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Financial Planning\Budget and MultiAnnual Planning\2025_26 Budget and Five Year Plan\Planning\"/>
    </mc:Choice>
  </mc:AlternateContent>
  <xr:revisionPtr revIDLastSave="0" documentId="13_ncr:1_{0DC4F113-133C-40C8-95F4-424577DB8CB8}" xr6:coauthVersionLast="47" xr6:coauthVersionMax="47" xr10:uidLastSave="{00000000-0000-0000-0000-000000000000}"/>
  <bookViews>
    <workbookView xWindow="-108" yWindow="-108" windowWidth="23256" windowHeight="12456" activeTab="1" xr2:uid="{AB363359-652A-4747-88CF-1B8B76BFF5AB}"/>
  </bookViews>
  <sheets>
    <sheet name="About" sheetId="7" r:id="rId1"/>
    <sheet name="Input" sheetId="1" r:id="rId2"/>
    <sheet name="Summary" sheetId="4" r:id="rId3"/>
    <sheet name="Source" sheetId="3" r:id="rId4"/>
    <sheet name="Majors" sheetId="5" state="hidden" r:id="rId5"/>
    <sheet name="Lookups" sheetId="6" state="hidden" r:id="rId6"/>
  </sheets>
  <definedNames>
    <definedName name="myAboutSheetTitle">"About this workbook"</definedName>
    <definedName name="myDummy">"Dummy"</definedName>
    <definedName name="MyInputSheetTitle">"Input Sheet"</definedName>
    <definedName name="MyNoLevel">"Unknown"</definedName>
    <definedName name="myNoOfMajors">Source!$T$2</definedName>
    <definedName name="myNull">""</definedName>
    <definedName name="myOverallTitle">"UCD Financial Planning"</definedName>
    <definedName name="mySubtitle">"Excel Registrations Template"</definedName>
    <definedName name="mySummarySheetTitle">"Summary Sheet"</definedName>
    <definedName name="mySummarySheetTotal">Summary!$A$3</definedName>
    <definedName name="_xlnm.Print_Area" localSheetId="2">Summary!$A$1:$T$70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5" i="3" l="1" a="1"/>
  <c r="T5" i="3" s="1"/>
  <c r="U5" i="3"/>
  <c r="V5" i="3" s="1"/>
  <c r="W5" i="3" s="1"/>
  <c r="A3" i="4"/>
  <c r="A3" i="7"/>
  <c r="A4" i="7"/>
  <c r="A2" i="7"/>
  <c r="A1" i="7"/>
  <c r="A12" i="1" l="1"/>
  <c r="A13" i="1" s="1"/>
  <c r="B61" i="4"/>
  <c r="B60" i="4"/>
  <c r="A61" i="4"/>
  <c r="A60" i="4"/>
  <c r="B59" i="4"/>
  <c r="A59" i="4"/>
  <c r="B39" i="4"/>
  <c r="A39" i="4"/>
  <c r="B38" i="4"/>
  <c r="A38" i="4"/>
  <c r="B37" i="4"/>
  <c r="A37" i="4"/>
  <c r="B16" i="4"/>
  <c r="B17" i="4"/>
  <c r="A17" i="4"/>
  <c r="A16" i="4"/>
  <c r="B15" i="4"/>
  <c r="A15" i="4"/>
  <c r="A14" i="1" l="1"/>
  <c r="B70" i="4"/>
  <c r="A70" i="4"/>
  <c r="B69" i="4"/>
  <c r="A69" i="4"/>
  <c r="B68" i="4"/>
  <c r="A68" i="4"/>
  <c r="B67" i="4"/>
  <c r="A67" i="4"/>
  <c r="B58" i="4"/>
  <c r="A58" i="4"/>
  <c r="B57" i="4"/>
  <c r="A57" i="4"/>
  <c r="B56" i="4"/>
  <c r="A56" i="4"/>
  <c r="B55" i="4"/>
  <c r="A55" i="4"/>
  <c r="B54" i="4"/>
  <c r="A54" i="4"/>
  <c r="B53" i="4"/>
  <c r="A53" i="4"/>
  <c r="B48" i="4"/>
  <c r="A48" i="4"/>
  <c r="B47" i="4"/>
  <c r="A47" i="4"/>
  <c r="B46" i="4"/>
  <c r="A46" i="4"/>
  <c r="B45" i="4"/>
  <c r="A45" i="4"/>
  <c r="B26" i="4"/>
  <c r="B25" i="4"/>
  <c r="B24" i="4"/>
  <c r="A26" i="4"/>
  <c r="A25" i="4"/>
  <c r="A24" i="4"/>
  <c r="B23" i="4"/>
  <c r="A23" i="4"/>
  <c r="B36" i="4"/>
  <c r="A36" i="4"/>
  <c r="B35" i="4"/>
  <c r="A35" i="4"/>
  <c r="B34" i="4"/>
  <c r="A34" i="4"/>
  <c r="B33" i="4"/>
  <c r="A33" i="4"/>
  <c r="B32" i="4"/>
  <c r="A32" i="4"/>
  <c r="B31" i="4"/>
  <c r="A31" i="4"/>
  <c r="B14" i="4"/>
  <c r="B13" i="4"/>
  <c r="B12" i="4"/>
  <c r="B11" i="4"/>
  <c r="B10" i="4"/>
  <c r="B9" i="4"/>
  <c r="A14" i="4"/>
  <c r="A13" i="4"/>
  <c r="A12" i="4"/>
  <c r="A11" i="4"/>
  <c r="A10" i="4"/>
  <c r="A9" i="4"/>
  <c r="A2" i="4"/>
  <c r="A1" i="4"/>
  <c r="D5" i="1"/>
  <c r="D4" i="1"/>
  <c r="D3" i="1"/>
  <c r="A15" i="1" l="1"/>
  <c r="A4" i="4"/>
  <c r="A11" i="1"/>
  <c r="E7" i="1"/>
  <c r="A16" i="1" l="1"/>
  <c r="T2" i="3"/>
  <c r="B15" i="1" s="1"/>
  <c r="AJ15" i="1" l="1" a="1"/>
  <c r="AJ15" i="1" s="1"/>
  <c r="AN15" i="1" a="1"/>
  <c r="AN15" i="1" s="1"/>
  <c r="AG15" i="1" a="1"/>
  <c r="AG15" i="1" s="1"/>
  <c r="AL15" i="1" a="1"/>
  <c r="AL15" i="1" s="1"/>
  <c r="AP15" i="1" a="1"/>
  <c r="AP15" i="1" s="1"/>
  <c r="AH15" i="1" a="1"/>
  <c r="AH15" i="1" s="1"/>
  <c r="AM15" i="1" a="1"/>
  <c r="AM15" i="1" s="1"/>
  <c r="AK15" i="1" a="1"/>
  <c r="AK15" i="1" s="1"/>
  <c r="AO15" i="1" a="1"/>
  <c r="AO15" i="1" s="1"/>
  <c r="AI15" i="1" a="1"/>
  <c r="AI15" i="1" s="1"/>
  <c r="K15" i="1" a="1"/>
  <c r="K15" i="1" s="1"/>
  <c r="R15" i="1" a="1"/>
  <c r="R15" i="1" s="1"/>
  <c r="L15" i="1" a="1"/>
  <c r="L15" i="1" s="1"/>
  <c r="O15" i="1" a="1"/>
  <c r="O15" i="1" s="1"/>
  <c r="M15" i="1" a="1"/>
  <c r="M15" i="1" s="1"/>
  <c r="P15" i="1" a="1"/>
  <c r="P15" i="1" s="1"/>
  <c r="S15" i="1" a="1"/>
  <c r="S15" i="1" s="1"/>
  <c r="N15" i="1" a="1"/>
  <c r="N15" i="1" s="1"/>
  <c r="Q15" i="1" a="1"/>
  <c r="Q15" i="1" s="1"/>
  <c r="T15" i="1" a="1"/>
  <c r="T15" i="1" s="1"/>
  <c r="B10" i="1"/>
  <c r="B12" i="1"/>
  <c r="O12" i="1" s="1" a="1"/>
  <c r="O12" i="1" s="1"/>
  <c r="B13" i="1"/>
  <c r="B14" i="1"/>
  <c r="J15" i="1" a="1"/>
  <c r="J15" i="1" s="1"/>
  <c r="H15" i="1" a="1"/>
  <c r="H15" i="1" s="1"/>
  <c r="F15" i="1" a="1"/>
  <c r="F15" i="1" s="1"/>
  <c r="D15" i="1" a="1"/>
  <c r="D15" i="1" s="1"/>
  <c r="I15" i="1" a="1"/>
  <c r="I15" i="1" s="1"/>
  <c r="G15" i="1" a="1"/>
  <c r="G15" i="1" s="1"/>
  <c r="E15" i="1" a="1"/>
  <c r="E15" i="1" s="1"/>
  <c r="B16" i="1"/>
  <c r="A17" i="1"/>
  <c r="B11" i="1"/>
  <c r="K11" i="1" s="1" a="1"/>
  <c r="K11" i="1" s="1"/>
  <c r="N10" i="1" l="1" a="1"/>
  <c r="N10" i="1" s="1"/>
  <c r="K10" i="1" a="1"/>
  <c r="K10" i="1" s="1"/>
  <c r="L10" i="1" a="1"/>
  <c r="L10" i="1" s="1"/>
  <c r="I10" i="1" a="1"/>
  <c r="I10" i="1" s="1"/>
  <c r="E10" i="1" a="1"/>
  <c r="E10" i="1" s="1"/>
  <c r="O10" i="1" a="1"/>
  <c r="O10" i="1" s="1"/>
  <c r="P10" i="1" a="1"/>
  <c r="P10" i="1" s="1"/>
  <c r="Q10" i="1" a="1"/>
  <c r="Q10" i="1" s="1"/>
  <c r="AH11" i="1" a="1"/>
  <c r="AH11" i="1" s="1"/>
  <c r="AM11" i="1" a="1"/>
  <c r="AM11" i="1" s="1"/>
  <c r="AP11" i="1" a="1"/>
  <c r="AP11" i="1" s="1"/>
  <c r="AL11" i="1" a="1"/>
  <c r="AL11" i="1" s="1"/>
  <c r="AO11" i="1" a="1"/>
  <c r="AO11" i="1" s="1"/>
  <c r="AI11" i="1" a="1"/>
  <c r="AI11" i="1" s="1"/>
  <c r="AG11" i="1" a="1"/>
  <c r="AG11" i="1" s="1"/>
  <c r="AJ11" i="1" a="1"/>
  <c r="AJ11" i="1" s="1"/>
  <c r="AK11" i="1" a="1"/>
  <c r="AK11" i="1" s="1"/>
  <c r="AN11" i="1" a="1"/>
  <c r="AN11" i="1" s="1"/>
  <c r="AG16" i="1" a="1"/>
  <c r="AG16" i="1" s="1"/>
  <c r="AK16" i="1" a="1"/>
  <c r="AK16" i="1" s="1"/>
  <c r="AN16" i="1" a="1"/>
  <c r="AN16" i="1" s="1"/>
  <c r="AL16" i="1" a="1"/>
  <c r="AL16" i="1" s="1"/>
  <c r="AP16" i="1" a="1"/>
  <c r="AP16" i="1" s="1"/>
  <c r="AH16" i="1" a="1"/>
  <c r="AH16" i="1" s="1"/>
  <c r="AJ16" i="1" a="1"/>
  <c r="AJ16" i="1" s="1"/>
  <c r="AM16" i="1" a="1"/>
  <c r="AM16" i="1" s="1"/>
  <c r="AO16" i="1" a="1"/>
  <c r="AO16" i="1" s="1"/>
  <c r="AI16" i="1" a="1"/>
  <c r="AI16" i="1" s="1"/>
  <c r="AI14" i="1" a="1"/>
  <c r="AI14" i="1" s="1"/>
  <c r="AM14" i="1" a="1"/>
  <c r="AM14" i="1" s="1"/>
  <c r="AH14" i="1" a="1"/>
  <c r="AH14" i="1" s="1"/>
  <c r="AL14" i="1" a="1"/>
  <c r="AL14" i="1" s="1"/>
  <c r="AN14" i="1" a="1"/>
  <c r="AN14" i="1" s="1"/>
  <c r="AK14" i="1" a="1"/>
  <c r="AK14" i="1" s="1"/>
  <c r="AO14" i="1" a="1"/>
  <c r="AO14" i="1" s="1"/>
  <c r="AG14" i="1" a="1"/>
  <c r="AG14" i="1" s="1"/>
  <c r="AP14" i="1" a="1"/>
  <c r="AP14" i="1" s="1"/>
  <c r="AJ14" i="1" a="1"/>
  <c r="AJ14" i="1" s="1"/>
  <c r="AJ13" i="1" a="1"/>
  <c r="AJ13" i="1" s="1"/>
  <c r="AM13" i="1" a="1"/>
  <c r="AM13" i="1" s="1"/>
  <c r="AP13" i="1" a="1"/>
  <c r="AP13" i="1" s="1"/>
  <c r="AI13" i="1" a="1"/>
  <c r="AI13" i="1" s="1"/>
  <c r="AN13" i="1" a="1"/>
  <c r="AN13" i="1" s="1"/>
  <c r="AL13" i="1" a="1"/>
  <c r="AL13" i="1" s="1"/>
  <c r="AG13" i="1" a="1"/>
  <c r="AG13" i="1" s="1"/>
  <c r="AO13" i="1" a="1"/>
  <c r="AO13" i="1" s="1"/>
  <c r="AH13" i="1" a="1"/>
  <c r="AH13" i="1" s="1"/>
  <c r="AK13" i="1" a="1"/>
  <c r="AK13" i="1" s="1"/>
  <c r="AI12" i="1" a="1"/>
  <c r="AI12" i="1" s="1"/>
  <c r="AP12" i="1" a="1"/>
  <c r="AP12" i="1" s="1"/>
  <c r="AJ12" i="1" a="1"/>
  <c r="AJ12" i="1" s="1"/>
  <c r="AN12" i="1" a="1"/>
  <c r="AN12" i="1" s="1"/>
  <c r="AG12" i="1" a="1"/>
  <c r="AG12" i="1" s="1"/>
  <c r="AK12" i="1" a="1"/>
  <c r="AK12" i="1" s="1"/>
  <c r="AO12" i="1" a="1"/>
  <c r="AO12" i="1" s="1"/>
  <c r="AM12" i="1" a="1"/>
  <c r="AM12" i="1" s="1"/>
  <c r="AH12" i="1" a="1"/>
  <c r="AH12" i="1" s="1"/>
  <c r="AL12" i="1" a="1"/>
  <c r="AL12" i="1" s="1"/>
  <c r="AH10" i="1" a="1"/>
  <c r="AH10" i="1" s="1"/>
  <c r="AK10" i="1" a="1"/>
  <c r="AK10" i="1" s="1"/>
  <c r="AP10" i="1" a="1"/>
  <c r="AP10" i="1" s="1"/>
  <c r="AI10" i="1" a="1"/>
  <c r="AI10" i="1" s="1"/>
  <c r="AN10" i="1" a="1"/>
  <c r="AN10" i="1" s="1"/>
  <c r="AG10" i="1" a="1"/>
  <c r="AG10" i="1" s="1"/>
  <c r="AM10" i="1" a="1"/>
  <c r="AM10" i="1" s="1"/>
  <c r="AL10" i="1" a="1"/>
  <c r="AL10" i="1" s="1"/>
  <c r="AO10" i="1" a="1"/>
  <c r="AO10" i="1" s="1"/>
  <c r="AJ10" i="1" a="1"/>
  <c r="AJ10" i="1" s="1"/>
  <c r="J10" i="1" a="1"/>
  <c r="J10" i="1" s="1"/>
  <c r="K16" i="1" a="1"/>
  <c r="K16" i="1" s="1"/>
  <c r="N16" i="1" a="1"/>
  <c r="N16" i="1" s="1"/>
  <c r="Q16" i="1" a="1"/>
  <c r="Q16" i="1" s="1"/>
  <c r="L16" i="1" a="1"/>
  <c r="L16" i="1" s="1"/>
  <c r="O16" i="1" a="1"/>
  <c r="O16" i="1" s="1"/>
  <c r="R16" i="1" a="1"/>
  <c r="R16" i="1" s="1"/>
  <c r="P16" i="1" a="1"/>
  <c r="P16" i="1" s="1"/>
  <c r="S16" i="1" a="1"/>
  <c r="S16" i="1" s="1"/>
  <c r="M16" i="1" a="1"/>
  <c r="M16" i="1" s="1"/>
  <c r="T16" i="1" a="1"/>
  <c r="T16" i="1" s="1"/>
  <c r="L12" i="1" a="1"/>
  <c r="L12" i="1" s="1"/>
  <c r="R12" i="1" a="1"/>
  <c r="R12" i="1" s="1"/>
  <c r="P12" i="1" a="1"/>
  <c r="P12" i="1" s="1"/>
  <c r="S12" i="1" a="1"/>
  <c r="S12" i="1" s="1"/>
  <c r="M12" i="1" a="1"/>
  <c r="M12" i="1" s="1"/>
  <c r="T12" i="1" a="1"/>
  <c r="T12" i="1" s="1"/>
  <c r="K12" i="1" a="1"/>
  <c r="K12" i="1" s="1"/>
  <c r="N12" i="1" a="1"/>
  <c r="N12" i="1" s="1"/>
  <c r="Q12" i="1" a="1"/>
  <c r="Q12" i="1" s="1"/>
  <c r="M10" i="1" a="1"/>
  <c r="M10" i="1" s="1"/>
  <c r="Q14" i="1" a="1"/>
  <c r="Q14" i="1" s="1"/>
  <c r="K14" i="1" a="1"/>
  <c r="K14" i="1" s="1"/>
  <c r="N14" i="1" a="1"/>
  <c r="N14" i="1" s="1"/>
  <c r="R14" i="1" a="1"/>
  <c r="R14" i="1" s="1"/>
  <c r="L14" i="1" a="1"/>
  <c r="L14" i="1" s="1"/>
  <c r="O14" i="1" a="1"/>
  <c r="O14" i="1" s="1"/>
  <c r="S14" i="1" a="1"/>
  <c r="S14" i="1" s="1"/>
  <c r="P14" i="1" a="1"/>
  <c r="P14" i="1" s="1"/>
  <c r="T14" i="1" a="1"/>
  <c r="T14" i="1" s="1"/>
  <c r="M14" i="1" a="1"/>
  <c r="M14" i="1" s="1"/>
  <c r="M11" i="1" a="1"/>
  <c r="M11" i="1" s="1"/>
  <c r="P11" i="1" a="1"/>
  <c r="P11" i="1" s="1"/>
  <c r="N11" i="1" a="1"/>
  <c r="N11" i="1" s="1"/>
  <c r="S11" i="1" a="1"/>
  <c r="S11" i="1" s="1"/>
  <c r="L11" i="1" a="1"/>
  <c r="L11" i="1" s="1"/>
  <c r="Q11" i="1" a="1"/>
  <c r="Q11" i="1" s="1"/>
  <c r="T11" i="1" a="1"/>
  <c r="T11" i="1" s="1"/>
  <c r="O11" i="1" a="1"/>
  <c r="O11" i="1" s="1"/>
  <c r="R11" i="1" a="1"/>
  <c r="R11" i="1" s="1"/>
  <c r="T10" i="1" a="1"/>
  <c r="T10" i="1" s="1"/>
  <c r="K13" i="1" a="1"/>
  <c r="K13" i="1" s="1"/>
  <c r="R13" i="1" a="1"/>
  <c r="R13" i="1" s="1"/>
  <c r="L13" i="1" a="1"/>
  <c r="L13" i="1" s="1"/>
  <c r="O13" i="1" a="1"/>
  <c r="O13" i="1" s="1"/>
  <c r="M13" i="1" a="1"/>
  <c r="M13" i="1" s="1"/>
  <c r="P13" i="1" a="1"/>
  <c r="P13" i="1" s="1"/>
  <c r="S13" i="1" a="1"/>
  <c r="S13" i="1" s="1"/>
  <c r="N13" i="1" a="1"/>
  <c r="N13" i="1" s="1"/>
  <c r="Q13" i="1" a="1"/>
  <c r="Q13" i="1" s="1"/>
  <c r="T13" i="1" a="1"/>
  <c r="T13" i="1" s="1"/>
  <c r="AB15" i="1"/>
  <c r="S10" i="1" a="1"/>
  <c r="S10" i="1" s="1"/>
  <c r="F10" i="1" a="1"/>
  <c r="F10" i="1" s="1"/>
  <c r="G10" i="1" a="1"/>
  <c r="G10" i="1" s="1"/>
  <c r="V15" i="1"/>
  <c r="AD15" i="1"/>
  <c r="R10" i="1" a="1"/>
  <c r="R10" i="1" s="1"/>
  <c r="AC10" i="1" s="1"/>
  <c r="D10" i="1" a="1"/>
  <c r="D10" i="1" s="1"/>
  <c r="H10" i="1" a="1"/>
  <c r="H10" i="1" s="1"/>
  <c r="F14" i="1" a="1"/>
  <c r="F14" i="1" s="1"/>
  <c r="I14" i="1" a="1"/>
  <c r="I14" i="1" s="1"/>
  <c r="D14" i="1" a="1"/>
  <c r="D14" i="1" s="1"/>
  <c r="G14" i="1" a="1"/>
  <c r="G14" i="1" s="1"/>
  <c r="J14" i="1" a="1"/>
  <c r="J14" i="1" s="1"/>
  <c r="E14" i="1" a="1"/>
  <c r="E14" i="1" s="1"/>
  <c r="H14" i="1" a="1"/>
  <c r="H14" i="1" s="1"/>
  <c r="AA15" i="1"/>
  <c r="D13" i="1" a="1"/>
  <c r="D13" i="1" s="1"/>
  <c r="G13" i="1" a="1"/>
  <c r="G13" i="1" s="1"/>
  <c r="J13" i="1" a="1"/>
  <c r="J13" i="1" s="1"/>
  <c r="E13" i="1" a="1"/>
  <c r="E13" i="1" s="1"/>
  <c r="H13" i="1" a="1"/>
  <c r="H13" i="1" s="1"/>
  <c r="F13" i="1" a="1"/>
  <c r="F13" i="1" s="1"/>
  <c r="I13" i="1" a="1"/>
  <c r="I13" i="1" s="1"/>
  <c r="J12" i="1" a="1"/>
  <c r="J12" i="1" s="1"/>
  <c r="G12" i="1" a="1"/>
  <c r="G12" i="1" s="1"/>
  <c r="D12" i="1" a="1"/>
  <c r="D12" i="1" s="1"/>
  <c r="I12" i="1" a="1"/>
  <c r="I12" i="1" s="1"/>
  <c r="F12" i="1" a="1"/>
  <c r="F12" i="1" s="1"/>
  <c r="H12" i="1" a="1"/>
  <c r="H12" i="1" s="1"/>
  <c r="E12" i="1" a="1"/>
  <c r="E12" i="1" s="1"/>
  <c r="A18" i="1"/>
  <c r="B17" i="1"/>
  <c r="I16" i="1" a="1"/>
  <c r="I16" i="1" s="1"/>
  <c r="G16" i="1" a="1"/>
  <c r="G16" i="1" s="1"/>
  <c r="E16" i="1" a="1"/>
  <c r="E16" i="1" s="1"/>
  <c r="J16" i="1" a="1"/>
  <c r="J16" i="1" s="1"/>
  <c r="H16" i="1" a="1"/>
  <c r="H16" i="1" s="1"/>
  <c r="F16" i="1" a="1"/>
  <c r="F16" i="1" s="1"/>
  <c r="D16" i="1" a="1"/>
  <c r="D16" i="1" s="1"/>
  <c r="Z15" i="1"/>
  <c r="W15" i="1"/>
  <c r="AE15" i="1"/>
  <c r="X15" i="1"/>
  <c r="AC15" i="1"/>
  <c r="Y15" i="1"/>
  <c r="D11" i="1" a="1"/>
  <c r="D11" i="1" s="1"/>
  <c r="F11" i="1" a="1"/>
  <c r="F11" i="1" s="1"/>
  <c r="J11" i="1" a="1"/>
  <c r="J11" i="1" s="1"/>
  <c r="E11" i="1" a="1"/>
  <c r="E11" i="1" s="1"/>
  <c r="I11" i="1" a="1"/>
  <c r="I11" i="1" s="1"/>
  <c r="G11" i="1" a="1"/>
  <c r="G11" i="1" s="1"/>
  <c r="H11" i="1" a="1"/>
  <c r="H11" i="1" s="1"/>
  <c r="AB13" i="1" l="1"/>
  <c r="AD10" i="1"/>
  <c r="Y14" i="1"/>
  <c r="AB10" i="1"/>
  <c r="AA10" i="1"/>
  <c r="AH17" i="1" a="1"/>
  <c r="AH17" i="1" s="1"/>
  <c r="AK17" i="1" a="1"/>
  <c r="AK17" i="1" s="1"/>
  <c r="AO17" i="1" a="1"/>
  <c r="AO17" i="1" s="1"/>
  <c r="AG17" i="1" a="1"/>
  <c r="AG17" i="1" s="1"/>
  <c r="AL17" i="1" a="1"/>
  <c r="AL17" i="1" s="1"/>
  <c r="AP17" i="1" a="1"/>
  <c r="AP17" i="1" s="1"/>
  <c r="AJ17" i="1" a="1"/>
  <c r="AJ17" i="1" s="1"/>
  <c r="AM17" i="1" a="1"/>
  <c r="AM17" i="1" s="1"/>
  <c r="AN17" i="1" a="1"/>
  <c r="AN17" i="1" s="1"/>
  <c r="AI17" i="1" a="1"/>
  <c r="AI17" i="1" s="1"/>
  <c r="AA12" i="1"/>
  <c r="Z10" i="1"/>
  <c r="AA14" i="1"/>
  <c r="Z11" i="1"/>
  <c r="V10" i="1"/>
  <c r="W10" i="1"/>
  <c r="AA11" i="1"/>
  <c r="AE10" i="1"/>
  <c r="X10" i="1"/>
  <c r="Y10" i="1"/>
  <c r="N17" i="1" a="1"/>
  <c r="N17" i="1" s="1"/>
  <c r="Q17" i="1" a="1"/>
  <c r="Q17" i="1" s="1"/>
  <c r="T17" i="1" a="1"/>
  <c r="T17" i="1" s="1"/>
  <c r="K17" i="1" a="1"/>
  <c r="K17" i="1" s="1"/>
  <c r="R17" i="1" a="1"/>
  <c r="R17" i="1" s="1"/>
  <c r="L17" i="1" a="1"/>
  <c r="L17" i="1" s="1"/>
  <c r="O17" i="1" a="1"/>
  <c r="O17" i="1" s="1"/>
  <c r="P17" i="1" a="1"/>
  <c r="P17" i="1" s="1"/>
  <c r="S17" i="1" a="1"/>
  <c r="S17" i="1" s="1"/>
  <c r="M17" i="1" a="1"/>
  <c r="M17" i="1" s="1"/>
  <c r="Z14" i="1"/>
  <c r="Y16" i="1"/>
  <c r="V12" i="1"/>
  <c r="AB12" i="1"/>
  <c r="AA13" i="1"/>
  <c r="AC14" i="1"/>
  <c r="W16" i="1"/>
  <c r="AE16" i="1"/>
  <c r="AD12" i="1"/>
  <c r="Y12" i="1"/>
  <c r="Y13" i="1"/>
  <c r="AD13" i="1"/>
  <c r="X14" i="1"/>
  <c r="AE14" i="1"/>
  <c r="V14" i="1"/>
  <c r="W12" i="1"/>
  <c r="V13" i="1"/>
  <c r="W14" i="1"/>
  <c r="AB14" i="1"/>
  <c r="W13" i="1"/>
  <c r="AC12" i="1"/>
  <c r="Z13" i="1"/>
  <c r="AE13" i="1"/>
  <c r="AD14" i="1"/>
  <c r="AA16" i="1"/>
  <c r="X12" i="1"/>
  <c r="AE12" i="1"/>
  <c r="Z12" i="1"/>
  <c r="X13" i="1"/>
  <c r="AC13" i="1"/>
  <c r="V16" i="1"/>
  <c r="AD16" i="1"/>
  <c r="X16" i="1"/>
  <c r="AC16" i="1"/>
  <c r="Z16" i="1"/>
  <c r="J17" i="1" a="1"/>
  <c r="J17" i="1" s="1"/>
  <c r="H17" i="1" a="1"/>
  <c r="H17" i="1" s="1"/>
  <c r="F17" i="1" a="1"/>
  <c r="F17" i="1" s="1"/>
  <c r="D17" i="1" a="1"/>
  <c r="D17" i="1" s="1"/>
  <c r="I17" i="1" a="1"/>
  <c r="I17" i="1" s="1"/>
  <c r="G17" i="1" a="1"/>
  <c r="G17" i="1" s="1"/>
  <c r="E17" i="1" a="1"/>
  <c r="E17" i="1" s="1"/>
  <c r="AB16" i="1"/>
  <c r="B18" i="1"/>
  <c r="A19" i="1"/>
  <c r="AB11" i="1"/>
  <c r="X11" i="1"/>
  <c r="AC11" i="1"/>
  <c r="Y11" i="1"/>
  <c r="W11" i="1"/>
  <c r="V11" i="1"/>
  <c r="AE11" i="1"/>
  <c r="AD11" i="1"/>
  <c r="AH18" i="1" l="1" a="1"/>
  <c r="AH18" i="1" s="1"/>
  <c r="AK18" i="1" a="1"/>
  <c r="AK18" i="1" s="1"/>
  <c r="AO18" i="1" a="1"/>
  <c r="AO18" i="1" s="1"/>
  <c r="AI18" i="1" a="1"/>
  <c r="AI18" i="1" s="1"/>
  <c r="AN18" i="1" a="1"/>
  <c r="AN18" i="1" s="1"/>
  <c r="AJ18" i="1" a="1"/>
  <c r="AJ18" i="1" s="1"/>
  <c r="AP18" i="1" a="1"/>
  <c r="AP18" i="1" s="1"/>
  <c r="AL18" i="1" a="1"/>
  <c r="AL18" i="1" s="1"/>
  <c r="AM18" i="1" a="1"/>
  <c r="AM18" i="1" s="1"/>
  <c r="AG18" i="1" a="1"/>
  <c r="AG18" i="1" s="1"/>
  <c r="AB17" i="1"/>
  <c r="Z17" i="1"/>
  <c r="M18" i="1" a="1"/>
  <c r="M18" i="1" s="1"/>
  <c r="T18" i="1" a="1"/>
  <c r="T18" i="1" s="1"/>
  <c r="K18" i="1" a="1"/>
  <c r="K18" i="1" s="1"/>
  <c r="N18" i="1" a="1"/>
  <c r="N18" i="1" s="1"/>
  <c r="Q18" i="1" a="1"/>
  <c r="Q18" i="1" s="1"/>
  <c r="L18" i="1" a="1"/>
  <c r="L18" i="1" s="1"/>
  <c r="O18" i="1" a="1"/>
  <c r="O18" i="1" s="1"/>
  <c r="R18" i="1" a="1"/>
  <c r="R18" i="1" s="1"/>
  <c r="S18" i="1" a="1"/>
  <c r="S18" i="1" s="1"/>
  <c r="P18" i="1" a="1"/>
  <c r="P18" i="1" s="1"/>
  <c r="X17" i="1"/>
  <c r="AC17" i="1"/>
  <c r="W17" i="1"/>
  <c r="AE17" i="1"/>
  <c r="Y17" i="1"/>
  <c r="V17" i="1"/>
  <c r="AD17" i="1"/>
  <c r="AA17" i="1"/>
  <c r="B19" i="1"/>
  <c r="A20" i="1"/>
  <c r="I18" i="1" a="1"/>
  <c r="I18" i="1" s="1"/>
  <c r="G18" i="1" a="1"/>
  <c r="G18" i="1" s="1"/>
  <c r="E18" i="1" a="1"/>
  <c r="E18" i="1" s="1"/>
  <c r="J18" i="1" a="1"/>
  <c r="J18" i="1" s="1"/>
  <c r="H18" i="1" a="1"/>
  <c r="H18" i="1" s="1"/>
  <c r="F18" i="1" a="1"/>
  <c r="F18" i="1" s="1"/>
  <c r="D18" i="1" a="1"/>
  <c r="D18" i="1" s="1"/>
  <c r="AH19" i="1" l="1" a="1"/>
  <c r="AH19" i="1" s="1"/>
  <c r="AK19" i="1" a="1"/>
  <c r="AK19" i="1" s="1"/>
  <c r="AI19" i="1" a="1"/>
  <c r="AI19" i="1" s="1"/>
  <c r="AM19" i="1" a="1"/>
  <c r="AM19" i="1" s="1"/>
  <c r="AJ19" i="1" a="1"/>
  <c r="AJ19" i="1" s="1"/>
  <c r="AN19" i="1" a="1"/>
  <c r="AN19" i="1" s="1"/>
  <c r="AG19" i="1" a="1"/>
  <c r="AG19" i="1" s="1"/>
  <c r="AP19" i="1" a="1"/>
  <c r="AP19" i="1" s="1"/>
  <c r="AL19" i="1" a="1"/>
  <c r="AL19" i="1" s="1"/>
  <c r="AO19" i="1" a="1"/>
  <c r="AO19" i="1" s="1"/>
  <c r="AA18" i="1"/>
  <c r="M19" i="1" a="1"/>
  <c r="M19" i="1" s="1"/>
  <c r="P19" i="1" a="1"/>
  <c r="P19" i="1" s="1"/>
  <c r="S19" i="1" a="1"/>
  <c r="S19" i="1" s="1"/>
  <c r="N19" i="1" a="1"/>
  <c r="N19" i="1" s="1"/>
  <c r="Q19" i="1" a="1"/>
  <c r="Q19" i="1" s="1"/>
  <c r="T19" i="1" a="1"/>
  <c r="T19" i="1" s="1"/>
  <c r="K19" i="1" a="1"/>
  <c r="K19" i="1" s="1"/>
  <c r="R19" i="1" a="1"/>
  <c r="R19" i="1" s="1"/>
  <c r="L19" i="1" a="1"/>
  <c r="L19" i="1" s="1"/>
  <c r="O19" i="1" a="1"/>
  <c r="O19" i="1" s="1"/>
  <c r="AC18" i="1"/>
  <c r="X18" i="1"/>
  <c r="Z18" i="1"/>
  <c r="W18" i="1"/>
  <c r="AE18" i="1"/>
  <c r="AB18" i="1"/>
  <c r="F19" i="1" a="1"/>
  <c r="F19" i="1" s="1"/>
  <c r="D19" i="1" a="1"/>
  <c r="D19" i="1" s="1"/>
  <c r="I19" i="1" a="1"/>
  <c r="I19" i="1" s="1"/>
  <c r="H19" i="1" a="1"/>
  <c r="H19" i="1" s="1"/>
  <c r="J19" i="1" a="1"/>
  <c r="J19" i="1" s="1"/>
  <c r="G19" i="1" a="1"/>
  <c r="G19" i="1" s="1"/>
  <c r="E19" i="1" a="1"/>
  <c r="E19" i="1" s="1"/>
  <c r="A21" i="1"/>
  <c r="B20" i="1"/>
  <c r="Y18" i="1"/>
  <c r="V18" i="1"/>
  <c r="AD18" i="1"/>
  <c r="AH20" i="1" l="1" a="1"/>
  <c r="AH20" i="1" s="1"/>
  <c r="AL20" i="1" a="1"/>
  <c r="AL20" i="1" s="1"/>
  <c r="AO20" i="1" a="1"/>
  <c r="AO20" i="1" s="1"/>
  <c r="AG20" i="1" a="1"/>
  <c r="AG20" i="1" s="1"/>
  <c r="AI20" i="1" a="1"/>
  <c r="AI20" i="1" s="1"/>
  <c r="AN20" i="1" a="1"/>
  <c r="AN20" i="1" s="1"/>
  <c r="AJ20" i="1" a="1"/>
  <c r="AJ20" i="1" s="1"/>
  <c r="AP20" i="1" a="1"/>
  <c r="AP20" i="1" s="1"/>
  <c r="AK20" i="1" a="1"/>
  <c r="AK20" i="1" s="1"/>
  <c r="AM20" i="1" a="1"/>
  <c r="AM20" i="1" s="1"/>
  <c r="P20" i="1" a="1"/>
  <c r="P20" i="1" s="1"/>
  <c r="S20" i="1" a="1"/>
  <c r="S20" i="1" s="1"/>
  <c r="M20" i="1" a="1"/>
  <c r="M20" i="1" s="1"/>
  <c r="T20" i="1" a="1"/>
  <c r="T20" i="1" s="1"/>
  <c r="K20" i="1" a="1"/>
  <c r="K20" i="1" s="1"/>
  <c r="N20" i="1" a="1"/>
  <c r="N20" i="1" s="1"/>
  <c r="Q20" i="1" a="1"/>
  <c r="Q20" i="1" s="1"/>
  <c r="L20" i="1" a="1"/>
  <c r="L20" i="1" s="1"/>
  <c r="O20" i="1" a="1"/>
  <c r="O20" i="1" s="1"/>
  <c r="R20" i="1" a="1"/>
  <c r="R20" i="1" s="1"/>
  <c r="X19" i="1"/>
  <c r="AB19" i="1"/>
  <c r="Y19" i="1"/>
  <c r="J20" i="1" a="1"/>
  <c r="J20" i="1" s="1"/>
  <c r="E20" i="1" a="1"/>
  <c r="E20" i="1" s="1"/>
  <c r="H20" i="1" a="1"/>
  <c r="H20" i="1" s="1"/>
  <c r="G20" i="1" a="1"/>
  <c r="G20" i="1" s="1"/>
  <c r="D20" i="1" a="1"/>
  <c r="D20" i="1" s="1"/>
  <c r="I20" i="1" a="1"/>
  <c r="I20" i="1" s="1"/>
  <c r="F20" i="1" a="1"/>
  <c r="F20" i="1" s="1"/>
  <c r="AD19" i="1"/>
  <c r="B21" i="1"/>
  <c r="A22" i="1"/>
  <c r="AE19" i="1"/>
  <c r="Z19" i="1"/>
  <c r="AC19" i="1"/>
  <c r="W19" i="1"/>
  <c r="AA19" i="1"/>
  <c r="V19" i="1"/>
  <c r="AH21" i="1" l="1" a="1"/>
  <c r="AH21" i="1" s="1"/>
  <c r="AK21" i="1" a="1"/>
  <c r="AK21" i="1" s="1"/>
  <c r="AO21" i="1" a="1"/>
  <c r="AO21" i="1" s="1"/>
  <c r="AJ21" i="1" a="1"/>
  <c r="AJ21" i="1" s="1"/>
  <c r="AP21" i="1" a="1"/>
  <c r="AP21" i="1" s="1"/>
  <c r="AL21" i="1" a="1"/>
  <c r="AL21" i="1" s="1"/>
  <c r="AG21" i="1" a="1"/>
  <c r="AG21" i="1" s="1"/>
  <c r="AM21" i="1" a="1"/>
  <c r="AM21" i="1" s="1"/>
  <c r="AN21" i="1" a="1"/>
  <c r="AN21" i="1" s="1"/>
  <c r="AI21" i="1" a="1"/>
  <c r="AI21" i="1" s="1"/>
  <c r="L21" i="1" a="1"/>
  <c r="L21" i="1" s="1"/>
  <c r="O21" i="1" a="1"/>
  <c r="O21" i="1" s="1"/>
  <c r="M21" i="1" a="1"/>
  <c r="M21" i="1" s="1"/>
  <c r="P21" i="1" a="1"/>
  <c r="P21" i="1" s="1"/>
  <c r="S21" i="1" a="1"/>
  <c r="S21" i="1" s="1"/>
  <c r="N21" i="1" a="1"/>
  <c r="N21" i="1" s="1"/>
  <c r="Q21" i="1" a="1"/>
  <c r="Q21" i="1" s="1"/>
  <c r="T21" i="1" a="1"/>
  <c r="T21" i="1" s="1"/>
  <c r="R21" i="1" a="1"/>
  <c r="R21" i="1" s="1"/>
  <c r="K21" i="1" a="1"/>
  <c r="K21" i="1" s="1"/>
  <c r="AE20" i="1"/>
  <c r="Z20" i="1"/>
  <c r="B22" i="1"/>
  <c r="A23" i="1"/>
  <c r="AD20" i="1"/>
  <c r="I21" i="1" a="1"/>
  <c r="I21" i="1" s="1"/>
  <c r="D21" i="1" a="1"/>
  <c r="D21" i="1" s="1"/>
  <c r="J21" i="1" a="1"/>
  <c r="J21" i="1" s="1"/>
  <c r="F21" i="1" a="1"/>
  <c r="F21" i="1" s="1"/>
  <c r="G21" i="1" a="1"/>
  <c r="G21" i="1" s="1"/>
  <c r="H21" i="1" a="1"/>
  <c r="H21" i="1" s="1"/>
  <c r="E21" i="1" a="1"/>
  <c r="E21" i="1" s="1"/>
  <c r="Y20" i="1"/>
  <c r="V20" i="1"/>
  <c r="AC20" i="1"/>
  <c r="X20" i="1"/>
  <c r="AB20" i="1"/>
  <c r="AA20" i="1"/>
  <c r="W20" i="1"/>
  <c r="AH22" i="1" l="1" a="1"/>
  <c r="AH22" i="1" s="1"/>
  <c r="AK22" i="1" a="1"/>
  <c r="AK22" i="1" s="1"/>
  <c r="AN22" i="1" a="1"/>
  <c r="AN22" i="1" s="1"/>
  <c r="AI22" i="1" a="1"/>
  <c r="AI22" i="1" s="1"/>
  <c r="AM22" i="1" a="1"/>
  <c r="AM22" i="1" s="1"/>
  <c r="AL22" i="1" a="1"/>
  <c r="AL22" i="1" s="1"/>
  <c r="AG22" i="1" a="1"/>
  <c r="AG22" i="1" s="1"/>
  <c r="AO22" i="1" a="1"/>
  <c r="AO22" i="1" s="1"/>
  <c r="AJ22" i="1" a="1"/>
  <c r="AJ22" i="1" s="1"/>
  <c r="AP22" i="1" a="1"/>
  <c r="AP22" i="1" s="1"/>
  <c r="AA21" i="1"/>
  <c r="L22" i="1" a="1"/>
  <c r="L22" i="1" s="1"/>
  <c r="O22" i="1" a="1"/>
  <c r="O22" i="1" s="1"/>
  <c r="R22" i="1" a="1"/>
  <c r="R22" i="1" s="1"/>
  <c r="P22" i="1" a="1"/>
  <c r="P22" i="1" s="1"/>
  <c r="S22" i="1" a="1"/>
  <c r="S22" i="1" s="1"/>
  <c r="M22" i="1" a="1"/>
  <c r="M22" i="1" s="1"/>
  <c r="T22" i="1" a="1"/>
  <c r="T22" i="1" s="1"/>
  <c r="Q22" i="1" a="1"/>
  <c r="Q22" i="1" s="1"/>
  <c r="K22" i="1" a="1"/>
  <c r="K22" i="1" s="1"/>
  <c r="N22" i="1" a="1"/>
  <c r="N22" i="1" s="1"/>
  <c r="W21" i="1"/>
  <c r="A24" i="1"/>
  <c r="B23" i="1"/>
  <c r="AD21" i="1"/>
  <c r="X21" i="1"/>
  <c r="V21" i="1"/>
  <c r="AB21" i="1"/>
  <c r="H22" i="1" a="1"/>
  <c r="H22" i="1" s="1"/>
  <c r="J22" i="1" a="1"/>
  <c r="J22" i="1" s="1"/>
  <c r="E22" i="1" a="1"/>
  <c r="E22" i="1" s="1"/>
  <c r="F22" i="1" a="1"/>
  <c r="F22" i="1" s="1"/>
  <c r="G22" i="1" a="1"/>
  <c r="G22" i="1" s="1"/>
  <c r="D22" i="1" a="1"/>
  <c r="D22" i="1" s="1"/>
  <c r="I22" i="1" a="1"/>
  <c r="I22" i="1" s="1"/>
  <c r="AC21" i="1"/>
  <c r="Z21" i="1"/>
  <c r="Y21" i="1"/>
  <c r="AE21" i="1"/>
  <c r="W22" i="1" l="1"/>
  <c r="AG23" i="1" a="1"/>
  <c r="AG23" i="1" s="1"/>
  <c r="AK23" i="1" a="1"/>
  <c r="AK23" i="1" s="1"/>
  <c r="AH23" i="1" a="1"/>
  <c r="AH23" i="1" s="1"/>
  <c r="AM23" i="1" a="1"/>
  <c r="AM23" i="1" s="1"/>
  <c r="AN23" i="1" a="1"/>
  <c r="AN23" i="1" s="1"/>
  <c r="AI23" i="1" a="1"/>
  <c r="AI23" i="1" s="1"/>
  <c r="AO23" i="1" a="1"/>
  <c r="AO23" i="1" s="1"/>
  <c r="AJ23" i="1" a="1"/>
  <c r="AJ23" i="1" s="1"/>
  <c r="AP23" i="1" a="1"/>
  <c r="AP23" i="1" s="1"/>
  <c r="AL23" i="1" a="1"/>
  <c r="AL23" i="1" s="1"/>
  <c r="AE22" i="1"/>
  <c r="Z22" i="1"/>
  <c r="K23" i="1" a="1"/>
  <c r="K23" i="1" s="1"/>
  <c r="R23" i="1" a="1"/>
  <c r="R23" i="1" s="1"/>
  <c r="L23" i="1" a="1"/>
  <c r="L23" i="1" s="1"/>
  <c r="O23" i="1" a="1"/>
  <c r="O23" i="1" s="1"/>
  <c r="M23" i="1" a="1"/>
  <c r="M23" i="1" s="1"/>
  <c r="P23" i="1" a="1"/>
  <c r="P23" i="1" s="1"/>
  <c r="S23" i="1" a="1"/>
  <c r="S23" i="1" s="1"/>
  <c r="T23" i="1" a="1"/>
  <c r="T23" i="1" s="1"/>
  <c r="N23" i="1" a="1"/>
  <c r="N23" i="1" s="1"/>
  <c r="Q23" i="1" a="1"/>
  <c r="Q23" i="1" s="1"/>
  <c r="V22" i="1"/>
  <c r="AC22" i="1"/>
  <c r="AA22" i="1"/>
  <c r="J23" i="1" a="1"/>
  <c r="J23" i="1" s="1"/>
  <c r="G23" i="1" a="1"/>
  <c r="G23" i="1" s="1"/>
  <c r="H23" i="1" a="1"/>
  <c r="H23" i="1" s="1"/>
  <c r="I23" i="1" a="1"/>
  <c r="I23" i="1" s="1"/>
  <c r="D23" i="1" a="1"/>
  <c r="D23" i="1" s="1"/>
  <c r="E23" i="1" a="1"/>
  <c r="E23" i="1" s="1"/>
  <c r="F23" i="1" a="1"/>
  <c r="F23" i="1" s="1"/>
  <c r="AB22" i="1"/>
  <c r="AD22" i="1"/>
  <c r="A25" i="1"/>
  <c r="B24" i="1"/>
  <c r="X22" i="1"/>
  <c r="Y22" i="1"/>
  <c r="AH24" i="1" l="1" a="1"/>
  <c r="AH24" i="1" s="1"/>
  <c r="AK24" i="1" a="1"/>
  <c r="AK24" i="1" s="1"/>
  <c r="AN24" i="1" a="1"/>
  <c r="AN24" i="1" s="1"/>
  <c r="AG24" i="1" a="1"/>
  <c r="AG24" i="1" s="1"/>
  <c r="AL24" i="1" a="1"/>
  <c r="AL24" i="1" s="1"/>
  <c r="AP24" i="1" a="1"/>
  <c r="AP24" i="1" s="1"/>
  <c r="AI24" i="1" a="1"/>
  <c r="AI24" i="1" s="1"/>
  <c r="AO24" i="1" a="1"/>
  <c r="AO24" i="1" s="1"/>
  <c r="AJ24" i="1" a="1"/>
  <c r="AJ24" i="1" s="1"/>
  <c r="AM24" i="1" a="1"/>
  <c r="AM24" i="1" s="1"/>
  <c r="AB23" i="1"/>
  <c r="Z23" i="1"/>
  <c r="X23" i="1"/>
  <c r="K24" i="1" a="1"/>
  <c r="K24" i="1" s="1"/>
  <c r="N24" i="1" a="1"/>
  <c r="N24" i="1" s="1"/>
  <c r="Q24" i="1" a="1"/>
  <c r="Q24" i="1" s="1"/>
  <c r="L24" i="1" a="1"/>
  <c r="L24" i="1" s="1"/>
  <c r="O24" i="1" a="1"/>
  <c r="O24" i="1" s="1"/>
  <c r="R24" i="1" a="1"/>
  <c r="R24" i="1" s="1"/>
  <c r="P24" i="1" a="1"/>
  <c r="P24" i="1" s="1"/>
  <c r="S24" i="1" a="1"/>
  <c r="S24" i="1" s="1"/>
  <c r="M24" i="1" a="1"/>
  <c r="M24" i="1" s="1"/>
  <c r="T24" i="1" a="1"/>
  <c r="T24" i="1" s="1"/>
  <c r="AC23" i="1"/>
  <c r="V23" i="1"/>
  <c r="AA23" i="1"/>
  <c r="A26" i="1"/>
  <c r="B25" i="1"/>
  <c r="Y23" i="1"/>
  <c r="AD23" i="1"/>
  <c r="I24" i="1" a="1"/>
  <c r="I24" i="1" s="1"/>
  <c r="G24" i="1" a="1"/>
  <c r="G24" i="1" s="1"/>
  <c r="E24" i="1" a="1"/>
  <c r="E24" i="1" s="1"/>
  <c r="J24" i="1" a="1"/>
  <c r="J24" i="1" s="1"/>
  <c r="H24" i="1" a="1"/>
  <c r="H24" i="1" s="1"/>
  <c r="D24" i="1" a="1"/>
  <c r="D24" i="1" s="1"/>
  <c r="F24" i="1" a="1"/>
  <c r="F24" i="1" s="1"/>
  <c r="W23" i="1"/>
  <c r="AE23" i="1"/>
  <c r="AH25" i="1" l="1" a="1"/>
  <c r="AH25" i="1" s="1"/>
  <c r="AK25" i="1" a="1"/>
  <c r="AK25" i="1" s="1"/>
  <c r="AO25" i="1" a="1"/>
  <c r="AO25" i="1" s="1"/>
  <c r="AP25" i="1" a="1"/>
  <c r="AP25" i="1" s="1"/>
  <c r="AL25" i="1" a="1"/>
  <c r="AL25" i="1" s="1"/>
  <c r="AG25" i="1" a="1"/>
  <c r="AG25" i="1" s="1"/>
  <c r="AM25" i="1" a="1"/>
  <c r="AM25" i="1" s="1"/>
  <c r="AI25" i="1" a="1"/>
  <c r="AI25" i="1" s="1"/>
  <c r="AN25" i="1" a="1"/>
  <c r="AN25" i="1" s="1"/>
  <c r="AJ25" i="1" a="1"/>
  <c r="AJ25" i="1" s="1"/>
  <c r="N25" i="1" a="1"/>
  <c r="N25" i="1" s="1"/>
  <c r="Q25" i="1" a="1"/>
  <c r="Q25" i="1" s="1"/>
  <c r="T25" i="1" a="1"/>
  <c r="T25" i="1" s="1"/>
  <c r="K25" i="1" a="1"/>
  <c r="K25" i="1" s="1"/>
  <c r="R25" i="1" a="1"/>
  <c r="R25" i="1" s="1"/>
  <c r="L25" i="1" a="1"/>
  <c r="L25" i="1" s="1"/>
  <c r="O25" i="1" a="1"/>
  <c r="O25" i="1" s="1"/>
  <c r="M25" i="1" a="1"/>
  <c r="M25" i="1" s="1"/>
  <c r="P25" i="1" a="1"/>
  <c r="P25" i="1" s="1"/>
  <c r="S25" i="1" a="1"/>
  <c r="S25" i="1" s="1"/>
  <c r="W24" i="1"/>
  <c r="X24" i="1"/>
  <c r="AE24" i="1"/>
  <c r="AC24" i="1"/>
  <c r="AB24" i="1"/>
  <c r="J25" i="1" a="1"/>
  <c r="J25" i="1" s="1"/>
  <c r="H25" i="1" a="1"/>
  <c r="H25" i="1" s="1"/>
  <c r="F25" i="1" a="1"/>
  <c r="F25" i="1" s="1"/>
  <c r="D25" i="1" a="1"/>
  <c r="D25" i="1" s="1"/>
  <c r="E25" i="1" a="1"/>
  <c r="E25" i="1" s="1"/>
  <c r="G25" i="1" a="1"/>
  <c r="G25" i="1" s="1"/>
  <c r="I25" i="1" a="1"/>
  <c r="I25" i="1" s="1"/>
  <c r="AA24" i="1"/>
  <c r="Z24" i="1"/>
  <c r="Y24" i="1"/>
  <c r="V24" i="1"/>
  <c r="AD24" i="1"/>
  <c r="B26" i="1"/>
  <c r="A27" i="1"/>
  <c r="AL26" i="1" l="1" a="1"/>
  <c r="AL26" i="1" s="1"/>
  <c r="AP26" i="1" a="1"/>
  <c r="AP26" i="1" s="1"/>
  <c r="AJ26" i="1" a="1"/>
  <c r="AJ26" i="1" s="1"/>
  <c r="AO26" i="1" a="1"/>
  <c r="AO26" i="1" s="1"/>
  <c r="AH26" i="1" a="1"/>
  <c r="AH26" i="1" s="1"/>
  <c r="AN26" i="1" a="1"/>
  <c r="AN26" i="1" s="1"/>
  <c r="AI26" i="1" a="1"/>
  <c r="AI26" i="1" s="1"/>
  <c r="AK26" i="1" a="1"/>
  <c r="AK26" i="1" s="1"/>
  <c r="AM26" i="1" a="1"/>
  <c r="AM26" i="1" s="1"/>
  <c r="AG26" i="1" a="1"/>
  <c r="AG26" i="1" s="1"/>
  <c r="AB25" i="1"/>
  <c r="X25" i="1"/>
  <c r="AD25" i="1"/>
  <c r="M26" i="1" a="1"/>
  <c r="M26" i="1" s="1"/>
  <c r="T26" i="1" a="1"/>
  <c r="T26" i="1" s="1"/>
  <c r="K26" i="1" a="1"/>
  <c r="K26" i="1" s="1"/>
  <c r="N26" i="1" a="1"/>
  <c r="N26" i="1" s="1"/>
  <c r="Q26" i="1" a="1"/>
  <c r="Q26" i="1" s="1"/>
  <c r="L26" i="1" a="1"/>
  <c r="L26" i="1" s="1"/>
  <c r="O26" i="1" a="1"/>
  <c r="O26" i="1" s="1"/>
  <c r="R26" i="1" a="1"/>
  <c r="R26" i="1" s="1"/>
  <c r="P26" i="1" a="1"/>
  <c r="P26" i="1" s="1"/>
  <c r="S26" i="1" a="1"/>
  <c r="S26" i="1" s="1"/>
  <c r="Z25" i="1"/>
  <c r="AA25" i="1"/>
  <c r="Y25" i="1"/>
  <c r="A28" i="1"/>
  <c r="B27" i="1"/>
  <c r="V25" i="1"/>
  <c r="AC25" i="1"/>
  <c r="I26" i="1" a="1"/>
  <c r="I26" i="1" s="1"/>
  <c r="G26" i="1" a="1"/>
  <c r="G26" i="1" s="1"/>
  <c r="E26" i="1" a="1"/>
  <c r="E26" i="1" s="1"/>
  <c r="H26" i="1" a="1"/>
  <c r="H26" i="1" s="1"/>
  <c r="J26" i="1" a="1"/>
  <c r="J26" i="1" s="1"/>
  <c r="F26" i="1" a="1"/>
  <c r="F26" i="1" s="1"/>
  <c r="D26" i="1" a="1"/>
  <c r="D26" i="1" s="1"/>
  <c r="W25" i="1"/>
  <c r="AE25" i="1"/>
  <c r="AI27" i="1" l="1" a="1"/>
  <c r="AI27" i="1" s="1"/>
  <c r="AM27" i="1" a="1"/>
  <c r="AM27" i="1" s="1"/>
  <c r="AP27" i="1" a="1"/>
  <c r="AP27" i="1" s="1"/>
  <c r="AJ27" i="1" a="1"/>
  <c r="AJ27" i="1" s="1"/>
  <c r="AK27" i="1" a="1"/>
  <c r="AK27" i="1" s="1"/>
  <c r="AL27" i="1" a="1"/>
  <c r="AL27" i="1" s="1"/>
  <c r="AG27" i="1" a="1"/>
  <c r="AG27" i="1" s="1"/>
  <c r="AN27" i="1" a="1"/>
  <c r="AN27" i="1" s="1"/>
  <c r="AH27" i="1" a="1"/>
  <c r="AH27" i="1" s="1"/>
  <c r="AO27" i="1" a="1"/>
  <c r="AO27" i="1" s="1"/>
  <c r="Y26" i="1"/>
  <c r="M27" i="1" a="1"/>
  <c r="M27" i="1" s="1"/>
  <c r="P27" i="1" a="1"/>
  <c r="P27" i="1" s="1"/>
  <c r="S27" i="1" a="1"/>
  <c r="S27" i="1" s="1"/>
  <c r="N27" i="1" a="1"/>
  <c r="N27" i="1" s="1"/>
  <c r="Q27" i="1" a="1"/>
  <c r="Q27" i="1" s="1"/>
  <c r="T27" i="1" a="1"/>
  <c r="T27" i="1" s="1"/>
  <c r="K27" i="1" a="1"/>
  <c r="K27" i="1" s="1"/>
  <c r="R27" i="1" a="1"/>
  <c r="R27" i="1" s="1"/>
  <c r="L27" i="1" a="1"/>
  <c r="L27" i="1" s="1"/>
  <c r="O27" i="1" a="1"/>
  <c r="O27" i="1" s="1"/>
  <c r="W26" i="1"/>
  <c r="AE26" i="1"/>
  <c r="AB26" i="1"/>
  <c r="AD26" i="1"/>
  <c r="AA26" i="1"/>
  <c r="X26" i="1"/>
  <c r="V26" i="1"/>
  <c r="AC26" i="1"/>
  <c r="Z26" i="1"/>
  <c r="J27" i="1" a="1"/>
  <c r="J27" i="1" s="1"/>
  <c r="H27" i="1" a="1"/>
  <c r="H27" i="1" s="1"/>
  <c r="F27" i="1" a="1"/>
  <c r="F27" i="1" s="1"/>
  <c r="D27" i="1" a="1"/>
  <c r="D27" i="1" s="1"/>
  <c r="I27" i="1" a="1"/>
  <c r="I27" i="1" s="1"/>
  <c r="E27" i="1" a="1"/>
  <c r="E27" i="1" s="1"/>
  <c r="G27" i="1" a="1"/>
  <c r="G27" i="1" s="1"/>
  <c r="A29" i="1"/>
  <c r="B28" i="1"/>
  <c r="X27" i="1" l="1"/>
  <c r="AJ28" i="1" a="1"/>
  <c r="AJ28" i="1" s="1"/>
  <c r="AN28" i="1" a="1"/>
  <c r="AN28" i="1" s="1"/>
  <c r="AI28" i="1" a="1"/>
  <c r="AI28" i="1" s="1"/>
  <c r="AO28" i="1" a="1"/>
  <c r="AO28" i="1" s="1"/>
  <c r="AG28" i="1" a="1"/>
  <c r="AG28" i="1" s="1"/>
  <c r="AM28" i="1" a="1"/>
  <c r="AM28" i="1" s="1"/>
  <c r="AH28" i="1" a="1"/>
  <c r="AH28" i="1" s="1"/>
  <c r="AP28" i="1" a="1"/>
  <c r="AP28" i="1" s="1"/>
  <c r="AK28" i="1" a="1"/>
  <c r="AK28" i="1" s="1"/>
  <c r="AL28" i="1" a="1"/>
  <c r="AL28" i="1" s="1"/>
  <c r="V27" i="1"/>
  <c r="M28" i="1" a="1"/>
  <c r="M28" i="1" s="1"/>
  <c r="Q28" i="1" a="1"/>
  <c r="Q28" i="1" s="1"/>
  <c r="N28" i="1" a="1"/>
  <c r="N28" i="1" s="1"/>
  <c r="R28" i="1" a="1"/>
  <c r="R28" i="1" s="1"/>
  <c r="K28" i="1" a="1"/>
  <c r="K28" i="1" s="1"/>
  <c r="O28" i="1" a="1"/>
  <c r="O28" i="1" s="1"/>
  <c r="S28" i="1" a="1"/>
  <c r="S28" i="1" s="1"/>
  <c r="L28" i="1" a="1"/>
  <c r="L28" i="1" s="1"/>
  <c r="P28" i="1" a="1"/>
  <c r="P28" i="1" s="1"/>
  <c r="T28" i="1" a="1"/>
  <c r="T28" i="1" s="1"/>
  <c r="Z27" i="1"/>
  <c r="AA27" i="1"/>
  <c r="W27" i="1"/>
  <c r="Y27" i="1"/>
  <c r="A30" i="1"/>
  <c r="B29" i="1"/>
  <c r="AD27" i="1"/>
  <c r="AB27" i="1"/>
  <c r="AC27" i="1"/>
  <c r="I28" i="1" a="1"/>
  <c r="I28" i="1" s="1"/>
  <c r="G28" i="1" a="1"/>
  <c r="G28" i="1" s="1"/>
  <c r="E28" i="1" a="1"/>
  <c r="E28" i="1" s="1"/>
  <c r="J28" i="1" a="1"/>
  <c r="J28" i="1" s="1"/>
  <c r="H28" i="1" a="1"/>
  <c r="H28" i="1" s="1"/>
  <c r="D28" i="1" a="1"/>
  <c r="D28" i="1" s="1"/>
  <c r="F28" i="1" a="1"/>
  <c r="F28" i="1" s="1"/>
  <c r="AE27" i="1"/>
  <c r="AA28" i="1" l="1"/>
  <c r="AH29" i="1" a="1"/>
  <c r="AH29" i="1" s="1"/>
  <c r="AL29" i="1" a="1"/>
  <c r="AL29" i="1" s="1"/>
  <c r="AP29" i="1" a="1"/>
  <c r="AP29" i="1" s="1"/>
  <c r="AJ29" i="1" a="1"/>
  <c r="AJ29" i="1" s="1"/>
  <c r="AO29" i="1" a="1"/>
  <c r="AO29" i="1" s="1"/>
  <c r="AK29" i="1" a="1"/>
  <c r="AK29" i="1" s="1"/>
  <c r="AM29" i="1" a="1"/>
  <c r="AM29" i="1" s="1"/>
  <c r="AG29" i="1" a="1"/>
  <c r="AG29" i="1" s="1"/>
  <c r="AN29" i="1" a="1"/>
  <c r="AN29" i="1" s="1"/>
  <c r="AI29" i="1" a="1"/>
  <c r="AI29" i="1" s="1"/>
  <c r="Y28" i="1"/>
  <c r="AE28" i="1"/>
  <c r="K29" i="1" a="1"/>
  <c r="K29" i="1" s="1"/>
  <c r="O29" i="1" a="1"/>
  <c r="O29" i="1" s="1"/>
  <c r="S29" i="1" a="1"/>
  <c r="S29" i="1" s="1"/>
  <c r="L29" i="1" a="1"/>
  <c r="L29" i="1" s="1"/>
  <c r="P29" i="1" a="1"/>
  <c r="P29" i="1" s="1"/>
  <c r="T29" i="1" a="1"/>
  <c r="T29" i="1" s="1"/>
  <c r="M29" i="1" a="1"/>
  <c r="M29" i="1" s="1"/>
  <c r="Q29" i="1" a="1"/>
  <c r="Q29" i="1" s="1"/>
  <c r="N29" i="1" a="1"/>
  <c r="N29" i="1" s="1"/>
  <c r="R29" i="1" a="1"/>
  <c r="R29" i="1" s="1"/>
  <c r="AB28" i="1"/>
  <c r="V28" i="1"/>
  <c r="AC28" i="1"/>
  <c r="W28" i="1"/>
  <c r="Z28" i="1"/>
  <c r="AD28" i="1"/>
  <c r="B30" i="1"/>
  <c r="A31" i="1"/>
  <c r="X28" i="1"/>
  <c r="J29" i="1" a="1"/>
  <c r="J29" i="1" s="1"/>
  <c r="H29" i="1" a="1"/>
  <c r="H29" i="1" s="1"/>
  <c r="F29" i="1" a="1"/>
  <c r="F29" i="1" s="1"/>
  <c r="D29" i="1" a="1"/>
  <c r="D29" i="1" s="1"/>
  <c r="I29" i="1" a="1"/>
  <c r="I29" i="1" s="1"/>
  <c r="G29" i="1" a="1"/>
  <c r="G29" i="1" s="1"/>
  <c r="E29" i="1" a="1"/>
  <c r="E29" i="1" s="1"/>
  <c r="AD29" i="1" l="1"/>
  <c r="AI30" i="1" a="1"/>
  <c r="AI30" i="1" s="1"/>
  <c r="AL30" i="1" a="1"/>
  <c r="AL30" i="1" s="1"/>
  <c r="AJ30" i="1" a="1"/>
  <c r="AJ30" i="1" s="1"/>
  <c r="AN30" i="1" a="1"/>
  <c r="AN30" i="1" s="1"/>
  <c r="AM30" i="1" a="1"/>
  <c r="AM30" i="1" s="1"/>
  <c r="AH30" i="1" a="1"/>
  <c r="AH30" i="1" s="1"/>
  <c r="AO30" i="1" a="1"/>
  <c r="AO30" i="1" s="1"/>
  <c r="AK30" i="1" a="1"/>
  <c r="AK30" i="1" s="1"/>
  <c r="AP30" i="1" a="1"/>
  <c r="AP30" i="1" s="1"/>
  <c r="AG30" i="1" a="1"/>
  <c r="AG30" i="1" s="1"/>
  <c r="AB29" i="1"/>
  <c r="M30" i="1" a="1"/>
  <c r="M30" i="1" s="1"/>
  <c r="Q30" i="1" a="1"/>
  <c r="Q30" i="1" s="1"/>
  <c r="N30" i="1" a="1"/>
  <c r="N30" i="1" s="1"/>
  <c r="R30" i="1" a="1"/>
  <c r="R30" i="1" s="1"/>
  <c r="K30" i="1" a="1"/>
  <c r="K30" i="1" s="1"/>
  <c r="O30" i="1" a="1"/>
  <c r="O30" i="1" s="1"/>
  <c r="S30" i="1" a="1"/>
  <c r="S30" i="1" s="1"/>
  <c r="T30" i="1" a="1"/>
  <c r="T30" i="1" s="1"/>
  <c r="L30" i="1" a="1"/>
  <c r="L30" i="1" s="1"/>
  <c r="P30" i="1" a="1"/>
  <c r="P30" i="1" s="1"/>
  <c r="V29" i="1"/>
  <c r="AA29" i="1"/>
  <c r="AC29" i="1"/>
  <c r="A32" i="1"/>
  <c r="B31" i="1"/>
  <c r="X29" i="1"/>
  <c r="AE29" i="1"/>
  <c r="Z29" i="1"/>
  <c r="W29" i="1"/>
  <c r="I30" i="1" a="1"/>
  <c r="I30" i="1" s="1"/>
  <c r="G30" i="1" a="1"/>
  <c r="G30" i="1" s="1"/>
  <c r="E30" i="1" a="1"/>
  <c r="E30" i="1" s="1"/>
  <c r="H30" i="1" a="1"/>
  <c r="H30" i="1" s="1"/>
  <c r="J30" i="1" a="1"/>
  <c r="J30" i="1" s="1"/>
  <c r="F30" i="1" a="1"/>
  <c r="F30" i="1" s="1"/>
  <c r="D30" i="1" a="1"/>
  <c r="D30" i="1" s="1"/>
  <c r="Y29" i="1"/>
  <c r="AI31" i="1" l="1" a="1"/>
  <c r="AI31" i="1" s="1"/>
  <c r="AL31" i="1" a="1"/>
  <c r="AL31" i="1" s="1"/>
  <c r="AO31" i="1" a="1"/>
  <c r="AO31" i="1" s="1"/>
  <c r="AH31" i="1" a="1"/>
  <c r="AH31" i="1" s="1"/>
  <c r="AM31" i="1" a="1"/>
  <c r="AM31" i="1" s="1"/>
  <c r="AN31" i="1" a="1"/>
  <c r="AN31" i="1" s="1"/>
  <c r="AJ31" i="1" a="1"/>
  <c r="AJ31" i="1" s="1"/>
  <c r="AP31" i="1" a="1"/>
  <c r="AP31" i="1" s="1"/>
  <c r="AK31" i="1" a="1"/>
  <c r="AK31" i="1" s="1"/>
  <c r="AG31" i="1" a="1"/>
  <c r="AG31" i="1" s="1"/>
  <c r="AA30" i="1"/>
  <c r="AC30" i="1"/>
  <c r="K31" i="1" a="1"/>
  <c r="K31" i="1" s="1"/>
  <c r="O31" i="1" a="1"/>
  <c r="O31" i="1" s="1"/>
  <c r="S31" i="1" a="1"/>
  <c r="S31" i="1" s="1"/>
  <c r="L31" i="1" a="1"/>
  <c r="L31" i="1" s="1"/>
  <c r="P31" i="1" a="1"/>
  <c r="P31" i="1" s="1"/>
  <c r="T31" i="1" a="1"/>
  <c r="T31" i="1" s="1"/>
  <c r="M31" i="1" a="1"/>
  <c r="M31" i="1" s="1"/>
  <c r="Q31" i="1" a="1"/>
  <c r="Q31" i="1" s="1"/>
  <c r="N31" i="1" a="1"/>
  <c r="N31" i="1" s="1"/>
  <c r="R31" i="1" a="1"/>
  <c r="R31" i="1" s="1"/>
  <c r="W30" i="1"/>
  <c r="Z30" i="1"/>
  <c r="X30" i="1"/>
  <c r="J31" i="1" a="1"/>
  <c r="J31" i="1" s="1"/>
  <c r="H31" i="1" a="1"/>
  <c r="H31" i="1" s="1"/>
  <c r="F31" i="1" a="1"/>
  <c r="F31" i="1" s="1"/>
  <c r="D31" i="1" a="1"/>
  <c r="D31" i="1" s="1"/>
  <c r="I31" i="1" a="1"/>
  <c r="I31" i="1" s="1"/>
  <c r="E31" i="1" a="1"/>
  <c r="E31" i="1" s="1"/>
  <c r="G31" i="1" a="1"/>
  <c r="G31" i="1" s="1"/>
  <c r="AE30" i="1"/>
  <c r="AB30" i="1"/>
  <c r="A33" i="1"/>
  <c r="B32" i="1"/>
  <c r="Y30" i="1"/>
  <c r="V30" i="1"/>
  <c r="AD30" i="1"/>
  <c r="AH32" i="1" l="1" a="1"/>
  <c r="AH32" i="1" s="1"/>
  <c r="AO32" i="1" a="1"/>
  <c r="AO32" i="1" s="1"/>
  <c r="AG32" i="1" a="1"/>
  <c r="AG32" i="1" s="1"/>
  <c r="AK32" i="1" a="1"/>
  <c r="AK32" i="1" s="1"/>
  <c r="AJ32" i="1" a="1"/>
  <c r="AJ32" i="1" s="1"/>
  <c r="AP32" i="1" a="1"/>
  <c r="AP32" i="1" s="1"/>
  <c r="AL32" i="1" a="1"/>
  <c r="AL32" i="1" s="1"/>
  <c r="AM32" i="1" a="1"/>
  <c r="AM32" i="1" s="1"/>
  <c r="AI32" i="1" a="1"/>
  <c r="AI32" i="1" s="1"/>
  <c r="AN32" i="1" a="1"/>
  <c r="AN32" i="1" s="1"/>
  <c r="Z31" i="1"/>
  <c r="AD31" i="1"/>
  <c r="X31" i="1"/>
  <c r="M32" i="1" a="1"/>
  <c r="M32" i="1" s="1"/>
  <c r="Q32" i="1" a="1"/>
  <c r="Q32" i="1" s="1"/>
  <c r="N32" i="1" a="1"/>
  <c r="N32" i="1" s="1"/>
  <c r="R32" i="1" a="1"/>
  <c r="R32" i="1" s="1"/>
  <c r="K32" i="1" a="1"/>
  <c r="K32" i="1" s="1"/>
  <c r="O32" i="1" a="1"/>
  <c r="O32" i="1" s="1"/>
  <c r="S32" i="1" a="1"/>
  <c r="S32" i="1" s="1"/>
  <c r="P32" i="1" a="1"/>
  <c r="P32" i="1" s="1"/>
  <c r="T32" i="1" a="1"/>
  <c r="T32" i="1" s="1"/>
  <c r="L32" i="1" a="1"/>
  <c r="L32" i="1" s="1"/>
  <c r="V31" i="1"/>
  <c r="AB31" i="1"/>
  <c r="AA31" i="1"/>
  <c r="AC31" i="1"/>
  <c r="I32" i="1" a="1"/>
  <c r="I32" i="1" s="1"/>
  <c r="G32" i="1" a="1"/>
  <c r="G32" i="1" s="1"/>
  <c r="E32" i="1" a="1"/>
  <c r="E32" i="1" s="1"/>
  <c r="F32" i="1" a="1"/>
  <c r="F32" i="1" s="1"/>
  <c r="H32" i="1" a="1"/>
  <c r="H32" i="1" s="1"/>
  <c r="D32" i="1" a="1"/>
  <c r="D32" i="1" s="1"/>
  <c r="J32" i="1" a="1"/>
  <c r="J32" i="1" s="1"/>
  <c r="A34" i="1"/>
  <c r="B33" i="1"/>
  <c r="W31" i="1"/>
  <c r="AE31" i="1"/>
  <c r="Y31" i="1"/>
  <c r="AH33" i="1" l="1" a="1"/>
  <c r="AH33" i="1" s="1"/>
  <c r="AK33" i="1" a="1"/>
  <c r="AK33" i="1" s="1"/>
  <c r="AN33" i="1" a="1"/>
  <c r="AN33" i="1" s="1"/>
  <c r="AL33" i="1" a="1"/>
  <c r="AL33" i="1" s="1"/>
  <c r="AG33" i="1" a="1"/>
  <c r="AG33" i="1" s="1"/>
  <c r="AM33" i="1" a="1"/>
  <c r="AM33" i="1" s="1"/>
  <c r="AI33" i="1" a="1"/>
  <c r="AI33" i="1" s="1"/>
  <c r="AO33" i="1" a="1"/>
  <c r="AO33" i="1" s="1"/>
  <c r="AP33" i="1" a="1"/>
  <c r="AP33" i="1" s="1"/>
  <c r="AJ33" i="1" a="1"/>
  <c r="AJ33" i="1" s="1"/>
  <c r="AC32" i="1"/>
  <c r="K33" i="1" a="1"/>
  <c r="K33" i="1" s="1"/>
  <c r="O33" i="1" a="1"/>
  <c r="O33" i="1" s="1"/>
  <c r="S33" i="1" a="1"/>
  <c r="S33" i="1" s="1"/>
  <c r="L33" i="1" a="1"/>
  <c r="L33" i="1" s="1"/>
  <c r="P33" i="1" a="1"/>
  <c r="P33" i="1" s="1"/>
  <c r="T33" i="1" a="1"/>
  <c r="T33" i="1" s="1"/>
  <c r="M33" i="1" a="1"/>
  <c r="M33" i="1" s="1"/>
  <c r="Q33" i="1" a="1"/>
  <c r="Q33" i="1" s="1"/>
  <c r="N33" i="1" a="1"/>
  <c r="N33" i="1" s="1"/>
  <c r="R33" i="1" a="1"/>
  <c r="R33" i="1" s="1"/>
  <c r="AE32" i="1"/>
  <c r="W32" i="1"/>
  <c r="Z32" i="1"/>
  <c r="AB32" i="1"/>
  <c r="B34" i="1"/>
  <c r="A35" i="1"/>
  <c r="Y32" i="1"/>
  <c r="V32" i="1"/>
  <c r="AD32" i="1"/>
  <c r="J33" i="1" a="1"/>
  <c r="J33" i="1" s="1"/>
  <c r="H33" i="1" a="1"/>
  <c r="H33" i="1" s="1"/>
  <c r="F33" i="1" a="1"/>
  <c r="F33" i="1" s="1"/>
  <c r="D33" i="1" a="1"/>
  <c r="D33" i="1" s="1"/>
  <c r="I33" i="1" a="1"/>
  <c r="I33" i="1" s="1"/>
  <c r="G33" i="1" a="1"/>
  <c r="G33" i="1" s="1"/>
  <c r="E33" i="1" a="1"/>
  <c r="E33" i="1" s="1"/>
  <c r="AA32" i="1"/>
  <c r="X32" i="1"/>
  <c r="V33" i="1" l="1"/>
  <c r="AH34" i="1" a="1"/>
  <c r="AH34" i="1" s="1"/>
  <c r="AO34" i="1" a="1"/>
  <c r="AO34" i="1" s="1"/>
  <c r="AG34" i="1" a="1"/>
  <c r="AG34" i="1" s="1"/>
  <c r="AL34" i="1" a="1"/>
  <c r="AL34" i="1" s="1"/>
  <c r="AP34" i="1" a="1"/>
  <c r="AP34" i="1" s="1"/>
  <c r="AI34" i="1" a="1"/>
  <c r="AI34" i="1" s="1"/>
  <c r="AM34" i="1" a="1"/>
  <c r="AM34" i="1" s="1"/>
  <c r="AJ34" i="1" a="1"/>
  <c r="AJ34" i="1" s="1"/>
  <c r="AN34" i="1" a="1"/>
  <c r="AN34" i="1" s="1"/>
  <c r="AK34" i="1" a="1"/>
  <c r="AK34" i="1" s="1"/>
  <c r="AD33" i="1"/>
  <c r="M34" i="1" a="1"/>
  <c r="M34" i="1" s="1"/>
  <c r="Q34" i="1" a="1"/>
  <c r="Q34" i="1" s="1"/>
  <c r="N34" i="1" a="1"/>
  <c r="N34" i="1" s="1"/>
  <c r="R34" i="1" a="1"/>
  <c r="R34" i="1" s="1"/>
  <c r="K34" i="1" a="1"/>
  <c r="K34" i="1" s="1"/>
  <c r="O34" i="1" a="1"/>
  <c r="O34" i="1" s="1"/>
  <c r="S34" i="1" a="1"/>
  <c r="S34" i="1" s="1"/>
  <c r="L34" i="1" a="1"/>
  <c r="L34" i="1" s="1"/>
  <c r="P34" i="1" a="1"/>
  <c r="P34" i="1" s="1"/>
  <c r="T34" i="1" a="1"/>
  <c r="T34" i="1" s="1"/>
  <c r="X33" i="1"/>
  <c r="AB33" i="1"/>
  <c r="AC33" i="1"/>
  <c r="W33" i="1"/>
  <c r="AE33" i="1"/>
  <c r="Y33" i="1"/>
  <c r="A36" i="1"/>
  <c r="B35" i="1"/>
  <c r="Z33" i="1"/>
  <c r="AA33" i="1"/>
  <c r="I34" i="1" a="1"/>
  <c r="I34" i="1" s="1"/>
  <c r="G34" i="1" a="1"/>
  <c r="G34" i="1" s="1"/>
  <c r="E34" i="1" a="1"/>
  <c r="E34" i="1" s="1"/>
  <c r="D34" i="1" a="1"/>
  <c r="D34" i="1" s="1"/>
  <c r="J34" i="1" a="1"/>
  <c r="J34" i="1" s="1"/>
  <c r="F34" i="1" a="1"/>
  <c r="F34" i="1" s="1"/>
  <c r="H34" i="1" a="1"/>
  <c r="H34" i="1" s="1"/>
  <c r="Y34" i="1" l="1"/>
  <c r="AH35" i="1" a="1"/>
  <c r="AH35" i="1" s="1"/>
  <c r="AK35" i="1" a="1"/>
  <c r="AK35" i="1" s="1"/>
  <c r="AN35" i="1" a="1"/>
  <c r="AN35" i="1" s="1"/>
  <c r="AJ35" i="1" a="1"/>
  <c r="AJ35" i="1" s="1"/>
  <c r="AO35" i="1" a="1"/>
  <c r="AO35" i="1" s="1"/>
  <c r="AG35" i="1" a="1"/>
  <c r="AG35" i="1" s="1"/>
  <c r="AL35" i="1" a="1"/>
  <c r="AL35" i="1" s="1"/>
  <c r="AP35" i="1" a="1"/>
  <c r="AP35" i="1" s="1"/>
  <c r="AI35" i="1" a="1"/>
  <c r="AI35" i="1" s="1"/>
  <c r="AM35" i="1" a="1"/>
  <c r="AM35" i="1" s="1"/>
  <c r="K35" i="1" a="1"/>
  <c r="K35" i="1" s="1"/>
  <c r="O35" i="1" a="1"/>
  <c r="O35" i="1" s="1"/>
  <c r="S35" i="1" a="1"/>
  <c r="S35" i="1" s="1"/>
  <c r="L35" i="1" a="1"/>
  <c r="L35" i="1" s="1"/>
  <c r="P35" i="1" a="1"/>
  <c r="P35" i="1" s="1"/>
  <c r="T35" i="1" a="1"/>
  <c r="T35" i="1" s="1"/>
  <c r="M35" i="1" a="1"/>
  <c r="M35" i="1" s="1"/>
  <c r="Q35" i="1" a="1"/>
  <c r="Q35" i="1" s="1"/>
  <c r="R35" i="1" a="1"/>
  <c r="R35" i="1" s="1"/>
  <c r="N35" i="1" a="1"/>
  <c r="N35" i="1" s="1"/>
  <c r="AA34" i="1"/>
  <c r="AC34" i="1"/>
  <c r="X34" i="1"/>
  <c r="A37" i="1"/>
  <c r="B36" i="1"/>
  <c r="Z34" i="1"/>
  <c r="W34" i="1"/>
  <c r="AB34" i="1"/>
  <c r="AE34" i="1"/>
  <c r="V34" i="1"/>
  <c r="AD34" i="1"/>
  <c r="J35" i="1" a="1"/>
  <c r="J35" i="1" s="1"/>
  <c r="H35" i="1" a="1"/>
  <c r="H35" i="1" s="1"/>
  <c r="F35" i="1" a="1"/>
  <c r="F35" i="1" s="1"/>
  <c r="D35" i="1" a="1"/>
  <c r="D35" i="1" s="1"/>
  <c r="I35" i="1" a="1"/>
  <c r="I35" i="1" s="1"/>
  <c r="E35" i="1" a="1"/>
  <c r="E35" i="1" s="1"/>
  <c r="G35" i="1" a="1"/>
  <c r="G35" i="1" s="1"/>
  <c r="Z35" i="1" l="1"/>
  <c r="AK36" i="1" a="1"/>
  <c r="AK36" i="1" s="1"/>
  <c r="AN36" i="1" a="1"/>
  <c r="AN36" i="1" s="1"/>
  <c r="AI36" i="1" a="1"/>
  <c r="AI36" i="1" s="1"/>
  <c r="AM36" i="1" a="1"/>
  <c r="AM36" i="1" s="1"/>
  <c r="AJ36" i="1" a="1"/>
  <c r="AJ36" i="1" s="1"/>
  <c r="AO36" i="1" a="1"/>
  <c r="AO36" i="1" s="1"/>
  <c r="AG36" i="1" a="1"/>
  <c r="AG36" i="1" s="1"/>
  <c r="AH36" i="1" a="1"/>
  <c r="AH36" i="1" s="1"/>
  <c r="AL36" i="1" a="1"/>
  <c r="AL36" i="1" s="1"/>
  <c r="AP36" i="1" a="1"/>
  <c r="AP36" i="1" s="1"/>
  <c r="M36" i="1" a="1"/>
  <c r="M36" i="1" s="1"/>
  <c r="Q36" i="1" a="1"/>
  <c r="Q36" i="1" s="1"/>
  <c r="N36" i="1" a="1"/>
  <c r="N36" i="1" s="1"/>
  <c r="R36" i="1" a="1"/>
  <c r="R36" i="1" s="1"/>
  <c r="K36" i="1" a="1"/>
  <c r="K36" i="1" s="1"/>
  <c r="O36" i="1" a="1"/>
  <c r="O36" i="1" s="1"/>
  <c r="S36" i="1" a="1"/>
  <c r="S36" i="1" s="1"/>
  <c r="L36" i="1" a="1"/>
  <c r="L36" i="1" s="1"/>
  <c r="P36" i="1" a="1"/>
  <c r="P36" i="1" s="1"/>
  <c r="T36" i="1" a="1"/>
  <c r="T36" i="1" s="1"/>
  <c r="AB35" i="1"/>
  <c r="AD35" i="1"/>
  <c r="V35" i="1"/>
  <c r="AA35" i="1"/>
  <c r="AC35" i="1"/>
  <c r="X35" i="1"/>
  <c r="W35" i="1"/>
  <c r="AE35" i="1"/>
  <c r="I36" i="1" a="1"/>
  <c r="I36" i="1" s="1"/>
  <c r="G36" i="1" a="1"/>
  <c r="G36" i="1" s="1"/>
  <c r="E36" i="1" a="1"/>
  <c r="E36" i="1" s="1"/>
  <c r="H36" i="1" a="1"/>
  <c r="H36" i="1" s="1"/>
  <c r="D36" i="1" a="1"/>
  <c r="D36" i="1" s="1"/>
  <c r="J36" i="1" a="1"/>
  <c r="J36" i="1" s="1"/>
  <c r="F36" i="1" a="1"/>
  <c r="F36" i="1" s="1"/>
  <c r="Y35" i="1"/>
  <c r="A38" i="1"/>
  <c r="B37" i="1"/>
  <c r="AA36" i="1" l="1"/>
  <c r="AG37" i="1" a="1"/>
  <c r="AG37" i="1" s="1"/>
  <c r="AJ37" i="1" a="1"/>
  <c r="AJ37" i="1" s="1"/>
  <c r="AH37" i="1" a="1"/>
  <c r="AH37" i="1" s="1"/>
  <c r="AL37" i="1" a="1"/>
  <c r="AL37" i="1" s="1"/>
  <c r="AP37" i="1" a="1"/>
  <c r="AP37" i="1" s="1"/>
  <c r="AI37" i="1" a="1"/>
  <c r="AI37" i="1" s="1"/>
  <c r="AM37" i="1" a="1"/>
  <c r="AM37" i="1" s="1"/>
  <c r="AN37" i="1" a="1"/>
  <c r="AN37" i="1" s="1"/>
  <c r="AK37" i="1" a="1"/>
  <c r="AK37" i="1" s="1"/>
  <c r="AO37" i="1" a="1"/>
  <c r="AO37" i="1" s="1"/>
  <c r="K37" i="1" a="1"/>
  <c r="K37" i="1" s="1"/>
  <c r="O37" i="1" a="1"/>
  <c r="O37" i="1" s="1"/>
  <c r="S37" i="1" a="1"/>
  <c r="S37" i="1" s="1"/>
  <c r="L37" i="1" a="1"/>
  <c r="L37" i="1" s="1"/>
  <c r="P37" i="1" a="1"/>
  <c r="P37" i="1" s="1"/>
  <c r="T37" i="1" a="1"/>
  <c r="T37" i="1" s="1"/>
  <c r="M37" i="1" a="1"/>
  <c r="M37" i="1" s="1"/>
  <c r="Q37" i="1" a="1"/>
  <c r="Q37" i="1" s="1"/>
  <c r="N37" i="1" a="1"/>
  <c r="N37" i="1" s="1"/>
  <c r="R37" i="1" a="1"/>
  <c r="R37" i="1" s="1"/>
  <c r="W36" i="1"/>
  <c r="AE36" i="1"/>
  <c r="AC36" i="1"/>
  <c r="Z36" i="1"/>
  <c r="Y36" i="1"/>
  <c r="AB36" i="1"/>
  <c r="B38" i="1"/>
  <c r="A39" i="1"/>
  <c r="J37" i="1" a="1"/>
  <c r="J37" i="1" s="1"/>
  <c r="H37" i="1" a="1"/>
  <c r="H37" i="1" s="1"/>
  <c r="F37" i="1" a="1"/>
  <c r="F37" i="1" s="1"/>
  <c r="D37" i="1" a="1"/>
  <c r="D37" i="1" s="1"/>
  <c r="G37" i="1" a="1"/>
  <c r="G37" i="1" s="1"/>
  <c r="I37" i="1" a="1"/>
  <c r="I37" i="1" s="1"/>
  <c r="E37" i="1" a="1"/>
  <c r="E37" i="1" s="1"/>
  <c r="V36" i="1"/>
  <c r="AD36" i="1"/>
  <c r="X36" i="1"/>
  <c r="V37" i="1" l="1"/>
  <c r="AB37" i="1"/>
  <c r="AD37" i="1"/>
  <c r="Z37" i="1"/>
  <c r="AG38" i="1" a="1"/>
  <c r="AG38" i="1" s="1"/>
  <c r="AJ38" i="1" a="1"/>
  <c r="AJ38" i="1" s="1"/>
  <c r="AM38" i="1" a="1"/>
  <c r="AM38" i="1" s="1"/>
  <c r="AP38" i="1" a="1"/>
  <c r="AP38" i="1" s="1"/>
  <c r="AK38" i="1" a="1"/>
  <c r="AK38" i="1" s="1"/>
  <c r="AO38" i="1" a="1"/>
  <c r="AO38" i="1" s="1"/>
  <c r="AH38" i="1" a="1"/>
  <c r="AH38" i="1" s="1"/>
  <c r="AL38" i="1" a="1"/>
  <c r="AL38" i="1" s="1"/>
  <c r="AI38" i="1" a="1"/>
  <c r="AI38" i="1" s="1"/>
  <c r="AN38" i="1" a="1"/>
  <c r="AN38" i="1" s="1"/>
  <c r="M38" i="1" a="1"/>
  <c r="M38" i="1" s="1"/>
  <c r="Q38" i="1" a="1"/>
  <c r="Q38" i="1" s="1"/>
  <c r="N38" i="1" a="1"/>
  <c r="N38" i="1" s="1"/>
  <c r="R38" i="1" a="1"/>
  <c r="R38" i="1" s="1"/>
  <c r="K38" i="1" a="1"/>
  <c r="K38" i="1" s="1"/>
  <c r="O38" i="1" a="1"/>
  <c r="O38" i="1" s="1"/>
  <c r="S38" i="1" a="1"/>
  <c r="S38" i="1" s="1"/>
  <c r="T38" i="1" a="1"/>
  <c r="T38" i="1" s="1"/>
  <c r="L38" i="1" a="1"/>
  <c r="L38" i="1" s="1"/>
  <c r="P38" i="1" a="1"/>
  <c r="P38" i="1" s="1"/>
  <c r="AC37" i="1"/>
  <c r="I38" i="1" a="1"/>
  <c r="I38" i="1" s="1"/>
  <c r="G38" i="1" a="1"/>
  <c r="G38" i="1" s="1"/>
  <c r="E38" i="1" a="1"/>
  <c r="E38" i="1" s="1"/>
  <c r="J38" i="1" a="1"/>
  <c r="J38" i="1" s="1"/>
  <c r="F38" i="1" a="1"/>
  <c r="F38" i="1" s="1"/>
  <c r="D38" i="1" a="1"/>
  <c r="D38" i="1" s="1"/>
  <c r="H38" i="1" a="1"/>
  <c r="H38" i="1" s="1"/>
  <c r="W37" i="1"/>
  <c r="AE37" i="1"/>
  <c r="AA37" i="1"/>
  <c r="A40" i="1"/>
  <c r="B39" i="1"/>
  <c r="X37" i="1"/>
  <c r="Y37" i="1"/>
  <c r="AM39" i="1" l="1" a="1"/>
  <c r="AM39" i="1" s="1"/>
  <c r="AP39" i="1" a="1"/>
  <c r="AP39" i="1" s="1"/>
  <c r="AI39" i="1" a="1"/>
  <c r="AI39" i="1" s="1"/>
  <c r="AJ39" i="1" a="1"/>
  <c r="AJ39" i="1" s="1"/>
  <c r="AN39" i="1" a="1"/>
  <c r="AN39" i="1" s="1"/>
  <c r="AG39" i="1" a="1"/>
  <c r="AG39" i="1" s="1"/>
  <c r="AK39" i="1" a="1"/>
  <c r="AK39" i="1" s="1"/>
  <c r="AO39" i="1" a="1"/>
  <c r="AO39" i="1" s="1"/>
  <c r="AH39" i="1" a="1"/>
  <c r="AH39" i="1" s="1"/>
  <c r="AL39" i="1" a="1"/>
  <c r="AL39" i="1" s="1"/>
  <c r="AE38" i="1"/>
  <c r="K39" i="1" a="1"/>
  <c r="K39" i="1" s="1"/>
  <c r="O39" i="1" a="1"/>
  <c r="O39" i="1" s="1"/>
  <c r="S39" i="1" a="1"/>
  <c r="S39" i="1" s="1"/>
  <c r="L39" i="1" a="1"/>
  <c r="L39" i="1" s="1"/>
  <c r="P39" i="1" a="1"/>
  <c r="P39" i="1" s="1"/>
  <c r="T39" i="1" a="1"/>
  <c r="T39" i="1" s="1"/>
  <c r="M39" i="1" a="1"/>
  <c r="M39" i="1" s="1"/>
  <c r="Q39" i="1" a="1"/>
  <c r="Q39" i="1" s="1"/>
  <c r="N39" i="1" a="1"/>
  <c r="N39" i="1" s="1"/>
  <c r="R39" i="1" a="1"/>
  <c r="R39" i="1" s="1"/>
  <c r="AA38" i="1"/>
  <c r="W38" i="1"/>
  <c r="AC38" i="1"/>
  <c r="AB38" i="1"/>
  <c r="Z38" i="1"/>
  <c r="A41" i="1"/>
  <c r="B40" i="1"/>
  <c r="Y38" i="1"/>
  <c r="V38" i="1"/>
  <c r="AD38" i="1"/>
  <c r="J39" i="1" a="1"/>
  <c r="J39" i="1" s="1"/>
  <c r="H39" i="1" a="1"/>
  <c r="H39" i="1" s="1"/>
  <c r="F39" i="1" a="1"/>
  <c r="F39" i="1" s="1"/>
  <c r="D39" i="1" a="1"/>
  <c r="D39" i="1" s="1"/>
  <c r="I39" i="1" a="1"/>
  <c r="I39" i="1" s="1"/>
  <c r="E39" i="1" a="1"/>
  <c r="E39" i="1" s="1"/>
  <c r="G39" i="1" a="1"/>
  <c r="G39" i="1" s="1"/>
  <c r="X38" i="1"/>
  <c r="Z39" i="1" l="1"/>
  <c r="AI40" i="1" a="1"/>
  <c r="AI40" i="1" s="1"/>
  <c r="AL40" i="1" a="1"/>
  <c r="AL40" i="1" s="1"/>
  <c r="AP40" i="1" a="1"/>
  <c r="AP40" i="1" s="1"/>
  <c r="AH40" i="1" a="1"/>
  <c r="AH40" i="1" s="1"/>
  <c r="AM40" i="1" a="1"/>
  <c r="AM40" i="1" s="1"/>
  <c r="AJ40" i="1" a="1"/>
  <c r="AJ40" i="1" s="1"/>
  <c r="AN40" i="1" a="1"/>
  <c r="AN40" i="1" s="1"/>
  <c r="AO40" i="1" a="1"/>
  <c r="AO40" i="1" s="1"/>
  <c r="AG40" i="1" a="1"/>
  <c r="AG40" i="1" s="1"/>
  <c r="AK40" i="1" a="1"/>
  <c r="AK40" i="1" s="1"/>
  <c r="AD39" i="1"/>
  <c r="X39" i="1"/>
  <c r="AB39" i="1"/>
  <c r="N40" i="1" a="1"/>
  <c r="N40" i="1" s="1"/>
  <c r="Y40" i="1" s="1"/>
  <c r="K40" i="1" a="1"/>
  <c r="K40" i="1" s="1"/>
  <c r="O40" i="1" a="1"/>
  <c r="O40" i="1" s="1"/>
  <c r="M40" i="1" a="1"/>
  <c r="M40" i="1" s="1"/>
  <c r="S40" i="1" a="1"/>
  <c r="S40" i="1" s="1"/>
  <c r="P40" i="1" a="1"/>
  <c r="P40" i="1" s="1"/>
  <c r="T40" i="1" a="1"/>
  <c r="T40" i="1" s="1"/>
  <c r="Q40" i="1" a="1"/>
  <c r="Q40" i="1" s="1"/>
  <c r="L40" i="1" a="1"/>
  <c r="L40" i="1" s="1"/>
  <c r="R40" i="1" a="1"/>
  <c r="R40" i="1" s="1"/>
  <c r="AC40" i="1" s="1"/>
  <c r="V39" i="1"/>
  <c r="AC39" i="1"/>
  <c r="W39" i="1"/>
  <c r="AE39" i="1"/>
  <c r="Y39" i="1"/>
  <c r="I40" i="1" a="1"/>
  <c r="I40" i="1" s="1"/>
  <c r="G40" i="1" a="1"/>
  <c r="G40" i="1" s="1"/>
  <c r="E40" i="1" a="1"/>
  <c r="E40" i="1" s="1"/>
  <c r="H40" i="1" a="1"/>
  <c r="H40" i="1" s="1"/>
  <c r="D40" i="1" a="1"/>
  <c r="D40" i="1" s="1"/>
  <c r="J40" i="1" a="1"/>
  <c r="J40" i="1" s="1"/>
  <c r="F40" i="1" a="1"/>
  <c r="F40" i="1" s="1"/>
  <c r="AA39" i="1"/>
  <c r="A42" i="1"/>
  <c r="B41" i="1"/>
  <c r="AK41" i="1" l="1" a="1"/>
  <c r="AK41" i="1" s="1"/>
  <c r="AN41" i="1" a="1"/>
  <c r="AN41" i="1" s="1"/>
  <c r="AI41" i="1" a="1"/>
  <c r="AI41" i="1" s="1"/>
  <c r="AL41" i="1" a="1"/>
  <c r="AL41" i="1" s="1"/>
  <c r="AG41" i="1" a="1"/>
  <c r="AG41" i="1" s="1"/>
  <c r="AJ41" i="1" a="1"/>
  <c r="AJ41" i="1" s="1"/>
  <c r="AO41" i="1" a="1"/>
  <c r="AO41" i="1" s="1"/>
  <c r="AP41" i="1" a="1"/>
  <c r="AP41" i="1" s="1"/>
  <c r="AH41" i="1" a="1"/>
  <c r="AH41" i="1" s="1"/>
  <c r="AM41" i="1" a="1"/>
  <c r="AM41" i="1" s="1"/>
  <c r="W40" i="1"/>
  <c r="P41" i="1" a="1"/>
  <c r="P41" i="1" s="1"/>
  <c r="T41" i="1" a="1"/>
  <c r="T41" i="1" s="1"/>
  <c r="M41" i="1" a="1"/>
  <c r="M41" i="1" s="1"/>
  <c r="Q41" i="1" a="1"/>
  <c r="Q41" i="1" s="1"/>
  <c r="K41" i="1" a="1"/>
  <c r="K41" i="1" s="1"/>
  <c r="N41" i="1" a="1"/>
  <c r="N41" i="1" s="1"/>
  <c r="R41" i="1" a="1"/>
  <c r="R41" i="1" s="1"/>
  <c r="L41" i="1" a="1"/>
  <c r="L41" i="1" s="1"/>
  <c r="O41" i="1" a="1"/>
  <c r="O41" i="1" s="1"/>
  <c r="S41" i="1" a="1"/>
  <c r="S41" i="1" s="1"/>
  <c r="AA40" i="1"/>
  <c r="X40" i="1"/>
  <c r="AD40" i="1"/>
  <c r="V40" i="1"/>
  <c r="B42" i="1"/>
  <c r="A43" i="1"/>
  <c r="AE40" i="1"/>
  <c r="Z40" i="1"/>
  <c r="J41" i="1" a="1"/>
  <c r="J41" i="1" s="1"/>
  <c r="H41" i="1" a="1"/>
  <c r="H41" i="1" s="1"/>
  <c r="F41" i="1" a="1"/>
  <c r="F41" i="1" s="1"/>
  <c r="D41" i="1" a="1"/>
  <c r="D41" i="1" s="1"/>
  <c r="G41" i="1" a="1"/>
  <c r="G41" i="1" s="1"/>
  <c r="E41" i="1" a="1"/>
  <c r="E41" i="1" s="1"/>
  <c r="I41" i="1" a="1"/>
  <c r="I41" i="1" s="1"/>
  <c r="AB40" i="1"/>
  <c r="AD41" i="1" l="1"/>
  <c r="AB41" i="1"/>
  <c r="X41" i="1"/>
  <c r="Z41" i="1"/>
  <c r="AH42" i="1" a="1"/>
  <c r="AH42" i="1" s="1"/>
  <c r="AM42" i="1" a="1"/>
  <c r="AM42" i="1" s="1"/>
  <c r="AP42" i="1" a="1"/>
  <c r="AP42" i="1" s="1"/>
  <c r="AJ42" i="1" a="1"/>
  <c r="AJ42" i="1" s="1"/>
  <c r="AN42" i="1" a="1"/>
  <c r="AN42" i="1" s="1"/>
  <c r="AG42" i="1" a="1"/>
  <c r="AG42" i="1" s="1"/>
  <c r="AK42" i="1" a="1"/>
  <c r="AK42" i="1" s="1"/>
  <c r="AL42" i="1" a="1"/>
  <c r="AL42" i="1" s="1"/>
  <c r="AO42" i="1" a="1"/>
  <c r="AO42" i="1" s="1"/>
  <c r="AI42" i="1" a="1"/>
  <c r="AI42" i="1" s="1"/>
  <c r="M42" i="1" a="1"/>
  <c r="M42" i="1" s="1"/>
  <c r="Q42" i="1" a="1"/>
  <c r="Q42" i="1" s="1"/>
  <c r="T42" i="1" a="1"/>
  <c r="T42" i="1" s="1"/>
  <c r="N42" i="1" a="1"/>
  <c r="N42" i="1" s="1"/>
  <c r="R42" i="1" a="1"/>
  <c r="R42" i="1" s="1"/>
  <c r="K42" i="1" a="1"/>
  <c r="K42" i="1" s="1"/>
  <c r="O42" i="1" a="1"/>
  <c r="O42" i="1" s="1"/>
  <c r="P42" i="1" a="1"/>
  <c r="P42" i="1" s="1"/>
  <c r="L42" i="1" a="1"/>
  <c r="L42" i="1" s="1"/>
  <c r="S42" i="1" a="1"/>
  <c r="S42" i="1" s="1"/>
  <c r="AC41" i="1"/>
  <c r="W41" i="1"/>
  <c r="AE41" i="1"/>
  <c r="A44" i="1"/>
  <c r="B43" i="1"/>
  <c r="Y41" i="1"/>
  <c r="I42" i="1" a="1"/>
  <c r="I42" i="1" s="1"/>
  <c r="G42" i="1" a="1"/>
  <c r="G42" i="1" s="1"/>
  <c r="E42" i="1" a="1"/>
  <c r="E42" i="1" s="1"/>
  <c r="J42" i="1" a="1"/>
  <c r="J42" i="1" s="1"/>
  <c r="F42" i="1" a="1"/>
  <c r="F42" i="1" s="1"/>
  <c r="H42" i="1" a="1"/>
  <c r="H42" i="1" s="1"/>
  <c r="D42" i="1" a="1"/>
  <c r="D42" i="1" s="1"/>
  <c r="V41" i="1"/>
  <c r="AA41" i="1"/>
  <c r="W42" i="1" l="1"/>
  <c r="AE42" i="1"/>
  <c r="AK43" i="1" a="1"/>
  <c r="AK43" i="1" s="1"/>
  <c r="AN43" i="1" a="1"/>
  <c r="AN43" i="1" s="1"/>
  <c r="AG43" i="1" a="1"/>
  <c r="AG43" i="1" s="1"/>
  <c r="AH43" i="1" a="1"/>
  <c r="AH43" i="1" s="1"/>
  <c r="AL43" i="1" a="1"/>
  <c r="AL43" i="1" s="1"/>
  <c r="AO43" i="1" a="1"/>
  <c r="AO43" i="1" s="1"/>
  <c r="AI43" i="1" a="1"/>
  <c r="AI43" i="1" s="1"/>
  <c r="AP43" i="1" a="1"/>
  <c r="AP43" i="1" s="1"/>
  <c r="AJ43" i="1" a="1"/>
  <c r="AJ43" i="1" s="1"/>
  <c r="AM43" i="1" a="1"/>
  <c r="AM43" i="1" s="1"/>
  <c r="AA42" i="1"/>
  <c r="N43" i="1" a="1"/>
  <c r="N43" i="1" s="1"/>
  <c r="Q43" i="1" a="1"/>
  <c r="Q43" i="1" s="1"/>
  <c r="K43" i="1" a="1"/>
  <c r="K43" i="1" s="1"/>
  <c r="O43" i="1" a="1"/>
  <c r="O43" i="1" s="1"/>
  <c r="R43" i="1" a="1"/>
  <c r="R43" i="1" s="1"/>
  <c r="L43" i="1" a="1"/>
  <c r="L43" i="1" s="1"/>
  <c r="P43" i="1" a="1"/>
  <c r="P43" i="1" s="1"/>
  <c r="S43" i="1" a="1"/>
  <c r="S43" i="1" s="1"/>
  <c r="T43" i="1" a="1"/>
  <c r="T43" i="1" s="1"/>
  <c r="M43" i="1" a="1"/>
  <c r="M43" i="1" s="1"/>
  <c r="AC42" i="1"/>
  <c r="Z42" i="1"/>
  <c r="AB42" i="1"/>
  <c r="J43" i="1" a="1"/>
  <c r="J43" i="1" s="1"/>
  <c r="H43" i="1" a="1"/>
  <c r="H43" i="1" s="1"/>
  <c r="F43" i="1" a="1"/>
  <c r="F43" i="1" s="1"/>
  <c r="D43" i="1" a="1"/>
  <c r="D43" i="1" s="1"/>
  <c r="I43" i="1" a="1"/>
  <c r="I43" i="1" s="1"/>
  <c r="E43" i="1" a="1"/>
  <c r="E43" i="1" s="1"/>
  <c r="G43" i="1" a="1"/>
  <c r="G43" i="1" s="1"/>
  <c r="V42" i="1"/>
  <c r="AD42" i="1"/>
  <c r="A45" i="1"/>
  <c r="B44" i="1"/>
  <c r="Y42" i="1"/>
  <c r="X42" i="1"/>
  <c r="Z43" i="1" l="1"/>
  <c r="AI44" i="1" a="1"/>
  <c r="AI44" i="1" s="1"/>
  <c r="AL44" i="1" a="1"/>
  <c r="AL44" i="1" s="1"/>
  <c r="AH44" i="1" a="1"/>
  <c r="AH44" i="1" s="1"/>
  <c r="AK44" i="1" a="1"/>
  <c r="AK44" i="1" s="1"/>
  <c r="AO44" i="1" a="1"/>
  <c r="AO44" i="1" s="1"/>
  <c r="AP44" i="1" a="1"/>
  <c r="AP44" i="1" s="1"/>
  <c r="AJ44" i="1" a="1"/>
  <c r="AJ44" i="1" s="1"/>
  <c r="AM44" i="1" a="1"/>
  <c r="AM44" i="1" s="1"/>
  <c r="AN44" i="1" a="1"/>
  <c r="AN44" i="1" s="1"/>
  <c r="AG44" i="1" a="1"/>
  <c r="AG44" i="1" s="1"/>
  <c r="K44" i="1" a="1"/>
  <c r="K44" i="1" s="1"/>
  <c r="R44" i="1" a="1"/>
  <c r="R44" i="1" s="1"/>
  <c r="L44" i="1" a="1"/>
  <c r="L44" i="1" s="1"/>
  <c r="O44" i="1" a="1"/>
  <c r="O44" i="1" s="1"/>
  <c r="S44" i="1" a="1"/>
  <c r="S44" i="1" s="1"/>
  <c r="M44" i="1" a="1"/>
  <c r="M44" i="1" s="1"/>
  <c r="P44" i="1" a="1"/>
  <c r="P44" i="1" s="1"/>
  <c r="T44" i="1" a="1"/>
  <c r="T44" i="1" s="1"/>
  <c r="N44" i="1" a="1"/>
  <c r="N44" i="1" s="1"/>
  <c r="Q44" i="1" a="1"/>
  <c r="Q44" i="1" s="1"/>
  <c r="V43" i="1"/>
  <c r="AD43" i="1"/>
  <c r="W43" i="1"/>
  <c r="AE43" i="1"/>
  <c r="AA43" i="1"/>
  <c r="I44" i="1" a="1"/>
  <c r="I44" i="1" s="1"/>
  <c r="G44" i="1" a="1"/>
  <c r="G44" i="1" s="1"/>
  <c r="E44" i="1" a="1"/>
  <c r="E44" i="1" s="1"/>
  <c r="H44" i="1" a="1"/>
  <c r="H44" i="1" s="1"/>
  <c r="D44" i="1" a="1"/>
  <c r="D44" i="1" s="1"/>
  <c r="J44" i="1" a="1"/>
  <c r="J44" i="1" s="1"/>
  <c r="F44" i="1" a="1"/>
  <c r="F44" i="1" s="1"/>
  <c r="AC43" i="1"/>
  <c r="A46" i="1"/>
  <c r="B45" i="1"/>
  <c r="X43" i="1"/>
  <c r="AB43" i="1"/>
  <c r="Y43" i="1"/>
  <c r="AG45" i="1" l="1" a="1"/>
  <c r="AG45" i="1" s="1"/>
  <c r="AJ45" i="1" a="1"/>
  <c r="AJ45" i="1" s="1"/>
  <c r="AO45" i="1" a="1"/>
  <c r="AO45" i="1" s="1"/>
  <c r="AL45" i="1" a="1"/>
  <c r="AL45" i="1" s="1"/>
  <c r="AP45" i="1" a="1"/>
  <c r="AP45" i="1" s="1"/>
  <c r="AI45" i="1" a="1"/>
  <c r="AI45" i="1" s="1"/>
  <c r="AM45" i="1" a="1"/>
  <c r="AM45" i="1" s="1"/>
  <c r="AN45" i="1" a="1"/>
  <c r="AN45" i="1" s="1"/>
  <c r="AH45" i="1" a="1"/>
  <c r="AH45" i="1" s="1"/>
  <c r="AK45" i="1" a="1"/>
  <c r="AK45" i="1" s="1"/>
  <c r="AE44" i="1"/>
  <c r="AC44" i="1"/>
  <c r="W44" i="1"/>
  <c r="L45" i="1" a="1"/>
  <c r="L45" i="1" s="1"/>
  <c r="O45" i="1" a="1"/>
  <c r="O45" i="1" s="1"/>
  <c r="S45" i="1" a="1"/>
  <c r="S45" i="1" s="1"/>
  <c r="P45" i="1" a="1"/>
  <c r="P45" i="1" s="1"/>
  <c r="T45" i="1" a="1"/>
  <c r="T45" i="1" s="1"/>
  <c r="M45" i="1" a="1"/>
  <c r="M45" i="1" s="1"/>
  <c r="Q45" i="1" a="1"/>
  <c r="Q45" i="1" s="1"/>
  <c r="N45" i="1" a="1"/>
  <c r="N45" i="1" s="1"/>
  <c r="K45" i="1" a="1"/>
  <c r="K45" i="1" s="1"/>
  <c r="R45" i="1" a="1"/>
  <c r="R45" i="1" s="1"/>
  <c r="AA44" i="1"/>
  <c r="X44" i="1"/>
  <c r="Y44" i="1"/>
  <c r="AB44" i="1"/>
  <c r="B46" i="1"/>
  <c r="A47" i="1"/>
  <c r="Z44" i="1"/>
  <c r="J45" i="1" a="1"/>
  <c r="J45" i="1" s="1"/>
  <c r="H45" i="1" a="1"/>
  <c r="H45" i="1" s="1"/>
  <c r="F45" i="1" a="1"/>
  <c r="F45" i="1" s="1"/>
  <c r="D45" i="1" a="1"/>
  <c r="D45" i="1" s="1"/>
  <c r="G45" i="1" a="1"/>
  <c r="G45" i="1" s="1"/>
  <c r="E45" i="1" a="1"/>
  <c r="E45" i="1" s="1"/>
  <c r="I45" i="1" a="1"/>
  <c r="I45" i="1" s="1"/>
  <c r="V44" i="1"/>
  <c r="AD44" i="1"/>
  <c r="Z45" i="1" l="1"/>
  <c r="AB45" i="1"/>
  <c r="AH46" i="1" a="1"/>
  <c r="AH46" i="1" s="1"/>
  <c r="AM46" i="1" a="1"/>
  <c r="AM46" i="1" s="1"/>
  <c r="AP46" i="1" a="1"/>
  <c r="AP46" i="1" s="1"/>
  <c r="AI46" i="1" a="1"/>
  <c r="AI46" i="1" s="1"/>
  <c r="AJ46" i="1" a="1"/>
  <c r="AJ46" i="1" s="1"/>
  <c r="AN46" i="1" a="1"/>
  <c r="AN46" i="1" s="1"/>
  <c r="AG46" i="1" a="1"/>
  <c r="AG46" i="1" s="1"/>
  <c r="AK46" i="1" a="1"/>
  <c r="AK46" i="1" s="1"/>
  <c r="AL46" i="1" a="1"/>
  <c r="AL46" i="1" s="1"/>
  <c r="AO46" i="1" a="1"/>
  <c r="AO46" i="1" s="1"/>
  <c r="L46" i="1" a="1"/>
  <c r="L46" i="1" s="1"/>
  <c r="P46" i="1" a="1"/>
  <c r="P46" i="1" s="1"/>
  <c r="S46" i="1" a="1"/>
  <c r="S46" i="1" s="1"/>
  <c r="M46" i="1" a="1"/>
  <c r="M46" i="1" s="1"/>
  <c r="Q46" i="1" a="1"/>
  <c r="Q46" i="1" s="1"/>
  <c r="T46" i="1" a="1"/>
  <c r="T46" i="1" s="1"/>
  <c r="N46" i="1" a="1"/>
  <c r="N46" i="1" s="1"/>
  <c r="R46" i="1" a="1"/>
  <c r="R46" i="1" s="1"/>
  <c r="K46" i="1" a="1"/>
  <c r="K46" i="1" s="1"/>
  <c r="O46" i="1" a="1"/>
  <c r="O46" i="1" s="1"/>
  <c r="X45" i="1"/>
  <c r="AD45" i="1"/>
  <c r="V45" i="1"/>
  <c r="W45" i="1"/>
  <c r="AC45" i="1"/>
  <c r="AE45" i="1"/>
  <c r="I46" i="1" a="1"/>
  <c r="I46" i="1" s="1"/>
  <c r="G46" i="1" a="1"/>
  <c r="G46" i="1" s="1"/>
  <c r="E46" i="1" a="1"/>
  <c r="E46" i="1" s="1"/>
  <c r="J46" i="1" a="1"/>
  <c r="J46" i="1" s="1"/>
  <c r="F46" i="1" a="1"/>
  <c r="F46" i="1" s="1"/>
  <c r="H46" i="1" a="1"/>
  <c r="H46" i="1" s="1"/>
  <c r="D46" i="1" a="1"/>
  <c r="D46" i="1" s="1"/>
  <c r="Y45" i="1"/>
  <c r="A48" i="1"/>
  <c r="B47" i="1"/>
  <c r="AA45" i="1"/>
  <c r="W46" i="1" l="1"/>
  <c r="AE46" i="1"/>
  <c r="AK47" i="1" a="1"/>
  <c r="AK47" i="1" s="1"/>
  <c r="AN47" i="1" a="1"/>
  <c r="AN47" i="1" s="1"/>
  <c r="AJ47" i="1" a="1"/>
  <c r="AJ47" i="1" s="1"/>
  <c r="AM47" i="1" a="1"/>
  <c r="AM47" i="1" s="1"/>
  <c r="AG47" i="1" a="1"/>
  <c r="AG47" i="1" s="1"/>
  <c r="AH47" i="1" a="1"/>
  <c r="AH47" i="1" s="1"/>
  <c r="AL47" i="1" a="1"/>
  <c r="AL47" i="1" s="1"/>
  <c r="AO47" i="1" a="1"/>
  <c r="AO47" i="1" s="1"/>
  <c r="AP47" i="1" a="1"/>
  <c r="AP47" i="1" s="1"/>
  <c r="AI47" i="1" a="1"/>
  <c r="AI47" i="1" s="1"/>
  <c r="Y46" i="1"/>
  <c r="M47" i="1" a="1"/>
  <c r="M47" i="1" s="1"/>
  <c r="T47" i="1" a="1"/>
  <c r="T47" i="1" s="1"/>
  <c r="N47" i="1" a="1"/>
  <c r="N47" i="1" s="1"/>
  <c r="Q47" i="1" a="1"/>
  <c r="Q47" i="1" s="1"/>
  <c r="K47" i="1" a="1"/>
  <c r="K47" i="1" s="1"/>
  <c r="O47" i="1" a="1"/>
  <c r="O47" i="1" s="1"/>
  <c r="R47" i="1" a="1"/>
  <c r="R47" i="1" s="1"/>
  <c r="L47" i="1" a="1"/>
  <c r="L47" i="1" s="1"/>
  <c r="P47" i="1" a="1"/>
  <c r="P47" i="1" s="1"/>
  <c r="S47" i="1" a="1"/>
  <c r="S47" i="1" s="1"/>
  <c r="AC46" i="1"/>
  <c r="V46" i="1"/>
  <c r="AB46" i="1"/>
  <c r="J47" i="1" a="1"/>
  <c r="J47" i="1" s="1"/>
  <c r="H47" i="1" a="1"/>
  <c r="H47" i="1" s="1"/>
  <c r="F47" i="1" a="1"/>
  <c r="F47" i="1" s="1"/>
  <c r="D47" i="1" a="1"/>
  <c r="D47" i="1" s="1"/>
  <c r="I47" i="1" a="1"/>
  <c r="I47" i="1" s="1"/>
  <c r="E47" i="1" a="1"/>
  <c r="E47" i="1" s="1"/>
  <c r="G47" i="1" a="1"/>
  <c r="G47" i="1" s="1"/>
  <c r="AD46" i="1"/>
  <c r="AA46" i="1"/>
  <c r="X46" i="1"/>
  <c r="B48" i="1"/>
  <c r="A49" i="1"/>
  <c r="Z46" i="1"/>
  <c r="V47" i="1" l="1"/>
  <c r="AB47" i="1"/>
  <c r="AG48" i="1" a="1"/>
  <c r="AG48" i="1" s="1"/>
  <c r="AK48" i="1" a="1"/>
  <c r="AK48" i="1" s="1"/>
  <c r="AN48" i="1" a="1"/>
  <c r="AN48" i="1" s="1"/>
  <c r="AH48" i="1" a="1"/>
  <c r="AH48" i="1" s="1"/>
  <c r="AI48" i="1" a="1"/>
  <c r="AI48" i="1" s="1"/>
  <c r="AM48" i="1" a="1"/>
  <c r="AM48" i="1" s="1"/>
  <c r="AJ48" i="1" a="1"/>
  <c r="AJ48" i="1" s="1"/>
  <c r="AO48" i="1" a="1"/>
  <c r="AO48" i="1" s="1"/>
  <c r="AL48" i="1" a="1"/>
  <c r="AL48" i="1" s="1"/>
  <c r="AP48" i="1" a="1"/>
  <c r="AP48" i="1" s="1"/>
  <c r="Z47" i="1"/>
  <c r="N48" i="1" a="1"/>
  <c r="N48" i="1" s="1"/>
  <c r="Q48" i="1" a="1"/>
  <c r="Q48" i="1" s="1"/>
  <c r="K48" i="1" a="1"/>
  <c r="K48" i="1" s="1"/>
  <c r="L48" i="1" a="1"/>
  <c r="L48" i="1" s="1"/>
  <c r="O48" i="1" a="1"/>
  <c r="O48" i="1" s="1"/>
  <c r="S48" i="1" a="1"/>
  <c r="S48" i="1" s="1"/>
  <c r="M48" i="1" a="1"/>
  <c r="M48" i="1" s="1"/>
  <c r="T48" i="1" a="1"/>
  <c r="T48" i="1" s="1"/>
  <c r="P48" i="1" a="1"/>
  <c r="P48" i="1" s="1"/>
  <c r="R48" i="1" a="1"/>
  <c r="R48" i="1" s="1"/>
  <c r="AD47" i="1"/>
  <c r="AA47" i="1"/>
  <c r="I48" i="1" a="1"/>
  <c r="I48" i="1" s="1"/>
  <c r="G48" i="1" a="1"/>
  <c r="G48" i="1" s="1"/>
  <c r="E48" i="1" a="1"/>
  <c r="E48" i="1" s="1"/>
  <c r="H48" i="1" a="1"/>
  <c r="H48" i="1" s="1"/>
  <c r="D48" i="1" a="1"/>
  <c r="D48" i="1" s="1"/>
  <c r="F48" i="1" a="1"/>
  <c r="F48" i="1" s="1"/>
  <c r="J48" i="1" a="1"/>
  <c r="J48" i="1" s="1"/>
  <c r="AC47" i="1"/>
  <c r="X47" i="1"/>
  <c r="W47" i="1"/>
  <c r="AE47" i="1"/>
  <c r="A50" i="1"/>
  <c r="B49" i="1"/>
  <c r="Y47" i="1"/>
  <c r="AE48" i="1" l="1"/>
  <c r="AC48" i="1"/>
  <c r="AA48" i="1"/>
  <c r="AH49" i="1" a="1"/>
  <c r="AH49" i="1" s="1"/>
  <c r="AK49" i="1" a="1"/>
  <c r="AK49" i="1" s="1"/>
  <c r="AO49" i="1" a="1"/>
  <c r="AO49" i="1" s="1"/>
  <c r="AG49" i="1" a="1"/>
  <c r="AG49" i="1" s="1"/>
  <c r="AL49" i="1" a="1"/>
  <c r="AL49" i="1" s="1"/>
  <c r="AI49" i="1" a="1"/>
  <c r="AI49" i="1" s="1"/>
  <c r="AM49" i="1" a="1"/>
  <c r="AM49" i="1" s="1"/>
  <c r="AJ49" i="1" a="1"/>
  <c r="AJ49" i="1" s="1"/>
  <c r="AN49" i="1" a="1"/>
  <c r="AN49" i="1" s="1"/>
  <c r="AP49" i="1" a="1"/>
  <c r="AP49" i="1" s="1"/>
  <c r="K49" i="1" a="1"/>
  <c r="K49" i="1" s="1"/>
  <c r="N49" i="1" a="1"/>
  <c r="N49" i="1" s="1"/>
  <c r="R49" i="1" a="1"/>
  <c r="R49" i="1" s="1"/>
  <c r="P49" i="1" a="1"/>
  <c r="P49" i="1" s="1"/>
  <c r="T49" i="1" a="1"/>
  <c r="T49" i="1" s="1"/>
  <c r="Q49" i="1" a="1"/>
  <c r="Q49" i="1" s="1"/>
  <c r="O49" i="1" a="1"/>
  <c r="O49" i="1" s="1"/>
  <c r="S49" i="1" a="1"/>
  <c r="S49" i="1" s="1"/>
  <c r="L49" i="1" a="1"/>
  <c r="L49" i="1" s="1"/>
  <c r="M49" i="1" a="1"/>
  <c r="M49" i="1" s="1"/>
  <c r="W48" i="1"/>
  <c r="Z48" i="1"/>
  <c r="AB48" i="1"/>
  <c r="B50" i="1"/>
  <c r="A51" i="1"/>
  <c r="Y48" i="1"/>
  <c r="V48" i="1"/>
  <c r="AD48" i="1"/>
  <c r="J49" i="1" a="1"/>
  <c r="J49" i="1" s="1"/>
  <c r="H49" i="1" a="1"/>
  <c r="H49" i="1" s="1"/>
  <c r="F49" i="1" a="1"/>
  <c r="F49" i="1" s="1"/>
  <c r="D49" i="1" a="1"/>
  <c r="D49" i="1" s="1"/>
  <c r="I49" i="1" a="1"/>
  <c r="I49" i="1" s="1"/>
  <c r="G49" i="1" a="1"/>
  <c r="G49" i="1" s="1"/>
  <c r="E49" i="1" a="1"/>
  <c r="E49" i="1" s="1"/>
  <c r="X48" i="1"/>
  <c r="AL50" i="1" l="1" a="1"/>
  <c r="AL50" i="1" s="1"/>
  <c r="AP50" i="1" a="1"/>
  <c r="AP50" i="1" s="1"/>
  <c r="AG50" i="1" a="1"/>
  <c r="AG50" i="1" s="1"/>
  <c r="AK50" i="1" a="1"/>
  <c r="AK50" i="1" s="1"/>
  <c r="AH50" i="1" a="1"/>
  <c r="AH50" i="1" s="1"/>
  <c r="AM50" i="1" a="1"/>
  <c r="AM50" i="1" s="1"/>
  <c r="AI50" i="1" a="1"/>
  <c r="AI50" i="1" s="1"/>
  <c r="AN50" i="1" a="1"/>
  <c r="AN50" i="1" s="1"/>
  <c r="AJ50" i="1" a="1"/>
  <c r="AJ50" i="1" s="1"/>
  <c r="AO50" i="1" a="1"/>
  <c r="AO50" i="1" s="1"/>
  <c r="AD49" i="1"/>
  <c r="K50" i="1" a="1"/>
  <c r="K50" i="1" s="1"/>
  <c r="O50" i="1" a="1"/>
  <c r="O50" i="1" s="1"/>
  <c r="M50" i="1" a="1"/>
  <c r="M50" i="1" s="1"/>
  <c r="Q50" i="1" a="1"/>
  <c r="Q50" i="1" s="1"/>
  <c r="T50" i="1" a="1"/>
  <c r="T50" i="1" s="1"/>
  <c r="N50" i="1" a="1"/>
  <c r="N50" i="1" s="1"/>
  <c r="P50" i="1" a="1"/>
  <c r="P50" i="1" s="1"/>
  <c r="R50" i="1" a="1"/>
  <c r="R50" i="1" s="1"/>
  <c r="S50" i="1" a="1"/>
  <c r="S50" i="1" s="1"/>
  <c r="L50" i="1" a="1"/>
  <c r="L50" i="1" s="1"/>
  <c r="W50" i="1" s="1"/>
  <c r="Z49" i="1"/>
  <c r="X49" i="1"/>
  <c r="Y49" i="1"/>
  <c r="W49" i="1"/>
  <c r="AE49" i="1"/>
  <c r="A52" i="1"/>
  <c r="B51" i="1"/>
  <c r="AB49" i="1"/>
  <c r="AA49" i="1"/>
  <c r="I50" i="1" a="1"/>
  <c r="I50" i="1" s="1"/>
  <c r="G50" i="1" a="1"/>
  <c r="G50" i="1" s="1"/>
  <c r="E50" i="1" a="1"/>
  <c r="E50" i="1" s="1"/>
  <c r="H50" i="1" a="1"/>
  <c r="H50" i="1" s="1"/>
  <c r="F50" i="1" a="1"/>
  <c r="F50" i="1" s="1"/>
  <c r="D50" i="1" a="1"/>
  <c r="D50" i="1" s="1"/>
  <c r="J50" i="1" a="1"/>
  <c r="J50" i="1" s="1"/>
  <c r="V49" i="1"/>
  <c r="AC49" i="1"/>
  <c r="AI51" i="1" l="1" a="1"/>
  <c r="AI51" i="1" s="1"/>
  <c r="AM51" i="1" a="1"/>
  <c r="AM51" i="1" s="1"/>
  <c r="AP51" i="1" a="1"/>
  <c r="AP51" i="1" s="1"/>
  <c r="AK51" i="1" a="1"/>
  <c r="AK51" i="1" s="1"/>
  <c r="AO51" i="1" a="1"/>
  <c r="AO51" i="1" s="1"/>
  <c r="AG51" i="1" a="1"/>
  <c r="AG51" i="1" s="1"/>
  <c r="AL51" i="1" a="1"/>
  <c r="AL51" i="1" s="1"/>
  <c r="AH51" i="1" a="1"/>
  <c r="AH51" i="1" s="1"/>
  <c r="AN51" i="1" a="1"/>
  <c r="AN51" i="1" s="1"/>
  <c r="AJ51" i="1" a="1"/>
  <c r="AJ51" i="1" s="1"/>
  <c r="AA50" i="1"/>
  <c r="AE50" i="1"/>
  <c r="L51" i="1" a="1"/>
  <c r="L51" i="1" s="1"/>
  <c r="P51" i="1" a="1"/>
  <c r="P51" i="1" s="1"/>
  <c r="S51" i="1" a="1"/>
  <c r="S51" i="1" s="1"/>
  <c r="N51" i="1" a="1"/>
  <c r="N51" i="1" s="1"/>
  <c r="Q51" i="1" a="1"/>
  <c r="Q51" i="1" s="1"/>
  <c r="K51" i="1" a="1"/>
  <c r="K51" i="1" s="1"/>
  <c r="R51" i="1" a="1"/>
  <c r="R51" i="1" s="1"/>
  <c r="O51" i="1" a="1"/>
  <c r="O51" i="1" s="1"/>
  <c r="T51" i="1" a="1"/>
  <c r="T51" i="1" s="1"/>
  <c r="M51" i="1" a="1"/>
  <c r="M51" i="1" s="1"/>
  <c r="AC50" i="1"/>
  <c r="Z50" i="1"/>
  <c r="AB50" i="1"/>
  <c r="Y50" i="1"/>
  <c r="V50" i="1"/>
  <c r="AD50" i="1"/>
  <c r="J51" i="1" a="1"/>
  <c r="J51" i="1" s="1"/>
  <c r="H51" i="1" a="1"/>
  <c r="H51" i="1" s="1"/>
  <c r="F51" i="1" a="1"/>
  <c r="F51" i="1" s="1"/>
  <c r="D51" i="1" a="1"/>
  <c r="D51" i="1" s="1"/>
  <c r="G51" i="1" a="1"/>
  <c r="G51" i="1" s="1"/>
  <c r="E51" i="1" a="1"/>
  <c r="E51" i="1" s="1"/>
  <c r="I51" i="1" a="1"/>
  <c r="I51" i="1" s="1"/>
  <c r="X50" i="1"/>
  <c r="B52" i="1"/>
  <c r="A53" i="1"/>
  <c r="AJ52" i="1" l="1" a="1"/>
  <c r="AJ52" i="1" s="1"/>
  <c r="AM52" i="1" a="1"/>
  <c r="AM52" i="1" s="1"/>
  <c r="AK52" i="1" a="1"/>
  <c r="AK52" i="1" s="1"/>
  <c r="AO52" i="1" a="1"/>
  <c r="AO52" i="1" s="1"/>
  <c r="AG52" i="1" a="1"/>
  <c r="AG52" i="1" s="1"/>
  <c r="AL52" i="1" a="1"/>
  <c r="AL52" i="1" s="1"/>
  <c r="AP52" i="1" a="1"/>
  <c r="AP52" i="1" s="1"/>
  <c r="AH52" i="1" a="1"/>
  <c r="AH52" i="1" s="1"/>
  <c r="AI52" i="1" a="1"/>
  <c r="AI52" i="1" s="1"/>
  <c r="AN52" i="1" a="1"/>
  <c r="AN52" i="1" s="1"/>
  <c r="AD51" i="1"/>
  <c r="M52" i="1" a="1"/>
  <c r="M52" i="1" s="1"/>
  <c r="P52" i="1" a="1"/>
  <c r="P52" i="1" s="1"/>
  <c r="T52" i="1" a="1"/>
  <c r="T52" i="1" s="1"/>
  <c r="K52" i="1" a="1"/>
  <c r="K52" i="1" s="1"/>
  <c r="R52" i="1" a="1"/>
  <c r="R52" i="1" s="1"/>
  <c r="O52" i="1" a="1"/>
  <c r="O52" i="1" s="1"/>
  <c r="N52" i="1" a="1"/>
  <c r="N52" i="1" s="1"/>
  <c r="Q52" i="1" a="1"/>
  <c r="Q52" i="1" s="1"/>
  <c r="S52" i="1" a="1"/>
  <c r="S52" i="1" s="1"/>
  <c r="L52" i="1" a="1"/>
  <c r="L52" i="1" s="1"/>
  <c r="AB51" i="1"/>
  <c r="Z51" i="1"/>
  <c r="Y51" i="1"/>
  <c r="AA51" i="1"/>
  <c r="I52" i="1" a="1"/>
  <c r="I52" i="1" s="1"/>
  <c r="G52" i="1" a="1"/>
  <c r="G52" i="1" s="1"/>
  <c r="E52" i="1" a="1"/>
  <c r="E52" i="1" s="1"/>
  <c r="F52" i="1" a="1"/>
  <c r="F52" i="1" s="1"/>
  <c r="D52" i="1" a="1"/>
  <c r="D52" i="1" s="1"/>
  <c r="H52" i="1" a="1"/>
  <c r="H52" i="1" s="1"/>
  <c r="J52" i="1" a="1"/>
  <c r="J52" i="1" s="1"/>
  <c r="X51" i="1"/>
  <c r="AC51" i="1"/>
  <c r="A54" i="1"/>
  <c r="B53" i="1"/>
  <c r="V51" i="1"/>
  <c r="W51" i="1"/>
  <c r="AE51" i="1"/>
  <c r="AG53" i="1" l="1" a="1"/>
  <c r="AG53" i="1" s="1"/>
  <c r="AN53" i="1" a="1"/>
  <c r="AN53" i="1" s="1"/>
  <c r="AJ53" i="1" a="1"/>
  <c r="AJ53" i="1" s="1"/>
  <c r="AO53" i="1" a="1"/>
  <c r="AO53" i="1" s="1"/>
  <c r="AK53" i="1" a="1"/>
  <c r="AK53" i="1" s="1"/>
  <c r="AP53" i="1" a="1"/>
  <c r="AP53" i="1" s="1"/>
  <c r="AH53" i="1" a="1"/>
  <c r="AH53" i="1" s="1"/>
  <c r="AL53" i="1" a="1"/>
  <c r="AL53" i="1" s="1"/>
  <c r="AI53" i="1" a="1"/>
  <c r="AI53" i="1" s="1"/>
  <c r="AM53" i="1" a="1"/>
  <c r="AM53" i="1" s="1"/>
  <c r="AC52" i="1"/>
  <c r="M53" i="1" a="1"/>
  <c r="M53" i="1" s="1"/>
  <c r="Q53" i="1" a="1"/>
  <c r="Q53" i="1" s="1"/>
  <c r="L53" i="1" a="1"/>
  <c r="L53" i="1" s="1"/>
  <c r="O53" i="1" a="1"/>
  <c r="O53" i="1" s="1"/>
  <c r="S53" i="1" a="1"/>
  <c r="S53" i="1" s="1"/>
  <c r="T53" i="1" a="1"/>
  <c r="T53" i="1" s="1"/>
  <c r="N53" i="1" a="1"/>
  <c r="N53" i="1" s="1"/>
  <c r="P53" i="1" a="1"/>
  <c r="P53" i="1" s="1"/>
  <c r="R53" i="1" a="1"/>
  <c r="R53" i="1" s="1"/>
  <c r="K53" i="1" a="1"/>
  <c r="K53" i="1" s="1"/>
  <c r="AA52" i="1"/>
  <c r="W52" i="1"/>
  <c r="AE52" i="1"/>
  <c r="Z52" i="1"/>
  <c r="AB52" i="1"/>
  <c r="Y52" i="1"/>
  <c r="V52" i="1"/>
  <c r="AD52" i="1"/>
  <c r="J53" i="1" a="1"/>
  <c r="J53" i="1" s="1"/>
  <c r="H53" i="1" a="1"/>
  <c r="H53" i="1" s="1"/>
  <c r="F53" i="1" a="1"/>
  <c r="F53" i="1" s="1"/>
  <c r="D53" i="1" a="1"/>
  <c r="D53" i="1" s="1"/>
  <c r="E53" i="1" a="1"/>
  <c r="E53" i="1" s="1"/>
  <c r="G53" i="1" a="1"/>
  <c r="G53" i="1" s="1"/>
  <c r="I53" i="1" a="1"/>
  <c r="I53" i="1" s="1"/>
  <c r="B54" i="1"/>
  <c r="A55" i="1"/>
  <c r="X52" i="1"/>
  <c r="Z53" i="1" l="1"/>
  <c r="AB53" i="1"/>
  <c r="V53" i="1"/>
  <c r="X53" i="1"/>
  <c r="AH54" i="1" a="1"/>
  <c r="AH54" i="1" s="1"/>
  <c r="AK54" i="1" a="1"/>
  <c r="AK54" i="1" s="1"/>
  <c r="AO54" i="1" a="1"/>
  <c r="AO54" i="1" s="1"/>
  <c r="AI54" i="1" a="1"/>
  <c r="AI54" i="1" s="1"/>
  <c r="AN54" i="1" a="1"/>
  <c r="AN54" i="1" s="1"/>
  <c r="AJ54" i="1" a="1"/>
  <c r="AJ54" i="1" s="1"/>
  <c r="AP54" i="1" a="1"/>
  <c r="AP54" i="1" s="1"/>
  <c r="AG54" i="1" a="1"/>
  <c r="AG54" i="1" s="1"/>
  <c r="AL54" i="1" a="1"/>
  <c r="AL54" i="1" s="1"/>
  <c r="AM54" i="1" a="1"/>
  <c r="AM54" i="1" s="1"/>
  <c r="N54" i="1" a="1"/>
  <c r="N54" i="1" s="1"/>
  <c r="R54" i="1" a="1"/>
  <c r="R54" i="1" s="1"/>
  <c r="L54" i="1" a="1"/>
  <c r="L54" i="1" s="1"/>
  <c r="P54" i="1" a="1"/>
  <c r="P54" i="1" s="1"/>
  <c r="S54" i="1" a="1"/>
  <c r="S54" i="1" s="1"/>
  <c r="Q54" i="1" a="1"/>
  <c r="Q54" i="1" s="1"/>
  <c r="M54" i="1" a="1"/>
  <c r="M54" i="1" s="1"/>
  <c r="O54" i="1" a="1"/>
  <c r="O54" i="1" s="1"/>
  <c r="K54" i="1" a="1"/>
  <c r="K54" i="1" s="1"/>
  <c r="T54" i="1" a="1"/>
  <c r="T54" i="1" s="1"/>
  <c r="Y53" i="1"/>
  <c r="AD53" i="1"/>
  <c r="AA53" i="1"/>
  <c r="A56" i="1"/>
  <c r="B55" i="1"/>
  <c r="AC53" i="1"/>
  <c r="I54" i="1" a="1"/>
  <c r="I54" i="1" s="1"/>
  <c r="G54" i="1" a="1"/>
  <c r="G54" i="1" s="1"/>
  <c r="E54" i="1" a="1"/>
  <c r="E54" i="1" s="1"/>
  <c r="D54" i="1" a="1"/>
  <c r="D54" i="1" s="1"/>
  <c r="J54" i="1" a="1"/>
  <c r="J54" i="1" s="1"/>
  <c r="H54" i="1" a="1"/>
  <c r="H54" i="1" s="1"/>
  <c r="F54" i="1" a="1"/>
  <c r="F54" i="1" s="1"/>
  <c r="W53" i="1"/>
  <c r="AE53" i="1"/>
  <c r="W54" i="1" l="1"/>
  <c r="AE54" i="1"/>
  <c r="Y54" i="1"/>
  <c r="AH55" i="1" a="1"/>
  <c r="AH55" i="1" s="1"/>
  <c r="AL55" i="1" a="1"/>
  <c r="AL55" i="1" s="1"/>
  <c r="AO55" i="1" a="1"/>
  <c r="AO55" i="1" s="1"/>
  <c r="AJ55" i="1" a="1"/>
  <c r="AJ55" i="1" s="1"/>
  <c r="AG55" i="1" a="1"/>
  <c r="AG55" i="1" s="1"/>
  <c r="AN55" i="1" a="1"/>
  <c r="AN55" i="1" s="1"/>
  <c r="AI55" i="1" a="1"/>
  <c r="AI55" i="1" s="1"/>
  <c r="AP55" i="1" a="1"/>
  <c r="AP55" i="1" s="1"/>
  <c r="AK55" i="1" a="1"/>
  <c r="AK55" i="1" s="1"/>
  <c r="AM55" i="1" a="1"/>
  <c r="AM55" i="1" s="1"/>
  <c r="K55" i="1" a="1"/>
  <c r="K55" i="1" s="1"/>
  <c r="O55" i="1" a="1"/>
  <c r="O55" i="1" s="1"/>
  <c r="R55" i="1" a="1"/>
  <c r="R55" i="1" s="1"/>
  <c r="M55" i="1" a="1"/>
  <c r="M55" i="1" s="1"/>
  <c r="T55" i="1" a="1"/>
  <c r="T55" i="1" s="1"/>
  <c r="N55" i="1" a="1"/>
  <c r="N55" i="1" s="1"/>
  <c r="L55" i="1" a="1"/>
  <c r="L55" i="1" s="1"/>
  <c r="P55" i="1" a="1"/>
  <c r="P55" i="1" s="1"/>
  <c r="Q55" i="1" a="1"/>
  <c r="Q55" i="1" s="1"/>
  <c r="S55" i="1" a="1"/>
  <c r="S55" i="1" s="1"/>
  <c r="AC54" i="1"/>
  <c r="AB54" i="1"/>
  <c r="J55" i="1" a="1"/>
  <c r="J55" i="1" s="1"/>
  <c r="H55" i="1" a="1"/>
  <c r="H55" i="1" s="1"/>
  <c r="F55" i="1" a="1"/>
  <c r="F55" i="1" s="1"/>
  <c r="D55" i="1" a="1"/>
  <c r="D55" i="1" s="1"/>
  <c r="I55" i="1" a="1"/>
  <c r="I55" i="1" s="1"/>
  <c r="E55" i="1" a="1"/>
  <c r="E55" i="1" s="1"/>
  <c r="G55" i="1" a="1"/>
  <c r="G55" i="1" s="1"/>
  <c r="AD54" i="1"/>
  <c r="B56" i="1"/>
  <c r="A57" i="1"/>
  <c r="V54" i="1"/>
  <c r="AA54" i="1"/>
  <c r="X54" i="1"/>
  <c r="Z54" i="1"/>
  <c r="AI56" i="1" l="1" a="1"/>
  <c r="AI56" i="1" s="1"/>
  <c r="AP56" i="1" a="1"/>
  <c r="AP56" i="1" s="1"/>
  <c r="AJ56" i="1" a="1"/>
  <c r="AJ56" i="1" s="1"/>
  <c r="AN56" i="1" a="1"/>
  <c r="AN56" i="1" s="1"/>
  <c r="AK56" i="1" a="1"/>
  <c r="AK56" i="1" s="1"/>
  <c r="AL56" i="1" a="1"/>
  <c r="AL56" i="1" s="1"/>
  <c r="AG56" i="1" a="1"/>
  <c r="AG56" i="1" s="1"/>
  <c r="AM56" i="1" a="1"/>
  <c r="AM56" i="1" s="1"/>
  <c r="AH56" i="1" a="1"/>
  <c r="AH56" i="1" s="1"/>
  <c r="AO56" i="1" a="1"/>
  <c r="AO56" i="1" s="1"/>
  <c r="V55" i="1"/>
  <c r="AD55" i="1"/>
  <c r="Z55" i="1"/>
  <c r="L56" i="1" a="1"/>
  <c r="L56" i="1" s="1"/>
  <c r="O56" i="1" a="1"/>
  <c r="O56" i="1" s="1"/>
  <c r="S56" i="1" a="1"/>
  <c r="S56" i="1" s="1"/>
  <c r="N56" i="1" a="1"/>
  <c r="N56" i="1" s="1"/>
  <c r="Q56" i="1" a="1"/>
  <c r="Q56" i="1" s="1"/>
  <c r="K56" i="1" a="1"/>
  <c r="K56" i="1" s="1"/>
  <c r="R56" i="1" a="1"/>
  <c r="R56" i="1" s="1"/>
  <c r="M56" i="1" a="1"/>
  <c r="M56" i="1" s="1"/>
  <c r="P56" i="1" a="1"/>
  <c r="P56" i="1" s="1"/>
  <c r="AA56" i="1" s="1"/>
  <c r="T56" i="1" a="1"/>
  <c r="T56" i="1" s="1"/>
  <c r="AB55" i="1"/>
  <c r="AC55" i="1"/>
  <c r="AA55" i="1"/>
  <c r="X55" i="1"/>
  <c r="A58" i="1"/>
  <c r="B57" i="1"/>
  <c r="W55" i="1"/>
  <c r="AE55" i="1"/>
  <c r="I56" i="1" a="1"/>
  <c r="I56" i="1" s="1"/>
  <c r="G56" i="1" a="1"/>
  <c r="G56" i="1" s="1"/>
  <c r="E56" i="1" a="1"/>
  <c r="E56" i="1" s="1"/>
  <c r="J56" i="1" a="1"/>
  <c r="J56" i="1" s="1"/>
  <c r="H56" i="1" a="1"/>
  <c r="H56" i="1" s="1"/>
  <c r="F56" i="1" a="1"/>
  <c r="F56" i="1" s="1"/>
  <c r="D56" i="1" a="1"/>
  <c r="D56" i="1" s="1"/>
  <c r="Y55" i="1"/>
  <c r="AJ57" i="1" l="1" a="1"/>
  <c r="AJ57" i="1" s="1"/>
  <c r="AM57" i="1" a="1"/>
  <c r="AM57" i="1" s="1"/>
  <c r="AI57" i="1" a="1"/>
  <c r="AI57" i="1" s="1"/>
  <c r="AN57" i="1" a="1"/>
  <c r="AN57" i="1" s="1"/>
  <c r="AG57" i="1" a="1"/>
  <c r="AG57" i="1" s="1"/>
  <c r="AL57" i="1" a="1"/>
  <c r="AL57" i="1" s="1"/>
  <c r="AH57" i="1" a="1"/>
  <c r="AH57" i="1" s="1"/>
  <c r="AO57" i="1" a="1"/>
  <c r="AO57" i="1" s="1"/>
  <c r="AP57" i="1" a="1"/>
  <c r="AP57" i="1" s="1"/>
  <c r="AK57" i="1" a="1"/>
  <c r="AK57" i="1" s="1"/>
  <c r="AC56" i="1"/>
  <c r="Y56" i="1"/>
  <c r="AE56" i="1"/>
  <c r="P57" i="1" a="1"/>
  <c r="P57" i="1" s="1"/>
  <c r="S57" i="1" a="1"/>
  <c r="S57" i="1" s="1"/>
  <c r="K57" i="1" a="1"/>
  <c r="K57" i="1" s="1"/>
  <c r="N57" i="1" a="1"/>
  <c r="N57" i="1" s="1"/>
  <c r="Q57" i="1" a="1"/>
  <c r="Q57" i="1" s="1"/>
  <c r="O57" i="1" a="1"/>
  <c r="O57" i="1" s="1"/>
  <c r="L57" i="1" a="1"/>
  <c r="L57" i="1" s="1"/>
  <c r="T57" i="1" a="1"/>
  <c r="T57" i="1" s="1"/>
  <c r="M57" i="1" a="1"/>
  <c r="M57" i="1" s="1"/>
  <c r="R57" i="1" a="1"/>
  <c r="R57" i="1" s="1"/>
  <c r="X56" i="1"/>
  <c r="Z56" i="1"/>
  <c r="B58" i="1"/>
  <c r="A59" i="1"/>
  <c r="AB56" i="1"/>
  <c r="W56" i="1"/>
  <c r="V56" i="1"/>
  <c r="AD56" i="1"/>
  <c r="J57" i="1" a="1"/>
  <c r="J57" i="1" s="1"/>
  <c r="H57" i="1" a="1"/>
  <c r="H57" i="1" s="1"/>
  <c r="F57" i="1" a="1"/>
  <c r="F57" i="1" s="1"/>
  <c r="D57" i="1" a="1"/>
  <c r="D57" i="1" s="1"/>
  <c r="I57" i="1" a="1"/>
  <c r="I57" i="1" s="1"/>
  <c r="G57" i="1" a="1"/>
  <c r="G57" i="1" s="1"/>
  <c r="E57" i="1" a="1"/>
  <c r="E57" i="1" s="1"/>
  <c r="AG58" i="1" l="1" a="1"/>
  <c r="AG58" i="1" s="1"/>
  <c r="AJ58" i="1" a="1"/>
  <c r="AJ58" i="1" s="1"/>
  <c r="AN58" i="1" a="1"/>
  <c r="AN58" i="1" s="1"/>
  <c r="AM58" i="1" a="1"/>
  <c r="AM58" i="1" s="1"/>
  <c r="AI58" i="1" a="1"/>
  <c r="AI58" i="1" s="1"/>
  <c r="AP58" i="1" a="1"/>
  <c r="AP58" i="1" s="1"/>
  <c r="AK58" i="1" a="1"/>
  <c r="AK58" i="1" s="1"/>
  <c r="AL58" i="1" a="1"/>
  <c r="AL58" i="1" s="1"/>
  <c r="AH58" i="1" a="1"/>
  <c r="AH58" i="1" s="1"/>
  <c r="AO58" i="1" a="1"/>
  <c r="AO58" i="1" s="1"/>
  <c r="Z57" i="1"/>
  <c r="L58" i="1" a="1"/>
  <c r="L58" i="1" s="1"/>
  <c r="O58" i="1" a="1"/>
  <c r="O58" i="1" s="1"/>
  <c r="N58" i="1" a="1"/>
  <c r="N58" i="1" s="1"/>
  <c r="Q58" i="1" a="1"/>
  <c r="Q58" i="1" s="1"/>
  <c r="T58" i="1" a="1"/>
  <c r="T58" i="1" s="1"/>
  <c r="K58" i="1" a="1"/>
  <c r="K58" i="1" s="1"/>
  <c r="R58" i="1" a="1"/>
  <c r="R58" i="1" s="1"/>
  <c r="S58" i="1" a="1"/>
  <c r="S58" i="1" s="1"/>
  <c r="M58" i="1" a="1"/>
  <c r="M58" i="1" s="1"/>
  <c r="P58" i="1" a="1"/>
  <c r="P58" i="1" s="1"/>
  <c r="X57" i="1"/>
  <c r="Y57" i="1"/>
  <c r="AB57" i="1"/>
  <c r="AA57" i="1"/>
  <c r="A60" i="1"/>
  <c r="B59" i="1"/>
  <c r="AC57" i="1"/>
  <c r="I58" i="1" a="1"/>
  <c r="I58" i="1" s="1"/>
  <c r="G58" i="1" a="1"/>
  <c r="G58" i="1" s="1"/>
  <c r="E58" i="1" a="1"/>
  <c r="E58" i="1" s="1"/>
  <c r="H58" i="1" a="1"/>
  <c r="H58" i="1" s="1"/>
  <c r="F58" i="1" a="1"/>
  <c r="F58" i="1" s="1"/>
  <c r="J58" i="1" a="1"/>
  <c r="J58" i="1" s="1"/>
  <c r="D58" i="1" a="1"/>
  <c r="D58" i="1" s="1"/>
  <c r="V57" i="1"/>
  <c r="AD57" i="1"/>
  <c r="W57" i="1"/>
  <c r="AE57" i="1"/>
  <c r="AA58" i="1" l="1"/>
  <c r="AG59" i="1" a="1"/>
  <c r="AG59" i="1" s="1"/>
  <c r="AK59" i="1" a="1"/>
  <c r="AK59" i="1" s="1"/>
  <c r="AH59" i="1" a="1"/>
  <c r="AH59" i="1" s="1"/>
  <c r="AM59" i="1" a="1"/>
  <c r="AM59" i="1" s="1"/>
  <c r="AL59" i="1" a="1"/>
  <c r="AL59" i="1" s="1"/>
  <c r="AN59" i="1" a="1"/>
  <c r="AN59" i="1" s="1"/>
  <c r="AI59" i="1" a="1"/>
  <c r="AI59" i="1" s="1"/>
  <c r="AO59" i="1" a="1"/>
  <c r="AO59" i="1" s="1"/>
  <c r="AP59" i="1" a="1"/>
  <c r="AP59" i="1" s="1"/>
  <c r="AJ59" i="1" a="1"/>
  <c r="AJ59" i="1" s="1"/>
  <c r="AC58" i="1"/>
  <c r="W58" i="1"/>
  <c r="L59" i="1" a="1"/>
  <c r="L59" i="1" s="1"/>
  <c r="O59" i="1" a="1"/>
  <c r="O59" i="1" s="1"/>
  <c r="R59" i="1" a="1"/>
  <c r="R59" i="1" s="1"/>
  <c r="M59" i="1" a="1"/>
  <c r="M59" i="1" s="1"/>
  <c r="T59" i="1" a="1"/>
  <c r="T59" i="1" s="1"/>
  <c r="N59" i="1" a="1"/>
  <c r="N59" i="1" s="1"/>
  <c r="Q59" i="1" a="1"/>
  <c r="Q59" i="1" s="1"/>
  <c r="K59" i="1" a="1"/>
  <c r="K59" i="1" s="1"/>
  <c r="S59" i="1" a="1"/>
  <c r="S59" i="1" s="1"/>
  <c r="P59" i="1" a="1"/>
  <c r="P59" i="1" s="1"/>
  <c r="AE58" i="1"/>
  <c r="X58" i="1"/>
  <c r="AB58" i="1"/>
  <c r="J59" i="1" a="1"/>
  <c r="J59" i="1" s="1"/>
  <c r="H59" i="1" a="1"/>
  <c r="H59" i="1" s="1"/>
  <c r="F59" i="1" a="1"/>
  <c r="F59" i="1" s="1"/>
  <c r="D59" i="1" a="1"/>
  <c r="D59" i="1" s="1"/>
  <c r="G59" i="1" a="1"/>
  <c r="G59" i="1" s="1"/>
  <c r="E59" i="1" a="1"/>
  <c r="E59" i="1" s="1"/>
  <c r="I59" i="1" a="1"/>
  <c r="I59" i="1" s="1"/>
  <c r="Z58" i="1"/>
  <c r="Y58" i="1"/>
  <c r="V58" i="1"/>
  <c r="AD58" i="1"/>
  <c r="B60" i="1"/>
  <c r="A61" i="1"/>
  <c r="V59" i="1" l="1"/>
  <c r="X59" i="1"/>
  <c r="AH60" i="1" a="1"/>
  <c r="AH60" i="1" s="1"/>
  <c r="AL60" i="1" a="1"/>
  <c r="AL60" i="1" s="1"/>
  <c r="AO60" i="1" a="1"/>
  <c r="AO60" i="1" s="1"/>
  <c r="AG60" i="1" a="1"/>
  <c r="AG60" i="1" s="1"/>
  <c r="AI60" i="1" a="1"/>
  <c r="AI60" i="1" s="1"/>
  <c r="AN60" i="1" a="1"/>
  <c r="AN60" i="1" s="1"/>
  <c r="AJ60" i="1" a="1"/>
  <c r="AJ60" i="1" s="1"/>
  <c r="AP60" i="1" a="1"/>
  <c r="AP60" i="1" s="1"/>
  <c r="AK60" i="1" a="1"/>
  <c r="AK60" i="1" s="1"/>
  <c r="AM60" i="1" a="1"/>
  <c r="AM60" i="1" s="1"/>
  <c r="K60" i="1" a="1"/>
  <c r="K60" i="1" s="1"/>
  <c r="R60" i="1" a="1"/>
  <c r="R60" i="1" s="1"/>
  <c r="M60" i="1" a="1"/>
  <c r="M60" i="1" s="1"/>
  <c r="P60" i="1" a="1"/>
  <c r="P60" i="1" s="1"/>
  <c r="S60" i="1" a="1"/>
  <c r="S60" i="1" s="1"/>
  <c r="Q60" i="1" a="1"/>
  <c r="Q60" i="1" s="1"/>
  <c r="O60" i="1" a="1"/>
  <c r="O60" i="1" s="1"/>
  <c r="L60" i="1" a="1"/>
  <c r="L60" i="1" s="1"/>
  <c r="T60" i="1" a="1"/>
  <c r="T60" i="1" s="1"/>
  <c r="N60" i="1" a="1"/>
  <c r="N60" i="1" s="1"/>
  <c r="AD59" i="1"/>
  <c r="AC59" i="1"/>
  <c r="AE59" i="1"/>
  <c r="AB59" i="1"/>
  <c r="Y59" i="1"/>
  <c r="W59" i="1"/>
  <c r="A62" i="1"/>
  <c r="B61" i="1"/>
  <c r="I60" i="1" a="1"/>
  <c r="I60" i="1" s="1"/>
  <c r="G60" i="1" a="1"/>
  <c r="G60" i="1" s="1"/>
  <c r="E60" i="1" a="1"/>
  <c r="E60" i="1" s="1"/>
  <c r="F60" i="1" a="1"/>
  <c r="F60" i="1" s="1"/>
  <c r="D60" i="1" a="1"/>
  <c r="D60" i="1" s="1"/>
  <c r="H60" i="1" a="1"/>
  <c r="H60" i="1" s="1"/>
  <c r="J60" i="1" a="1"/>
  <c r="J60" i="1" s="1"/>
  <c r="Z59" i="1"/>
  <c r="AA59" i="1"/>
  <c r="AC60" i="1" l="1"/>
  <c r="AI61" i="1" a="1"/>
  <c r="AI61" i="1" s="1"/>
  <c r="AL61" i="1" a="1"/>
  <c r="AL61" i="1" s="1"/>
  <c r="AP61" i="1" a="1"/>
  <c r="AP61" i="1" s="1"/>
  <c r="AG61" i="1" a="1"/>
  <c r="AG61" i="1" s="1"/>
  <c r="AK61" i="1" a="1"/>
  <c r="AK61" i="1" s="1"/>
  <c r="AM61" i="1" a="1"/>
  <c r="AM61" i="1" s="1"/>
  <c r="AH61" i="1" a="1"/>
  <c r="AH61" i="1" s="1"/>
  <c r="AN61" i="1" a="1"/>
  <c r="AN61" i="1" s="1"/>
  <c r="AJ61" i="1" a="1"/>
  <c r="AJ61" i="1" s="1"/>
  <c r="AO61" i="1" a="1"/>
  <c r="AO61" i="1" s="1"/>
  <c r="K61" i="1" a="1"/>
  <c r="K61" i="1" s="1"/>
  <c r="N61" i="1" a="1"/>
  <c r="N61" i="1" s="1"/>
  <c r="Q61" i="1" a="1"/>
  <c r="Q61" i="1" s="1"/>
  <c r="P61" i="1" a="1"/>
  <c r="P61" i="1" s="1"/>
  <c r="S61" i="1" a="1"/>
  <c r="S61" i="1" s="1"/>
  <c r="M61" i="1" a="1"/>
  <c r="M61" i="1" s="1"/>
  <c r="T61" i="1" a="1"/>
  <c r="T61" i="1" s="1"/>
  <c r="O61" i="1" a="1"/>
  <c r="O61" i="1" s="1"/>
  <c r="R61" i="1" a="1"/>
  <c r="R61" i="1" s="1"/>
  <c r="L61" i="1" a="1"/>
  <c r="L61" i="1" s="1"/>
  <c r="AE60" i="1"/>
  <c r="AA60" i="1"/>
  <c r="V60" i="1"/>
  <c r="AD60" i="1"/>
  <c r="X60" i="1"/>
  <c r="Z60" i="1"/>
  <c r="J61" i="1" a="1"/>
  <c r="J61" i="1" s="1"/>
  <c r="H61" i="1" a="1"/>
  <c r="H61" i="1" s="1"/>
  <c r="F61" i="1" a="1"/>
  <c r="F61" i="1" s="1"/>
  <c r="D61" i="1" a="1"/>
  <c r="D61" i="1" s="1"/>
  <c r="E61" i="1" a="1"/>
  <c r="E61" i="1" s="1"/>
  <c r="I61" i="1" a="1"/>
  <c r="I61" i="1" s="1"/>
  <c r="G61" i="1" a="1"/>
  <c r="G61" i="1" s="1"/>
  <c r="W60" i="1"/>
  <c r="Y60" i="1"/>
  <c r="AB60" i="1"/>
  <c r="B62" i="1"/>
  <c r="A63" i="1"/>
  <c r="AD61" i="1" l="1"/>
  <c r="V61" i="1"/>
  <c r="X61" i="1"/>
  <c r="AI62" i="1" a="1"/>
  <c r="AI62" i="1" s="1"/>
  <c r="AM62" i="1" a="1"/>
  <c r="AM62" i="1" s="1"/>
  <c r="AG62" i="1" a="1"/>
  <c r="AG62" i="1" s="1"/>
  <c r="AK62" i="1" a="1"/>
  <c r="AK62" i="1" s="1"/>
  <c r="AP62" i="1" a="1"/>
  <c r="AP62" i="1" s="1"/>
  <c r="AH62" i="1" a="1"/>
  <c r="AH62" i="1" s="1"/>
  <c r="AN62" i="1" a="1"/>
  <c r="AN62" i="1" s="1"/>
  <c r="AO62" i="1" a="1"/>
  <c r="AO62" i="1" s="1"/>
  <c r="AJ62" i="1" a="1"/>
  <c r="AJ62" i="1" s="1"/>
  <c r="AL62" i="1" a="1"/>
  <c r="AL62" i="1" s="1"/>
  <c r="Z61" i="1"/>
  <c r="N62" i="1" a="1"/>
  <c r="N62" i="1" s="1"/>
  <c r="L62" i="1" a="1"/>
  <c r="L62" i="1" s="1"/>
  <c r="O62" i="1" a="1"/>
  <c r="O62" i="1" s="1"/>
  <c r="P62" i="1" a="1"/>
  <c r="P62" i="1" s="1"/>
  <c r="S62" i="1" a="1"/>
  <c r="S62" i="1" s="1"/>
  <c r="M62" i="1" a="1"/>
  <c r="M62" i="1" s="1"/>
  <c r="T62" i="1" a="1"/>
  <c r="T62" i="1" s="1"/>
  <c r="Q62" i="1" a="1"/>
  <c r="Q62" i="1" s="1"/>
  <c r="K62" i="1" a="1"/>
  <c r="K62" i="1" s="1"/>
  <c r="R62" i="1" a="1"/>
  <c r="R62" i="1" s="1"/>
  <c r="W61" i="1"/>
  <c r="Y61" i="1"/>
  <c r="AE61" i="1"/>
  <c r="A64" i="1"/>
  <c r="B63" i="1"/>
  <c r="AB61" i="1"/>
  <c r="AA61" i="1"/>
  <c r="I62" i="1" a="1"/>
  <c r="I62" i="1" s="1"/>
  <c r="G62" i="1" a="1"/>
  <c r="G62" i="1" s="1"/>
  <c r="E62" i="1" a="1"/>
  <c r="E62" i="1" s="1"/>
  <c r="D62" i="1" a="1"/>
  <c r="D62" i="1" s="1"/>
  <c r="J62" i="1" a="1"/>
  <c r="J62" i="1" s="1"/>
  <c r="F62" i="1" a="1"/>
  <c r="F62" i="1" s="1"/>
  <c r="H62" i="1" a="1"/>
  <c r="H62" i="1" s="1"/>
  <c r="AC61" i="1"/>
  <c r="AJ63" i="1" l="1" a="1"/>
  <c r="AJ63" i="1" s="1"/>
  <c r="AN63" i="1" a="1"/>
  <c r="AN63" i="1" s="1"/>
  <c r="AK63" i="1" a="1"/>
  <c r="AK63" i="1" s="1"/>
  <c r="AO63" i="1" a="1"/>
  <c r="AO63" i="1" s="1"/>
  <c r="AI63" i="1" a="1"/>
  <c r="AI63" i="1" s="1"/>
  <c r="AP63" i="1" a="1"/>
  <c r="AP63" i="1" s="1"/>
  <c r="AL63" i="1" a="1"/>
  <c r="AL63" i="1" s="1"/>
  <c r="AG63" i="1" a="1"/>
  <c r="AG63" i="1" s="1"/>
  <c r="AM63" i="1" a="1"/>
  <c r="AM63" i="1" s="1"/>
  <c r="AH63" i="1" a="1"/>
  <c r="AH63" i="1" s="1"/>
  <c r="P63" i="1" a="1"/>
  <c r="P63" i="1" s="1"/>
  <c r="S63" i="1" a="1"/>
  <c r="S63" i="1" s="1"/>
  <c r="M63" i="1" a="1"/>
  <c r="M63" i="1" s="1"/>
  <c r="Q63" i="1" a="1"/>
  <c r="Q63" i="1" s="1"/>
  <c r="N63" i="1" a="1"/>
  <c r="N63" i="1" s="1"/>
  <c r="R63" i="1" a="1"/>
  <c r="R63" i="1" s="1"/>
  <c r="K63" i="1" a="1"/>
  <c r="K63" i="1" s="1"/>
  <c r="O63" i="1" a="1"/>
  <c r="O63" i="1" s="1"/>
  <c r="T63" i="1" a="1"/>
  <c r="T63" i="1" s="1"/>
  <c r="L63" i="1" a="1"/>
  <c r="L63" i="1" s="1"/>
  <c r="W62" i="1"/>
  <c r="AE62" i="1"/>
  <c r="Y62" i="1"/>
  <c r="AA62" i="1"/>
  <c r="V62" i="1"/>
  <c r="X62" i="1"/>
  <c r="B64" i="1"/>
  <c r="A65" i="1"/>
  <c r="J63" i="1" a="1"/>
  <c r="J63" i="1" s="1"/>
  <c r="H63" i="1" a="1"/>
  <c r="H63" i="1" s="1"/>
  <c r="F63" i="1" a="1"/>
  <c r="F63" i="1" s="1"/>
  <c r="D63" i="1" a="1"/>
  <c r="D63" i="1" s="1"/>
  <c r="I63" i="1" a="1"/>
  <c r="I63" i="1" s="1"/>
  <c r="E63" i="1" a="1"/>
  <c r="E63" i="1" s="1"/>
  <c r="G63" i="1" a="1"/>
  <c r="G63" i="1" s="1"/>
  <c r="AC62" i="1"/>
  <c r="Z62" i="1"/>
  <c r="AD62" i="1"/>
  <c r="AB62" i="1"/>
  <c r="AG64" i="1" l="1" a="1"/>
  <c r="AG64" i="1" s="1"/>
  <c r="AK64" i="1" a="1"/>
  <c r="AK64" i="1" s="1"/>
  <c r="AN64" i="1" a="1"/>
  <c r="AN64" i="1" s="1"/>
  <c r="AJ64" i="1" a="1"/>
  <c r="AJ64" i="1" s="1"/>
  <c r="AO64" i="1" a="1"/>
  <c r="AO64" i="1" s="1"/>
  <c r="AH64" i="1" a="1"/>
  <c r="AH64" i="1" s="1"/>
  <c r="AM64" i="1" a="1"/>
  <c r="AM64" i="1" s="1"/>
  <c r="AI64" i="1" a="1"/>
  <c r="AI64" i="1" s="1"/>
  <c r="AP64" i="1" a="1"/>
  <c r="AP64" i="1" s="1"/>
  <c r="AL64" i="1" a="1"/>
  <c r="AL64" i="1" s="1"/>
  <c r="Z63" i="1"/>
  <c r="AD63" i="1"/>
  <c r="L64" i="1" a="1"/>
  <c r="L64" i="1" s="1"/>
  <c r="O64" i="1" a="1"/>
  <c r="O64" i="1" s="1"/>
  <c r="K64" i="1" a="1"/>
  <c r="K64" i="1" s="1"/>
  <c r="P64" i="1" a="1"/>
  <c r="P64" i="1" s="1"/>
  <c r="T64" i="1" a="1"/>
  <c r="T64" i="1" s="1"/>
  <c r="M64" i="1" a="1"/>
  <c r="M64" i="1" s="1"/>
  <c r="Q64" i="1" a="1"/>
  <c r="Q64" i="1" s="1"/>
  <c r="N64" i="1" a="1"/>
  <c r="N64" i="1" s="1"/>
  <c r="R64" i="1" a="1"/>
  <c r="R64" i="1" s="1"/>
  <c r="S64" i="1" a="1"/>
  <c r="S64" i="1" s="1"/>
  <c r="X63" i="1"/>
  <c r="AB63" i="1"/>
  <c r="Y63" i="1"/>
  <c r="AA63" i="1"/>
  <c r="A66" i="1"/>
  <c r="B65" i="1"/>
  <c r="AC63" i="1"/>
  <c r="I64" i="1" a="1"/>
  <c r="I64" i="1" s="1"/>
  <c r="G64" i="1" a="1"/>
  <c r="G64" i="1" s="1"/>
  <c r="E64" i="1" a="1"/>
  <c r="E64" i="1" s="1"/>
  <c r="J64" i="1" a="1"/>
  <c r="J64" i="1" s="1"/>
  <c r="H64" i="1" a="1"/>
  <c r="H64" i="1" s="1"/>
  <c r="F64" i="1" a="1"/>
  <c r="F64" i="1" s="1"/>
  <c r="D64" i="1" a="1"/>
  <c r="D64" i="1" s="1"/>
  <c r="V63" i="1"/>
  <c r="W63" i="1"/>
  <c r="AE63" i="1"/>
  <c r="AA64" i="1" l="1"/>
  <c r="AH65" i="1" a="1"/>
  <c r="AH65" i="1" s="1"/>
  <c r="AK65" i="1" a="1"/>
  <c r="AK65" i="1" s="1"/>
  <c r="AO65" i="1" a="1"/>
  <c r="AO65" i="1" s="1"/>
  <c r="AJ65" i="1" a="1"/>
  <c r="AJ65" i="1" s="1"/>
  <c r="AN65" i="1" a="1"/>
  <c r="AN65" i="1" s="1"/>
  <c r="AI65" i="1" a="1"/>
  <c r="AI65" i="1" s="1"/>
  <c r="AP65" i="1" a="1"/>
  <c r="AP65" i="1" s="1"/>
  <c r="AL65" i="1" a="1"/>
  <c r="AL65" i="1" s="1"/>
  <c r="AG65" i="1" a="1"/>
  <c r="AG65" i="1" s="1"/>
  <c r="AM65" i="1" a="1"/>
  <c r="AM65" i="1" s="1"/>
  <c r="Y64" i="1"/>
  <c r="AC64" i="1"/>
  <c r="L65" i="1" a="1"/>
  <c r="L65" i="1" s="1"/>
  <c r="O65" i="1" a="1"/>
  <c r="O65" i="1" s="1"/>
  <c r="R65" i="1" a="1"/>
  <c r="R65" i="1" s="1"/>
  <c r="N65" i="1" a="1"/>
  <c r="N65" i="1" s="1"/>
  <c r="S65" i="1" a="1"/>
  <c r="S65" i="1" s="1"/>
  <c r="K65" i="1" a="1"/>
  <c r="K65" i="1" s="1"/>
  <c r="P65" i="1" a="1"/>
  <c r="P65" i="1" s="1"/>
  <c r="T65" i="1" a="1"/>
  <c r="T65" i="1" s="1"/>
  <c r="M65" i="1" a="1"/>
  <c r="M65" i="1" s="1"/>
  <c r="Q65" i="1" a="1"/>
  <c r="Q65" i="1" s="1"/>
  <c r="AE64" i="1"/>
  <c r="W64" i="1"/>
  <c r="AB64" i="1"/>
  <c r="Z64" i="1"/>
  <c r="J65" i="1" a="1"/>
  <c r="J65" i="1" s="1"/>
  <c r="H65" i="1" a="1"/>
  <c r="H65" i="1" s="1"/>
  <c r="F65" i="1" a="1"/>
  <c r="F65" i="1" s="1"/>
  <c r="D65" i="1" a="1"/>
  <c r="D65" i="1" s="1"/>
  <c r="I65" i="1" a="1"/>
  <c r="I65" i="1" s="1"/>
  <c r="G65" i="1" a="1"/>
  <c r="G65" i="1" s="1"/>
  <c r="E65" i="1" a="1"/>
  <c r="E65" i="1" s="1"/>
  <c r="V64" i="1"/>
  <c r="AD64" i="1"/>
  <c r="B66" i="1"/>
  <c r="A67" i="1"/>
  <c r="X64" i="1"/>
  <c r="AL66" i="1" l="1" a="1"/>
  <c r="AL66" i="1" s="1"/>
  <c r="AP66" i="1" a="1"/>
  <c r="AP66" i="1" s="1"/>
  <c r="AI66" i="1" a="1"/>
  <c r="AI66" i="1" s="1"/>
  <c r="AN66" i="1" a="1"/>
  <c r="AN66" i="1" s="1"/>
  <c r="AK66" i="1" a="1"/>
  <c r="AK66" i="1" s="1"/>
  <c r="AG66" i="1" a="1"/>
  <c r="AG66" i="1" s="1"/>
  <c r="AM66" i="1" a="1"/>
  <c r="AM66" i="1" s="1"/>
  <c r="AH66" i="1" a="1"/>
  <c r="AH66" i="1" s="1"/>
  <c r="AO66" i="1" a="1"/>
  <c r="AO66" i="1" s="1"/>
  <c r="AJ66" i="1" a="1"/>
  <c r="AJ66" i="1" s="1"/>
  <c r="AB65" i="1"/>
  <c r="V65" i="1"/>
  <c r="AD65" i="1"/>
  <c r="X65" i="1"/>
  <c r="K66" i="1" a="1"/>
  <c r="K66" i="1" s="1"/>
  <c r="R66" i="1" a="1"/>
  <c r="R66" i="1" s="1"/>
  <c r="AC66" i="1" s="1"/>
  <c r="M66" i="1" a="1"/>
  <c r="M66" i="1" s="1"/>
  <c r="Q66" i="1" a="1"/>
  <c r="Q66" i="1" s="1"/>
  <c r="N66" i="1" a="1"/>
  <c r="N66" i="1" s="1"/>
  <c r="O66" i="1" a="1"/>
  <c r="O66" i="1" s="1"/>
  <c r="S66" i="1" a="1"/>
  <c r="S66" i="1" s="1"/>
  <c r="T66" i="1" a="1"/>
  <c r="T66" i="1" s="1"/>
  <c r="L66" i="1" a="1"/>
  <c r="L66" i="1" s="1"/>
  <c r="P66" i="1" a="1"/>
  <c r="P66" i="1" s="1"/>
  <c r="Z65" i="1"/>
  <c r="AA65" i="1"/>
  <c r="AC65" i="1"/>
  <c r="A68" i="1"/>
  <c r="B67" i="1"/>
  <c r="W65" i="1"/>
  <c r="AE65" i="1"/>
  <c r="I66" i="1" a="1"/>
  <c r="I66" i="1" s="1"/>
  <c r="G66" i="1" a="1"/>
  <c r="G66" i="1" s="1"/>
  <c r="E66" i="1" a="1"/>
  <c r="E66" i="1" s="1"/>
  <c r="H66" i="1" a="1"/>
  <c r="H66" i="1" s="1"/>
  <c r="F66" i="1" a="1"/>
  <c r="F66" i="1" s="1"/>
  <c r="J66" i="1" a="1"/>
  <c r="J66" i="1" s="1"/>
  <c r="D66" i="1" a="1"/>
  <c r="D66" i="1" s="1"/>
  <c r="Y65" i="1"/>
  <c r="AI67" i="1" l="1" a="1"/>
  <c r="AI67" i="1" s="1"/>
  <c r="AM67" i="1" a="1"/>
  <c r="AM67" i="1" s="1"/>
  <c r="AP67" i="1" a="1"/>
  <c r="AP67" i="1" s="1"/>
  <c r="AH67" i="1" a="1"/>
  <c r="AH67" i="1" s="1"/>
  <c r="AN67" i="1" a="1"/>
  <c r="AN67" i="1" s="1"/>
  <c r="AG67" i="1" a="1"/>
  <c r="AG67" i="1" s="1"/>
  <c r="AJ67" i="1" a="1"/>
  <c r="AJ67" i="1" s="1"/>
  <c r="AO67" i="1" a="1"/>
  <c r="AO67" i="1" s="1"/>
  <c r="AK67" i="1" a="1"/>
  <c r="AK67" i="1" s="1"/>
  <c r="AL67" i="1" a="1"/>
  <c r="AL67" i="1" s="1"/>
  <c r="W66" i="1"/>
  <c r="AA66" i="1"/>
  <c r="K67" i="1" a="1"/>
  <c r="K67" i="1" s="1"/>
  <c r="N67" i="1" a="1"/>
  <c r="N67" i="1" s="1"/>
  <c r="Q67" i="1" a="1"/>
  <c r="Q67" i="1" s="1"/>
  <c r="L67" i="1" a="1"/>
  <c r="L67" i="1" s="1"/>
  <c r="P67" i="1" a="1"/>
  <c r="P67" i="1" s="1"/>
  <c r="T67" i="1" a="1"/>
  <c r="T67" i="1" s="1"/>
  <c r="M67" i="1" a="1"/>
  <c r="M67" i="1" s="1"/>
  <c r="R67" i="1" a="1"/>
  <c r="R67" i="1" s="1"/>
  <c r="O67" i="1" a="1"/>
  <c r="O67" i="1" s="1"/>
  <c r="S67" i="1" a="1"/>
  <c r="S67" i="1" s="1"/>
  <c r="AE66" i="1"/>
  <c r="Y66" i="1"/>
  <c r="V66" i="1"/>
  <c r="AD66" i="1"/>
  <c r="AB66" i="1"/>
  <c r="X66" i="1"/>
  <c r="B68" i="1"/>
  <c r="A69" i="1"/>
  <c r="J67" i="1" a="1"/>
  <c r="J67" i="1" s="1"/>
  <c r="H67" i="1" a="1"/>
  <c r="H67" i="1" s="1"/>
  <c r="F67" i="1" a="1"/>
  <c r="F67" i="1" s="1"/>
  <c r="D67" i="1" a="1"/>
  <c r="D67" i="1" s="1"/>
  <c r="G67" i="1" a="1"/>
  <c r="G67" i="1" s="1"/>
  <c r="E67" i="1" a="1"/>
  <c r="E67" i="1" s="1"/>
  <c r="I67" i="1" a="1"/>
  <c r="I67" i="1" s="1"/>
  <c r="Z66" i="1"/>
  <c r="V67" i="1" l="1"/>
  <c r="P68" i="1" a="1"/>
  <c r="P68" i="1" s="1"/>
  <c r="R68" i="1" a="1"/>
  <c r="R68" i="1" s="1"/>
  <c r="O68" i="1" a="1"/>
  <c r="O68" i="1" s="1"/>
  <c r="K68" i="1" a="1"/>
  <c r="K68" i="1" s="1"/>
  <c r="Q68" i="1" a="1"/>
  <c r="Q68" i="1" s="1"/>
  <c r="T68" i="1" a="1"/>
  <c r="T68" i="1" s="1"/>
  <c r="N68" i="1" a="1"/>
  <c r="N68" i="1" s="1"/>
  <c r="S68" i="1" a="1"/>
  <c r="S68" i="1" s="1"/>
  <c r="M68" i="1" a="1"/>
  <c r="M68" i="1" s="1"/>
  <c r="L68" i="1" a="1"/>
  <c r="L68" i="1" s="1"/>
  <c r="Z67" i="1"/>
  <c r="AJ68" i="1" a="1"/>
  <c r="AJ68" i="1" s="1"/>
  <c r="AM68" i="1" a="1"/>
  <c r="AM68" i="1" s="1"/>
  <c r="AH68" i="1" a="1"/>
  <c r="AH68" i="1" s="1"/>
  <c r="AK68" i="1" a="1"/>
  <c r="AK68" i="1" s="1"/>
  <c r="AP68" i="1" a="1"/>
  <c r="AP68" i="1" s="1"/>
  <c r="AL68" i="1" a="1"/>
  <c r="AL68" i="1" s="1"/>
  <c r="AG68" i="1" a="1"/>
  <c r="AG68" i="1" s="1"/>
  <c r="AN68" i="1" a="1"/>
  <c r="AN68" i="1" s="1"/>
  <c r="AI68" i="1" a="1"/>
  <c r="AI68" i="1" s="1"/>
  <c r="AO68" i="1" a="1"/>
  <c r="AO68" i="1" s="1"/>
  <c r="AB67" i="1"/>
  <c r="Y67" i="1"/>
  <c r="AA67" i="1"/>
  <c r="AD67" i="1"/>
  <c r="X67" i="1"/>
  <c r="AC67" i="1"/>
  <c r="I68" i="1" a="1"/>
  <c r="I68" i="1" s="1"/>
  <c r="G68" i="1" a="1"/>
  <c r="G68" i="1" s="1"/>
  <c r="E68" i="1" a="1"/>
  <c r="E68" i="1" s="1"/>
  <c r="F68" i="1" a="1"/>
  <c r="F68" i="1" s="1"/>
  <c r="D68" i="1" a="1"/>
  <c r="D68" i="1" s="1"/>
  <c r="H68" i="1" a="1"/>
  <c r="H68" i="1" s="1"/>
  <c r="J68" i="1" a="1"/>
  <c r="J68" i="1" s="1"/>
  <c r="A70" i="1"/>
  <c r="B69" i="1"/>
  <c r="W67" i="1"/>
  <c r="AE67" i="1"/>
  <c r="Y68" i="1" l="1"/>
  <c r="S69" i="1" a="1"/>
  <c r="S69" i="1" s="1"/>
  <c r="M69" i="1" a="1"/>
  <c r="M69" i="1" s="1"/>
  <c r="R69" i="1" a="1"/>
  <c r="R69" i="1" s="1"/>
  <c r="L69" i="1" a="1"/>
  <c r="L69" i="1" s="1"/>
  <c r="T69" i="1" a="1"/>
  <c r="T69" i="1" s="1"/>
  <c r="Q69" i="1" a="1"/>
  <c r="Q69" i="1" s="1"/>
  <c r="K69" i="1" a="1"/>
  <c r="K69" i="1" s="1"/>
  <c r="N69" i="1" a="1"/>
  <c r="N69" i="1" s="1"/>
  <c r="P69" i="1" a="1"/>
  <c r="P69" i="1" s="1"/>
  <c r="O69" i="1" a="1"/>
  <c r="O69" i="1" s="1"/>
  <c r="AG69" i="1" a="1"/>
  <c r="AG69" i="1" s="1"/>
  <c r="AN69" i="1" a="1"/>
  <c r="AN69" i="1" s="1"/>
  <c r="AH69" i="1" a="1"/>
  <c r="AH69" i="1" s="1"/>
  <c r="AL69" i="1" a="1"/>
  <c r="AL69" i="1" s="1"/>
  <c r="AM69" i="1" a="1"/>
  <c r="AM69" i="1" s="1"/>
  <c r="AI69" i="1" a="1"/>
  <c r="AI69" i="1" s="1"/>
  <c r="AO69" i="1" a="1"/>
  <c r="AO69" i="1" s="1"/>
  <c r="AJ69" i="1" a="1"/>
  <c r="AJ69" i="1" s="1"/>
  <c r="AP69" i="1" a="1"/>
  <c r="AP69" i="1" s="1"/>
  <c r="AK69" i="1" a="1"/>
  <c r="AK69" i="1" s="1"/>
  <c r="AE68" i="1"/>
  <c r="AC68" i="1"/>
  <c r="AA68" i="1"/>
  <c r="AD68" i="1"/>
  <c r="X68" i="1"/>
  <c r="A71" i="1"/>
  <c r="B70" i="1"/>
  <c r="Z68" i="1"/>
  <c r="J69" i="1" a="1"/>
  <c r="J69" i="1" s="1"/>
  <c r="H69" i="1" a="1"/>
  <c r="H69" i="1" s="1"/>
  <c r="F69" i="1" a="1"/>
  <c r="F69" i="1" s="1"/>
  <c r="D69" i="1" a="1"/>
  <c r="D69" i="1" s="1"/>
  <c r="E69" i="1" a="1"/>
  <c r="E69" i="1" s="1"/>
  <c r="G69" i="1" a="1"/>
  <c r="G69" i="1" s="1"/>
  <c r="I69" i="1" a="1"/>
  <c r="I69" i="1" s="1"/>
  <c r="W68" i="1"/>
  <c r="AB68" i="1"/>
  <c r="V68" i="1"/>
  <c r="O70" i="1" l="1" a="1"/>
  <c r="O70" i="1" s="1"/>
  <c r="Q70" i="1" a="1"/>
  <c r="Q70" i="1" s="1"/>
  <c r="T70" i="1" a="1"/>
  <c r="T70" i="1" s="1"/>
  <c r="N70" i="1" a="1"/>
  <c r="N70" i="1" s="1"/>
  <c r="S70" i="1" a="1"/>
  <c r="S70" i="1" s="1"/>
  <c r="M70" i="1" a="1"/>
  <c r="M70" i="1" s="1"/>
  <c r="L70" i="1" a="1"/>
  <c r="L70" i="1" s="1"/>
  <c r="P70" i="1" a="1"/>
  <c r="P70" i="1" s="1"/>
  <c r="R70" i="1" a="1"/>
  <c r="R70" i="1" s="1"/>
  <c r="K70" i="1" a="1"/>
  <c r="K70" i="1" s="1"/>
  <c r="AH70" i="1" a="1"/>
  <c r="AH70" i="1" s="1"/>
  <c r="AK70" i="1" a="1"/>
  <c r="AK70" i="1" s="1"/>
  <c r="AO70" i="1" a="1"/>
  <c r="AO70" i="1" s="1"/>
  <c r="AG70" i="1" a="1"/>
  <c r="AG70" i="1" s="1"/>
  <c r="AL70" i="1" a="1"/>
  <c r="AL70" i="1" s="1"/>
  <c r="AI70" i="1" a="1"/>
  <c r="AI70" i="1" s="1"/>
  <c r="AP70" i="1" a="1"/>
  <c r="AP70" i="1" s="1"/>
  <c r="AJ70" i="1" a="1"/>
  <c r="AJ70" i="1" s="1"/>
  <c r="AM70" i="1" a="1"/>
  <c r="AM70" i="1" s="1"/>
  <c r="AN70" i="1" a="1"/>
  <c r="AN70" i="1" s="1"/>
  <c r="X69" i="1"/>
  <c r="AC69" i="1"/>
  <c r="W69" i="1"/>
  <c r="AD69" i="1"/>
  <c r="AA69" i="1"/>
  <c r="H70" i="1" a="1"/>
  <c r="H70" i="1" s="1"/>
  <c r="J70" i="1" a="1"/>
  <c r="J70" i="1" s="1"/>
  <c r="E70" i="1" a="1"/>
  <c r="E70" i="1" s="1"/>
  <c r="G70" i="1" a="1"/>
  <c r="G70" i="1" s="1"/>
  <c r="D70" i="1" a="1"/>
  <c r="D70" i="1" s="1"/>
  <c r="I70" i="1" a="1"/>
  <c r="I70" i="1" s="1"/>
  <c r="F70" i="1" a="1"/>
  <c r="F70" i="1" s="1"/>
  <c r="Z69" i="1"/>
  <c r="AB69" i="1"/>
  <c r="AE69" i="1"/>
  <c r="B71" i="1"/>
  <c r="A72" i="1"/>
  <c r="V69" i="1"/>
  <c r="Y69" i="1"/>
  <c r="R71" i="1" l="1" a="1"/>
  <c r="R71" i="1" s="1"/>
  <c r="L71" i="1" a="1"/>
  <c r="L71" i="1" s="1"/>
  <c r="T71" i="1" a="1"/>
  <c r="T71" i="1" s="1"/>
  <c r="Q71" i="1" a="1"/>
  <c r="Q71" i="1" s="1"/>
  <c r="K71" i="1" a="1"/>
  <c r="K71" i="1" s="1"/>
  <c r="M71" i="1" a="1"/>
  <c r="M71" i="1" s="1"/>
  <c r="P71" i="1" a="1"/>
  <c r="P71" i="1" s="1"/>
  <c r="O71" i="1" a="1"/>
  <c r="O71" i="1" s="1"/>
  <c r="N71" i="1" a="1"/>
  <c r="N71" i="1" s="1"/>
  <c r="S71" i="1" a="1"/>
  <c r="S71" i="1" s="1"/>
  <c r="AH71" i="1" a="1"/>
  <c r="AH71" i="1" s="1"/>
  <c r="AL71" i="1" a="1"/>
  <c r="AL71" i="1" s="1"/>
  <c r="AO71" i="1" a="1"/>
  <c r="AO71" i="1" s="1"/>
  <c r="AK71" i="1" a="1"/>
  <c r="AK71" i="1" s="1"/>
  <c r="AP71" i="1" a="1"/>
  <c r="AP71" i="1" s="1"/>
  <c r="AM71" i="1" a="1"/>
  <c r="AM71" i="1" s="1"/>
  <c r="AG71" i="1" a="1"/>
  <c r="AG71" i="1" s="1"/>
  <c r="AN71" i="1" a="1"/>
  <c r="AN71" i="1" s="1"/>
  <c r="AI71" i="1" a="1"/>
  <c r="AI71" i="1" s="1"/>
  <c r="AJ71" i="1" a="1"/>
  <c r="AJ71" i="1" s="1"/>
  <c r="W70" i="1"/>
  <c r="AB70" i="1"/>
  <c r="Y70" i="1"/>
  <c r="AE70" i="1"/>
  <c r="AC70" i="1"/>
  <c r="AD70" i="1"/>
  <c r="Z70" i="1"/>
  <c r="V70" i="1"/>
  <c r="B72" i="1"/>
  <c r="A73" i="1"/>
  <c r="X70" i="1"/>
  <c r="J71" i="1" a="1"/>
  <c r="J71" i="1" s="1"/>
  <c r="G71" i="1" a="1"/>
  <c r="G71" i="1" s="1"/>
  <c r="I71" i="1" a="1"/>
  <c r="I71" i="1" s="1"/>
  <c r="D71" i="1" a="1"/>
  <c r="D71" i="1" s="1"/>
  <c r="F71" i="1" a="1"/>
  <c r="F71" i="1" s="1"/>
  <c r="H71" i="1" a="1"/>
  <c r="H71" i="1" s="1"/>
  <c r="E71" i="1" a="1"/>
  <c r="E71" i="1" s="1"/>
  <c r="AA70" i="1"/>
  <c r="AA71" i="1" l="1"/>
  <c r="O72" i="1" a="1"/>
  <c r="O72" i="1" s="1"/>
  <c r="T72" i="1" a="1"/>
  <c r="T72" i="1" s="1"/>
  <c r="N72" i="1" a="1"/>
  <c r="N72" i="1" s="1"/>
  <c r="S72" i="1" a="1"/>
  <c r="S72" i="1" s="1"/>
  <c r="M72" i="1" a="1"/>
  <c r="M72" i="1" s="1"/>
  <c r="L72" i="1" a="1"/>
  <c r="L72" i="1" s="1"/>
  <c r="R72" i="1" a="1"/>
  <c r="R72" i="1" s="1"/>
  <c r="K72" i="1" a="1"/>
  <c r="K72" i="1" s="1"/>
  <c r="Q72" i="1" a="1"/>
  <c r="Q72" i="1" s="1"/>
  <c r="P72" i="1" a="1"/>
  <c r="P72" i="1" s="1"/>
  <c r="AI72" i="1" a="1"/>
  <c r="AI72" i="1" s="1"/>
  <c r="AK72" i="1" a="1"/>
  <c r="AK72" i="1" s="1"/>
  <c r="AO72" i="1" a="1"/>
  <c r="AO72" i="1" s="1"/>
  <c r="AH72" i="1" a="1"/>
  <c r="AH72" i="1" s="1"/>
  <c r="AN72" i="1" a="1"/>
  <c r="AN72" i="1" s="1"/>
  <c r="AC72" i="1" s="1"/>
  <c r="AJ72" i="1" a="1"/>
  <c r="AJ72" i="1" s="1"/>
  <c r="AP72" i="1" a="1"/>
  <c r="AP72" i="1" s="1"/>
  <c r="AL72" i="1" a="1"/>
  <c r="AL72" i="1" s="1"/>
  <c r="AM72" i="1" a="1"/>
  <c r="AM72" i="1" s="1"/>
  <c r="AG72" i="1" a="1"/>
  <c r="AG72" i="1" s="1"/>
  <c r="V71" i="1"/>
  <c r="Z71" i="1"/>
  <c r="AC71" i="1"/>
  <c r="W71" i="1"/>
  <c r="Y71" i="1"/>
  <c r="AB71" i="1"/>
  <c r="B73" i="1"/>
  <c r="A74" i="1"/>
  <c r="X71" i="1"/>
  <c r="AD71" i="1"/>
  <c r="AE71" i="1"/>
  <c r="I72" i="1" a="1"/>
  <c r="I72" i="1" s="1"/>
  <c r="F72" i="1" a="1"/>
  <c r="F72" i="1" s="1"/>
  <c r="H72" i="1" a="1"/>
  <c r="H72" i="1" s="1"/>
  <c r="J72" i="1" a="1"/>
  <c r="J72" i="1" s="1"/>
  <c r="E72" i="1" a="1"/>
  <c r="E72" i="1" s="1"/>
  <c r="G72" i="1" a="1"/>
  <c r="G72" i="1" s="1"/>
  <c r="D72" i="1" a="1"/>
  <c r="D72" i="1" s="1"/>
  <c r="AE72" i="1" l="1"/>
  <c r="Q73" i="1" a="1"/>
  <c r="Q73" i="1" s="1"/>
  <c r="K73" i="1" a="1"/>
  <c r="K73" i="1" s="1"/>
  <c r="L73" i="1" a="1"/>
  <c r="L73" i="1" s="1"/>
  <c r="P73" i="1" a="1"/>
  <c r="P73" i="1" s="1"/>
  <c r="O73" i="1" a="1"/>
  <c r="O73" i="1" s="1"/>
  <c r="S73" i="1" a="1"/>
  <c r="S73" i="1" s="1"/>
  <c r="N73" i="1" a="1"/>
  <c r="N73" i="1" s="1"/>
  <c r="R73" i="1" a="1"/>
  <c r="R73" i="1" s="1"/>
  <c r="T73" i="1" a="1"/>
  <c r="T73" i="1" s="1"/>
  <c r="M73" i="1" a="1"/>
  <c r="M73" i="1" s="1"/>
  <c r="AI73" i="1" a="1"/>
  <c r="AI73" i="1" s="1"/>
  <c r="AL73" i="1" a="1"/>
  <c r="AL73" i="1" s="1"/>
  <c r="AP73" i="1" a="1"/>
  <c r="AP73" i="1" s="1"/>
  <c r="AJ73" i="1" a="1"/>
  <c r="AJ73" i="1" s="1"/>
  <c r="AN73" i="1" a="1"/>
  <c r="AN73" i="1" s="1"/>
  <c r="AO73" i="1" a="1"/>
  <c r="AO73" i="1" s="1"/>
  <c r="AG73" i="1" a="1"/>
  <c r="AG73" i="1" s="1"/>
  <c r="AK73" i="1" a="1"/>
  <c r="AK73" i="1" s="1"/>
  <c r="AH73" i="1" a="1"/>
  <c r="AH73" i="1" s="1"/>
  <c r="AM73" i="1" a="1"/>
  <c r="AM73" i="1" s="1"/>
  <c r="W72" i="1"/>
  <c r="Z72" i="1"/>
  <c r="X72" i="1"/>
  <c r="Y72" i="1"/>
  <c r="AA72" i="1"/>
  <c r="V72" i="1"/>
  <c r="AD72" i="1"/>
  <c r="AB72" i="1"/>
  <c r="A75" i="1"/>
  <c r="B74" i="1"/>
  <c r="H73" i="1" a="1"/>
  <c r="H73" i="1" s="1"/>
  <c r="E73" i="1" a="1"/>
  <c r="E73" i="1" s="1"/>
  <c r="J73" i="1" a="1"/>
  <c r="J73" i="1" s="1"/>
  <c r="G73" i="1" a="1"/>
  <c r="G73" i="1" s="1"/>
  <c r="I73" i="1" a="1"/>
  <c r="I73" i="1" s="1"/>
  <c r="D73" i="1" a="1"/>
  <c r="D73" i="1" s="1"/>
  <c r="F73" i="1" a="1"/>
  <c r="F73" i="1" s="1"/>
  <c r="T74" i="1" l="1" a="1"/>
  <c r="T74" i="1" s="1"/>
  <c r="N74" i="1" a="1"/>
  <c r="N74" i="1" s="1"/>
  <c r="S74" i="1" a="1"/>
  <c r="S74" i="1" s="1"/>
  <c r="M74" i="1" a="1"/>
  <c r="M74" i="1" s="1"/>
  <c r="L74" i="1" a="1"/>
  <c r="L74" i="1" s="1"/>
  <c r="O74" i="1" a="1"/>
  <c r="O74" i="1" s="1"/>
  <c r="R74" i="1" a="1"/>
  <c r="R74" i="1" s="1"/>
  <c r="K74" i="1" a="1"/>
  <c r="K74" i="1" s="1"/>
  <c r="Q74" i="1" a="1"/>
  <c r="Q74" i="1" s="1"/>
  <c r="P74" i="1" a="1"/>
  <c r="P74" i="1" s="1"/>
  <c r="AI74" i="1" a="1"/>
  <c r="AI74" i="1" s="1"/>
  <c r="AM74" i="1" a="1"/>
  <c r="AM74" i="1" s="1"/>
  <c r="AP74" i="1" a="1"/>
  <c r="AP74" i="1" s="1"/>
  <c r="AN74" i="1" a="1"/>
  <c r="AN74" i="1" s="1"/>
  <c r="AJ74" i="1" a="1"/>
  <c r="AJ74" i="1" s="1"/>
  <c r="AG74" i="1" a="1"/>
  <c r="AG74" i="1" s="1"/>
  <c r="AK74" i="1" a="1"/>
  <c r="AK74" i="1" s="1"/>
  <c r="AO74" i="1" a="1"/>
  <c r="AO74" i="1" s="1"/>
  <c r="AL74" i="1" a="1"/>
  <c r="AL74" i="1" s="1"/>
  <c r="AH74" i="1" a="1"/>
  <c r="AH74" i="1" s="1"/>
  <c r="AD73" i="1"/>
  <c r="AB73" i="1"/>
  <c r="V73" i="1"/>
  <c r="Y73" i="1"/>
  <c r="Z73" i="1"/>
  <c r="AA73" i="1"/>
  <c r="W73" i="1"/>
  <c r="AC73" i="1"/>
  <c r="B75" i="1"/>
  <c r="A76" i="1"/>
  <c r="AE73" i="1"/>
  <c r="X73" i="1"/>
  <c r="G74" i="1" a="1"/>
  <c r="G74" i="1" s="1"/>
  <c r="D74" i="1" a="1"/>
  <c r="D74" i="1" s="1"/>
  <c r="I74" i="1" a="1"/>
  <c r="I74" i="1" s="1"/>
  <c r="F74" i="1" a="1"/>
  <c r="F74" i="1" s="1"/>
  <c r="H74" i="1" a="1"/>
  <c r="H74" i="1" s="1"/>
  <c r="E74" i="1" a="1"/>
  <c r="E74" i="1" s="1"/>
  <c r="J74" i="1" a="1"/>
  <c r="J74" i="1" s="1"/>
  <c r="R75" i="1" l="1" a="1"/>
  <c r="R75" i="1" s="1"/>
  <c r="P75" i="1" a="1"/>
  <c r="P75" i="1" s="1"/>
  <c r="O75" i="1" a="1"/>
  <c r="O75" i="1" s="1"/>
  <c r="Q75" i="1" a="1"/>
  <c r="Q75" i="1" s="1"/>
  <c r="N75" i="1" a="1"/>
  <c r="N75" i="1" s="1"/>
  <c r="K75" i="1" a="1"/>
  <c r="K75" i="1" s="1"/>
  <c r="T75" i="1" a="1"/>
  <c r="T75" i="1" s="1"/>
  <c r="M75" i="1" a="1"/>
  <c r="M75" i="1" s="1"/>
  <c r="L75" i="1" a="1"/>
  <c r="L75" i="1" s="1"/>
  <c r="S75" i="1" a="1"/>
  <c r="S75" i="1" s="1"/>
  <c r="AA74" i="1"/>
  <c r="AC74" i="1"/>
  <c r="AI75" i="1" a="1"/>
  <c r="AI75" i="1" s="1"/>
  <c r="AL75" i="1" a="1"/>
  <c r="AL75" i="1" s="1"/>
  <c r="AO75" i="1" a="1"/>
  <c r="AO75" i="1" s="1"/>
  <c r="AG75" i="1" a="1"/>
  <c r="AG75" i="1" s="1"/>
  <c r="AK75" i="1" a="1"/>
  <c r="AK75" i="1" s="1"/>
  <c r="AP75" i="1" a="1"/>
  <c r="AP75" i="1" s="1"/>
  <c r="AH75" i="1" a="1"/>
  <c r="AH75" i="1" s="1"/>
  <c r="AM75" i="1" a="1"/>
  <c r="AM75" i="1" s="1"/>
  <c r="AJ75" i="1" a="1"/>
  <c r="AJ75" i="1" s="1"/>
  <c r="AN75" i="1" a="1"/>
  <c r="AN75" i="1" s="1"/>
  <c r="V74" i="1"/>
  <c r="Y74" i="1"/>
  <c r="AE74" i="1"/>
  <c r="AB74" i="1"/>
  <c r="AD74" i="1"/>
  <c r="W74" i="1"/>
  <c r="F75" i="1" a="1"/>
  <c r="F75" i="1" s="1"/>
  <c r="H75" i="1" a="1"/>
  <c r="H75" i="1" s="1"/>
  <c r="E75" i="1" a="1"/>
  <c r="E75" i="1" s="1"/>
  <c r="J75" i="1" a="1"/>
  <c r="J75" i="1" s="1"/>
  <c r="G75" i="1" a="1"/>
  <c r="G75" i="1" s="1"/>
  <c r="D75" i="1" a="1"/>
  <c r="D75" i="1" s="1"/>
  <c r="I75" i="1" a="1"/>
  <c r="I75" i="1" s="1"/>
  <c r="A77" i="1"/>
  <c r="B76" i="1"/>
  <c r="X74" i="1"/>
  <c r="Z74" i="1"/>
  <c r="S76" i="1" l="1" a="1"/>
  <c r="S76" i="1" s="1"/>
  <c r="M76" i="1" a="1"/>
  <c r="M76" i="1" s="1"/>
  <c r="N76" i="1" a="1"/>
  <c r="N76" i="1" s="1"/>
  <c r="L76" i="1" a="1"/>
  <c r="L76" i="1" s="1"/>
  <c r="T76" i="1" a="1"/>
  <c r="T76" i="1" s="1"/>
  <c r="R76" i="1" a="1"/>
  <c r="R76" i="1" s="1"/>
  <c r="K76" i="1" a="1"/>
  <c r="K76" i="1" s="1"/>
  <c r="Q76" i="1" a="1"/>
  <c r="Q76" i="1" s="1"/>
  <c r="P76" i="1" a="1"/>
  <c r="P76" i="1" s="1"/>
  <c r="O76" i="1" a="1"/>
  <c r="O76" i="1" s="1"/>
  <c r="AH76" i="1" a="1"/>
  <c r="AH76" i="1" s="1"/>
  <c r="AO76" i="1" a="1"/>
  <c r="AO76" i="1" s="1"/>
  <c r="AJ76" i="1" a="1"/>
  <c r="AJ76" i="1" s="1"/>
  <c r="AN76" i="1" a="1"/>
  <c r="AN76" i="1" s="1"/>
  <c r="AG76" i="1" a="1"/>
  <c r="AG76" i="1" s="1"/>
  <c r="AK76" i="1" a="1"/>
  <c r="AK76" i="1" s="1"/>
  <c r="AL76" i="1" a="1"/>
  <c r="AL76" i="1" s="1"/>
  <c r="AP76" i="1" a="1"/>
  <c r="AP76" i="1" s="1"/>
  <c r="AI76" i="1" a="1"/>
  <c r="AI76" i="1" s="1"/>
  <c r="AM76" i="1" a="1"/>
  <c r="AM76" i="1" s="1"/>
  <c r="Z75" i="1"/>
  <c r="W75" i="1"/>
  <c r="AB75" i="1"/>
  <c r="AC75" i="1"/>
  <c r="AD75" i="1"/>
  <c r="J76" i="1" a="1"/>
  <c r="J76" i="1" s="1"/>
  <c r="E76" i="1" a="1"/>
  <c r="E76" i="1" s="1"/>
  <c r="G76" i="1" a="1"/>
  <c r="G76" i="1" s="1"/>
  <c r="D76" i="1" a="1"/>
  <c r="D76" i="1" s="1"/>
  <c r="I76" i="1" a="1"/>
  <c r="I76" i="1" s="1"/>
  <c r="F76" i="1" a="1"/>
  <c r="F76" i="1" s="1"/>
  <c r="H76" i="1" a="1"/>
  <c r="H76" i="1" s="1"/>
  <c r="X75" i="1"/>
  <c r="Y75" i="1"/>
  <c r="B77" i="1"/>
  <c r="A78" i="1"/>
  <c r="AE75" i="1"/>
  <c r="AA75" i="1"/>
  <c r="V75" i="1"/>
  <c r="P77" i="1" l="1" a="1"/>
  <c r="P77" i="1" s="1"/>
  <c r="K77" i="1" a="1"/>
  <c r="K77" i="1" s="1"/>
  <c r="O77" i="1" a="1"/>
  <c r="O77" i="1" s="1"/>
  <c r="Q77" i="1" a="1"/>
  <c r="Q77" i="1" s="1"/>
  <c r="N77" i="1" a="1"/>
  <c r="N77" i="1" s="1"/>
  <c r="T77" i="1" a="1"/>
  <c r="T77" i="1" s="1"/>
  <c r="M77" i="1" a="1"/>
  <c r="M77" i="1" s="1"/>
  <c r="S77" i="1" a="1"/>
  <c r="S77" i="1" s="1"/>
  <c r="R77" i="1" a="1"/>
  <c r="R77" i="1" s="1"/>
  <c r="L77" i="1" a="1"/>
  <c r="L77" i="1" s="1"/>
  <c r="AH77" i="1" a="1"/>
  <c r="AH77" i="1" s="1"/>
  <c r="AI77" i="1" a="1"/>
  <c r="AI77" i="1" s="1"/>
  <c r="AL77" i="1" a="1"/>
  <c r="AL77" i="1" s="1"/>
  <c r="AO77" i="1" a="1"/>
  <c r="AO77" i="1" s="1"/>
  <c r="AM77" i="1" a="1"/>
  <c r="AM77" i="1" s="1"/>
  <c r="AP77" i="1" a="1"/>
  <c r="AP77" i="1" s="1"/>
  <c r="AJ77" i="1" a="1"/>
  <c r="AJ77" i="1" s="1"/>
  <c r="AN77" i="1" a="1"/>
  <c r="AN77" i="1" s="1"/>
  <c r="AG77" i="1" a="1"/>
  <c r="AG77" i="1" s="1"/>
  <c r="AK77" i="1" a="1"/>
  <c r="AK77" i="1" s="1"/>
  <c r="AD76" i="1"/>
  <c r="V76" i="1"/>
  <c r="Y76" i="1"/>
  <c r="AE76" i="1"/>
  <c r="AC76" i="1"/>
  <c r="W76" i="1"/>
  <c r="AA76" i="1"/>
  <c r="A79" i="1"/>
  <c r="B78" i="1"/>
  <c r="Z76" i="1"/>
  <c r="I77" i="1" a="1"/>
  <c r="I77" i="1" s="1"/>
  <c r="D77" i="1" a="1"/>
  <c r="D77" i="1" s="1"/>
  <c r="F77" i="1" a="1"/>
  <c r="F77" i="1" s="1"/>
  <c r="H77" i="1" a="1"/>
  <c r="H77" i="1" s="1"/>
  <c r="E77" i="1" a="1"/>
  <c r="E77" i="1" s="1"/>
  <c r="J77" i="1" a="1"/>
  <c r="J77" i="1" s="1"/>
  <c r="G77" i="1" a="1"/>
  <c r="G77" i="1" s="1"/>
  <c r="AB76" i="1"/>
  <c r="X76" i="1"/>
  <c r="L78" i="1" l="1" a="1"/>
  <c r="L78" i="1" s="1"/>
  <c r="T78" i="1" a="1"/>
  <c r="T78" i="1" s="1"/>
  <c r="S78" i="1" a="1"/>
  <c r="S78" i="1" s="1"/>
  <c r="R78" i="1" a="1"/>
  <c r="R78" i="1" s="1"/>
  <c r="K78" i="1" a="1"/>
  <c r="K78" i="1" s="1"/>
  <c r="Q78" i="1" a="1"/>
  <c r="Q78" i="1" s="1"/>
  <c r="P78" i="1" a="1"/>
  <c r="P78" i="1" s="1"/>
  <c r="O78" i="1" a="1"/>
  <c r="O78" i="1" s="1"/>
  <c r="N78" i="1" a="1"/>
  <c r="N78" i="1" s="1"/>
  <c r="M78" i="1" a="1"/>
  <c r="M78" i="1" s="1"/>
  <c r="X77" i="1"/>
  <c r="Z77" i="1"/>
  <c r="AH78" i="1" a="1"/>
  <c r="AH78" i="1" s="1"/>
  <c r="AO78" i="1" a="1"/>
  <c r="AO78" i="1" s="1"/>
  <c r="AI78" i="1" a="1"/>
  <c r="AI78" i="1" s="1"/>
  <c r="AL78" i="1" a="1"/>
  <c r="AL78" i="1" s="1"/>
  <c r="AG78" i="1" a="1"/>
  <c r="AG78" i="1" s="1"/>
  <c r="AM78" i="1" a="1"/>
  <c r="AM78" i="1" s="1"/>
  <c r="AN78" i="1" a="1"/>
  <c r="AN78" i="1" s="1"/>
  <c r="AJ78" i="1" a="1"/>
  <c r="AJ78" i="1" s="1"/>
  <c r="AP78" i="1" a="1"/>
  <c r="AP78" i="1" s="1"/>
  <c r="AK78" i="1" a="1"/>
  <c r="AK78" i="1" s="1"/>
  <c r="AC77" i="1"/>
  <c r="AD77" i="1"/>
  <c r="AE77" i="1"/>
  <c r="H78" i="1" a="1"/>
  <c r="H78" i="1" s="1"/>
  <c r="J78" i="1" a="1"/>
  <c r="J78" i="1" s="1"/>
  <c r="E78" i="1" a="1"/>
  <c r="E78" i="1" s="1"/>
  <c r="G78" i="1" a="1"/>
  <c r="G78" i="1" s="1"/>
  <c r="D78" i="1" a="1"/>
  <c r="D78" i="1" s="1"/>
  <c r="I78" i="1" a="1"/>
  <c r="I78" i="1" s="1"/>
  <c r="F78" i="1" a="1"/>
  <c r="F78" i="1" s="1"/>
  <c r="B79" i="1"/>
  <c r="A80" i="1"/>
  <c r="AA77" i="1"/>
  <c r="V77" i="1"/>
  <c r="W77" i="1"/>
  <c r="Y77" i="1"/>
  <c r="AB77" i="1"/>
  <c r="W78" i="1" l="1"/>
  <c r="AB78" i="1"/>
  <c r="O79" i="1" a="1"/>
  <c r="O79" i="1" s="1"/>
  <c r="N79" i="1" a="1"/>
  <c r="N79" i="1" s="1"/>
  <c r="P79" i="1" a="1"/>
  <c r="P79" i="1" s="1"/>
  <c r="T79" i="1" a="1"/>
  <c r="T79" i="1" s="1"/>
  <c r="M79" i="1" a="1"/>
  <c r="M79" i="1" s="1"/>
  <c r="S79" i="1" a="1"/>
  <c r="S79" i="1" s="1"/>
  <c r="R79" i="1" a="1"/>
  <c r="R79" i="1" s="1"/>
  <c r="L79" i="1" a="1"/>
  <c r="L79" i="1" s="1"/>
  <c r="Q79" i="1" a="1"/>
  <c r="Q79" i="1" s="1"/>
  <c r="K79" i="1" a="1"/>
  <c r="K79" i="1" s="1"/>
  <c r="Y78" i="1"/>
  <c r="AH79" i="1" a="1"/>
  <c r="AH79" i="1" s="1"/>
  <c r="AK79" i="1" a="1"/>
  <c r="AK79" i="1" s="1"/>
  <c r="AN79" i="1" a="1"/>
  <c r="AN79" i="1" s="1"/>
  <c r="AI79" i="1" a="1"/>
  <c r="AI79" i="1" s="1"/>
  <c r="AL79" i="1" a="1"/>
  <c r="AL79" i="1" s="1"/>
  <c r="AO79" i="1" a="1"/>
  <c r="AO79" i="1" s="1"/>
  <c r="AP79" i="1" a="1"/>
  <c r="AP79" i="1" s="1"/>
  <c r="AJ79" i="1" a="1"/>
  <c r="AJ79" i="1" s="1"/>
  <c r="AM79" i="1" a="1"/>
  <c r="AM79" i="1" s="1"/>
  <c r="AG79" i="1" a="1"/>
  <c r="AG79" i="1" s="1"/>
  <c r="AE78" i="1"/>
  <c r="X78" i="1"/>
  <c r="AC78" i="1"/>
  <c r="J79" i="1" a="1"/>
  <c r="J79" i="1" s="1"/>
  <c r="G79" i="1" a="1"/>
  <c r="G79" i="1" s="1"/>
  <c r="I79" i="1" a="1"/>
  <c r="I79" i="1" s="1"/>
  <c r="D79" i="1" a="1"/>
  <c r="D79" i="1" s="1"/>
  <c r="F79" i="1" a="1"/>
  <c r="F79" i="1" s="1"/>
  <c r="H79" i="1" a="1"/>
  <c r="H79" i="1" s="1"/>
  <c r="E79" i="1" a="1"/>
  <c r="E79" i="1" s="1"/>
  <c r="AD78" i="1"/>
  <c r="Z78" i="1"/>
  <c r="V78" i="1"/>
  <c r="B80" i="1"/>
  <c r="A81" i="1"/>
  <c r="AA78" i="1"/>
  <c r="R80" i="1" l="1" a="1"/>
  <c r="R80" i="1" s="1"/>
  <c r="K80" i="1" a="1"/>
  <c r="K80" i="1" s="1"/>
  <c r="S80" i="1" a="1"/>
  <c r="S80" i="1" s="1"/>
  <c r="Q80" i="1" a="1"/>
  <c r="Q80" i="1" s="1"/>
  <c r="P80" i="1" a="1"/>
  <c r="P80" i="1" s="1"/>
  <c r="M80" i="1" a="1"/>
  <c r="M80" i="1" s="1"/>
  <c r="O80" i="1" a="1"/>
  <c r="O80" i="1" s="1"/>
  <c r="L80" i="1" a="1"/>
  <c r="L80" i="1" s="1"/>
  <c r="T80" i="1" a="1"/>
  <c r="T80" i="1" s="1"/>
  <c r="N80" i="1" a="1"/>
  <c r="N80" i="1" s="1"/>
  <c r="X79" i="1"/>
  <c r="AK80" i="1" a="1"/>
  <c r="AK80" i="1" s="1"/>
  <c r="AN80" i="1" a="1"/>
  <c r="AN80" i="1" s="1"/>
  <c r="AC80" i="1" s="1"/>
  <c r="AH80" i="1" a="1"/>
  <c r="AH80" i="1" s="1"/>
  <c r="AO80" i="1" a="1"/>
  <c r="AO80" i="1" s="1"/>
  <c r="AL80" i="1" a="1"/>
  <c r="AL80" i="1" s="1"/>
  <c r="AG80" i="1" a="1"/>
  <c r="AG80" i="1" s="1"/>
  <c r="AM80" i="1" a="1"/>
  <c r="AM80" i="1" s="1"/>
  <c r="AI80" i="1" a="1"/>
  <c r="AI80" i="1" s="1"/>
  <c r="AJ80" i="1" a="1"/>
  <c r="AJ80" i="1" s="1"/>
  <c r="AP80" i="1" a="1"/>
  <c r="AP80" i="1" s="1"/>
  <c r="V79" i="1"/>
  <c r="AA79" i="1"/>
  <c r="AD79" i="1"/>
  <c r="W79" i="1"/>
  <c r="AC79" i="1"/>
  <c r="I80" i="1" a="1"/>
  <c r="I80" i="1" s="1"/>
  <c r="F80" i="1" a="1"/>
  <c r="F80" i="1" s="1"/>
  <c r="H80" i="1" a="1"/>
  <c r="H80" i="1" s="1"/>
  <c r="J80" i="1" a="1"/>
  <c r="J80" i="1" s="1"/>
  <c r="E80" i="1" a="1"/>
  <c r="E80" i="1" s="1"/>
  <c r="G80" i="1" a="1"/>
  <c r="G80" i="1" s="1"/>
  <c r="D80" i="1" a="1"/>
  <c r="D80" i="1" s="1"/>
  <c r="Y79" i="1"/>
  <c r="AB79" i="1"/>
  <c r="B81" i="1"/>
  <c r="A82" i="1"/>
  <c r="AE79" i="1"/>
  <c r="Z79" i="1"/>
  <c r="W80" i="1" l="1"/>
  <c r="Z80" i="1"/>
  <c r="N81" i="1" a="1"/>
  <c r="N81" i="1" s="1"/>
  <c r="T81" i="1" a="1"/>
  <c r="T81" i="1" s="1"/>
  <c r="M81" i="1" a="1"/>
  <c r="M81" i="1" s="1"/>
  <c r="P81" i="1" a="1"/>
  <c r="P81" i="1" s="1"/>
  <c r="S81" i="1" a="1"/>
  <c r="S81" i="1" s="1"/>
  <c r="R81" i="1" a="1"/>
  <c r="R81" i="1" s="1"/>
  <c r="L81" i="1" a="1"/>
  <c r="L81" i="1" s="1"/>
  <c r="Q81" i="1" a="1"/>
  <c r="Q81" i="1" s="1"/>
  <c r="K81" i="1" a="1"/>
  <c r="K81" i="1" s="1"/>
  <c r="O81" i="1" a="1"/>
  <c r="O81" i="1" s="1"/>
  <c r="AG81" i="1" a="1"/>
  <c r="AG81" i="1" s="1"/>
  <c r="AJ81" i="1" a="1"/>
  <c r="AJ81" i="1" s="1"/>
  <c r="AH81" i="1" a="1"/>
  <c r="AH81" i="1" s="1"/>
  <c r="AK81" i="1" a="1"/>
  <c r="AK81" i="1" s="1"/>
  <c r="AN81" i="1" a="1"/>
  <c r="AN81" i="1" s="1"/>
  <c r="AI81" i="1" a="1"/>
  <c r="AI81" i="1" s="1"/>
  <c r="AO81" i="1" a="1"/>
  <c r="AO81" i="1" s="1"/>
  <c r="AP81" i="1" a="1"/>
  <c r="AP81" i="1" s="1"/>
  <c r="AL81" i="1" a="1"/>
  <c r="AL81" i="1" s="1"/>
  <c r="AM81" i="1" a="1"/>
  <c r="AM81" i="1" s="1"/>
  <c r="AB80" i="1"/>
  <c r="AA80" i="1"/>
  <c r="AE80" i="1"/>
  <c r="X80" i="1"/>
  <c r="AD80" i="1"/>
  <c r="A83" i="1"/>
  <c r="B82" i="1"/>
  <c r="H81" i="1" a="1"/>
  <c r="H81" i="1" s="1"/>
  <c r="E81" i="1" a="1"/>
  <c r="E81" i="1" s="1"/>
  <c r="J81" i="1" a="1"/>
  <c r="J81" i="1" s="1"/>
  <c r="G81" i="1" a="1"/>
  <c r="G81" i="1" s="1"/>
  <c r="I81" i="1" a="1"/>
  <c r="I81" i="1" s="1"/>
  <c r="D81" i="1" a="1"/>
  <c r="D81" i="1" s="1"/>
  <c r="F81" i="1" a="1"/>
  <c r="F81" i="1" s="1"/>
  <c r="V80" i="1"/>
  <c r="Y80" i="1"/>
  <c r="Y81" i="1" l="1"/>
  <c r="V81" i="1"/>
  <c r="Q82" i="1" a="1"/>
  <c r="Q82" i="1" s="1"/>
  <c r="K82" i="1" a="1"/>
  <c r="K82" i="1" s="1"/>
  <c r="P82" i="1" a="1"/>
  <c r="P82" i="1" s="1"/>
  <c r="R82" i="1" a="1"/>
  <c r="R82" i="1" s="1"/>
  <c r="O82" i="1" a="1"/>
  <c r="O82" i="1" s="1"/>
  <c r="T82" i="1" a="1"/>
  <c r="T82" i="1" s="1"/>
  <c r="N82" i="1" a="1"/>
  <c r="N82" i="1" s="1"/>
  <c r="S82" i="1" a="1"/>
  <c r="S82" i="1" s="1"/>
  <c r="M82" i="1" a="1"/>
  <c r="M82" i="1" s="1"/>
  <c r="L82" i="1" a="1"/>
  <c r="L82" i="1" s="1"/>
  <c r="AG82" i="1" a="1"/>
  <c r="AG82" i="1" s="1"/>
  <c r="AJ82" i="1" a="1"/>
  <c r="AJ82" i="1" s="1"/>
  <c r="AM82" i="1" a="1"/>
  <c r="AM82" i="1" s="1"/>
  <c r="AP82" i="1" a="1"/>
  <c r="AP82" i="1" s="1"/>
  <c r="AK82" i="1" a="1"/>
  <c r="AK82" i="1" s="1"/>
  <c r="AN82" i="1" a="1"/>
  <c r="AN82" i="1" s="1"/>
  <c r="AL82" i="1" a="1"/>
  <c r="AL82" i="1" s="1"/>
  <c r="AH82" i="1" a="1"/>
  <c r="AH82" i="1" s="1"/>
  <c r="AO82" i="1" a="1"/>
  <c r="AO82" i="1" s="1"/>
  <c r="AI82" i="1" a="1"/>
  <c r="AI82" i="1" s="1"/>
  <c r="AB81" i="1"/>
  <c r="Z81" i="1"/>
  <c r="AA81" i="1"/>
  <c r="B83" i="1"/>
  <c r="A84" i="1"/>
  <c r="AD81" i="1"/>
  <c r="AC81" i="1"/>
  <c r="W81" i="1"/>
  <c r="AE81" i="1"/>
  <c r="X81" i="1"/>
  <c r="G82" i="1" a="1"/>
  <c r="G82" i="1" s="1"/>
  <c r="D82" i="1" a="1"/>
  <c r="D82" i="1" s="1"/>
  <c r="I82" i="1" a="1"/>
  <c r="I82" i="1" s="1"/>
  <c r="F82" i="1" a="1"/>
  <c r="F82" i="1" s="1"/>
  <c r="H82" i="1" a="1"/>
  <c r="H82" i="1" s="1"/>
  <c r="E82" i="1" a="1"/>
  <c r="E82" i="1" s="1"/>
  <c r="J82" i="1" a="1"/>
  <c r="J82" i="1" s="1"/>
  <c r="T83" i="1" l="1" a="1"/>
  <c r="T83" i="1" s="1"/>
  <c r="M83" i="1" a="1"/>
  <c r="M83" i="1" s="1"/>
  <c r="S83" i="1" a="1"/>
  <c r="S83" i="1" s="1"/>
  <c r="R83" i="1" a="1"/>
  <c r="R83" i="1" s="1"/>
  <c r="L83" i="1" a="1"/>
  <c r="L83" i="1" s="1"/>
  <c r="N83" i="1" a="1"/>
  <c r="N83" i="1" s="1"/>
  <c r="Q83" i="1" a="1"/>
  <c r="Q83" i="1" s="1"/>
  <c r="K83" i="1" a="1"/>
  <c r="K83" i="1" s="1"/>
  <c r="O83" i="1" a="1"/>
  <c r="O83" i="1" s="1"/>
  <c r="P83" i="1" a="1"/>
  <c r="P83" i="1" s="1"/>
  <c r="X82" i="1"/>
  <c r="AM83" i="1" a="1"/>
  <c r="AM83" i="1" s="1"/>
  <c r="AP83" i="1" a="1"/>
  <c r="AP83" i="1" s="1"/>
  <c r="AG83" i="1" a="1"/>
  <c r="AG83" i="1" s="1"/>
  <c r="AJ83" i="1" a="1"/>
  <c r="AJ83" i="1" s="1"/>
  <c r="AH83" i="1" a="1"/>
  <c r="AH83" i="1" s="1"/>
  <c r="AN83" i="1" a="1"/>
  <c r="AN83" i="1" s="1"/>
  <c r="AI83" i="1" a="1"/>
  <c r="AI83" i="1" s="1"/>
  <c r="AO83" i="1" a="1"/>
  <c r="AO83" i="1" s="1"/>
  <c r="AK83" i="1" a="1"/>
  <c r="AK83" i="1" s="1"/>
  <c r="AL83" i="1" a="1"/>
  <c r="AL83" i="1" s="1"/>
  <c r="AC82" i="1"/>
  <c r="AB82" i="1"/>
  <c r="AD82" i="1"/>
  <c r="W82" i="1"/>
  <c r="Z82" i="1"/>
  <c r="V82" i="1"/>
  <c r="Y82" i="1"/>
  <c r="AE82" i="1"/>
  <c r="A85" i="1"/>
  <c r="B84" i="1"/>
  <c r="AA82" i="1"/>
  <c r="F83" i="1" a="1"/>
  <c r="F83" i="1" s="1"/>
  <c r="H83" i="1" a="1"/>
  <c r="H83" i="1" s="1"/>
  <c r="E83" i="1" a="1"/>
  <c r="E83" i="1" s="1"/>
  <c r="J83" i="1" a="1"/>
  <c r="J83" i="1" s="1"/>
  <c r="G83" i="1" a="1"/>
  <c r="G83" i="1" s="1"/>
  <c r="D83" i="1" a="1"/>
  <c r="D83" i="1" s="1"/>
  <c r="I83" i="1" a="1"/>
  <c r="I83" i="1" s="1"/>
  <c r="Z83" i="1" l="1"/>
  <c r="P84" i="1" a="1"/>
  <c r="P84" i="1" s="1"/>
  <c r="R84" i="1" a="1"/>
  <c r="R84" i="1" s="1"/>
  <c r="O84" i="1" a="1"/>
  <c r="O84" i="1" s="1"/>
  <c r="T84" i="1" a="1"/>
  <c r="T84" i="1" s="1"/>
  <c r="N84" i="1" a="1"/>
  <c r="N84" i="1" s="1"/>
  <c r="K84" i="1" a="1"/>
  <c r="K84" i="1" s="1"/>
  <c r="S84" i="1" a="1"/>
  <c r="S84" i="1" s="1"/>
  <c r="M84" i="1" a="1"/>
  <c r="M84" i="1" s="1"/>
  <c r="L84" i="1" a="1"/>
  <c r="L84" i="1" s="1"/>
  <c r="Q84" i="1" a="1"/>
  <c r="Q84" i="1" s="1"/>
  <c r="AI84" i="1" a="1"/>
  <c r="AI84" i="1" s="1"/>
  <c r="AL84" i="1" a="1"/>
  <c r="AL84" i="1" s="1"/>
  <c r="AG84" i="1" a="1"/>
  <c r="AG84" i="1" s="1"/>
  <c r="AJ84" i="1" a="1"/>
  <c r="AJ84" i="1" s="1"/>
  <c r="AM84" i="1" a="1"/>
  <c r="AM84" i="1" s="1"/>
  <c r="AP84" i="1" a="1"/>
  <c r="AP84" i="1" s="1"/>
  <c r="AK84" i="1" a="1"/>
  <c r="AK84" i="1" s="1"/>
  <c r="AN84" i="1" a="1"/>
  <c r="AN84" i="1" s="1"/>
  <c r="AH84" i="1" a="1"/>
  <c r="AH84" i="1" s="1"/>
  <c r="AO84" i="1" a="1"/>
  <c r="AO84" i="1" s="1"/>
  <c r="W83" i="1"/>
  <c r="AC83" i="1"/>
  <c r="AD83" i="1"/>
  <c r="Y83" i="1"/>
  <c r="AE83" i="1"/>
  <c r="X83" i="1"/>
  <c r="J84" i="1" a="1"/>
  <c r="J84" i="1" s="1"/>
  <c r="E84" i="1" a="1"/>
  <c r="E84" i="1" s="1"/>
  <c r="G84" i="1" a="1"/>
  <c r="G84" i="1" s="1"/>
  <c r="D84" i="1" a="1"/>
  <c r="D84" i="1" s="1"/>
  <c r="I84" i="1" a="1"/>
  <c r="I84" i="1" s="1"/>
  <c r="F84" i="1" a="1"/>
  <c r="F84" i="1" s="1"/>
  <c r="H84" i="1" a="1"/>
  <c r="H84" i="1" s="1"/>
  <c r="AB83" i="1"/>
  <c r="AA83" i="1"/>
  <c r="V83" i="1"/>
  <c r="A86" i="1"/>
  <c r="B85" i="1"/>
  <c r="AA84" i="1" l="1"/>
  <c r="S85" i="1" a="1"/>
  <c r="S85" i="1" s="1"/>
  <c r="T85" i="1" a="1"/>
  <c r="T85" i="1" s="1"/>
  <c r="R85" i="1" a="1"/>
  <c r="R85" i="1" s="1"/>
  <c r="L85" i="1" a="1"/>
  <c r="L85" i="1" s="1"/>
  <c r="N85" i="1" a="1"/>
  <c r="N85" i="1" s="1"/>
  <c r="M85" i="1" a="1"/>
  <c r="M85" i="1" s="1"/>
  <c r="Q85" i="1" a="1"/>
  <c r="Q85" i="1" s="1"/>
  <c r="K85" i="1" a="1"/>
  <c r="K85" i="1" s="1"/>
  <c r="P85" i="1" a="1"/>
  <c r="P85" i="1" s="1"/>
  <c r="O85" i="1" a="1"/>
  <c r="O85" i="1" s="1"/>
  <c r="AI85" i="1" a="1"/>
  <c r="AI85" i="1" s="1"/>
  <c r="AG85" i="1" a="1"/>
  <c r="AG85" i="1" s="1"/>
  <c r="AL85" i="1" a="1"/>
  <c r="AL85" i="1" s="1"/>
  <c r="AO85" i="1" a="1"/>
  <c r="AO85" i="1" s="1"/>
  <c r="AH85" i="1" a="1"/>
  <c r="AH85" i="1" s="1"/>
  <c r="AM85" i="1" a="1"/>
  <c r="AM85" i="1" s="1"/>
  <c r="AP85" i="1" a="1"/>
  <c r="AP85" i="1" s="1"/>
  <c r="AJ85" i="1" a="1"/>
  <c r="AJ85" i="1" s="1"/>
  <c r="AK85" i="1" a="1"/>
  <c r="AK85" i="1" s="1"/>
  <c r="AN85" i="1" a="1"/>
  <c r="AN85" i="1" s="1"/>
  <c r="AC84" i="1"/>
  <c r="Y84" i="1"/>
  <c r="V84" i="1"/>
  <c r="W84" i="1"/>
  <c r="Z84" i="1"/>
  <c r="B86" i="1"/>
  <c r="A87" i="1"/>
  <c r="AB84" i="1"/>
  <c r="X84" i="1"/>
  <c r="J85" i="1" a="1"/>
  <c r="J85" i="1" s="1"/>
  <c r="H85" i="1" a="1"/>
  <c r="H85" i="1" s="1"/>
  <c r="F85" i="1" a="1"/>
  <c r="F85" i="1" s="1"/>
  <c r="D85" i="1" a="1"/>
  <c r="D85" i="1" s="1"/>
  <c r="G85" i="1" a="1"/>
  <c r="G85" i="1" s="1"/>
  <c r="E85" i="1" a="1"/>
  <c r="E85" i="1" s="1"/>
  <c r="I85" i="1" a="1"/>
  <c r="I85" i="1" s="1"/>
  <c r="AE84" i="1"/>
  <c r="AD84" i="1"/>
  <c r="O86" i="1" l="1" a="1"/>
  <c r="O86" i="1" s="1"/>
  <c r="T86" i="1" a="1"/>
  <c r="T86" i="1" s="1"/>
  <c r="N86" i="1" a="1"/>
  <c r="N86" i="1" s="1"/>
  <c r="S86" i="1" a="1"/>
  <c r="S86" i="1" s="1"/>
  <c r="M86" i="1" a="1"/>
  <c r="M86" i="1" s="1"/>
  <c r="L86" i="1" a="1"/>
  <c r="L86" i="1" s="1"/>
  <c r="P86" i="1" a="1"/>
  <c r="P86" i="1" s="1"/>
  <c r="R86" i="1" a="1"/>
  <c r="R86" i="1" s="1"/>
  <c r="K86" i="1" a="1"/>
  <c r="K86" i="1" s="1"/>
  <c r="Q86" i="1" a="1"/>
  <c r="Q86" i="1" s="1"/>
  <c r="AH86" i="1" a="1"/>
  <c r="AH86" i="1" s="1"/>
  <c r="AO86" i="1" a="1"/>
  <c r="AO86" i="1" s="1"/>
  <c r="AI86" i="1" a="1"/>
  <c r="AI86" i="1" s="1"/>
  <c r="AL86" i="1" a="1"/>
  <c r="AL86" i="1" s="1"/>
  <c r="AG86" i="1" a="1"/>
  <c r="AG86" i="1" s="1"/>
  <c r="AJ86" i="1" a="1"/>
  <c r="AJ86" i="1" s="1"/>
  <c r="AM86" i="1" a="1"/>
  <c r="AM86" i="1" s="1"/>
  <c r="AP86" i="1" a="1"/>
  <c r="AP86" i="1" s="1"/>
  <c r="AK86" i="1" a="1"/>
  <c r="AK86" i="1" s="1"/>
  <c r="AN86" i="1" a="1"/>
  <c r="AN86" i="1" s="1"/>
  <c r="Z85" i="1"/>
  <c r="AD85" i="1"/>
  <c r="X85" i="1"/>
  <c r="W85" i="1"/>
  <c r="AE85" i="1"/>
  <c r="Y85" i="1"/>
  <c r="A88" i="1"/>
  <c r="B87" i="1"/>
  <c r="V85" i="1"/>
  <c r="AA85" i="1"/>
  <c r="I86" i="1" a="1"/>
  <c r="I86" i="1" s="1"/>
  <c r="G86" i="1" a="1"/>
  <c r="G86" i="1" s="1"/>
  <c r="E86" i="1" a="1"/>
  <c r="E86" i="1" s="1"/>
  <c r="J86" i="1" a="1"/>
  <c r="J86" i="1" s="1"/>
  <c r="F86" i="1" a="1"/>
  <c r="F86" i="1" s="1"/>
  <c r="D86" i="1" a="1"/>
  <c r="D86" i="1" s="1"/>
  <c r="H86" i="1" a="1"/>
  <c r="H86" i="1" s="1"/>
  <c r="AB85" i="1"/>
  <c r="AC85" i="1"/>
  <c r="R87" i="1" l="1" a="1"/>
  <c r="R87" i="1" s="1"/>
  <c r="L87" i="1" a="1"/>
  <c r="L87" i="1" s="1"/>
  <c r="Q87" i="1" a="1"/>
  <c r="Q87" i="1" s="1"/>
  <c r="K87" i="1" a="1"/>
  <c r="K87" i="1" s="1"/>
  <c r="T87" i="1" a="1"/>
  <c r="T87" i="1" s="1"/>
  <c r="M87" i="1" a="1"/>
  <c r="M87" i="1" s="1"/>
  <c r="P87" i="1" a="1"/>
  <c r="P87" i="1" s="1"/>
  <c r="S87" i="1" a="1"/>
  <c r="S87" i="1" s="1"/>
  <c r="O87" i="1" a="1"/>
  <c r="O87" i="1" s="1"/>
  <c r="N87" i="1" a="1"/>
  <c r="N87" i="1" s="1"/>
  <c r="AH87" i="1" a="1"/>
  <c r="AH87" i="1" s="1"/>
  <c r="AK87" i="1" a="1"/>
  <c r="AK87" i="1" s="1"/>
  <c r="AN87" i="1" a="1"/>
  <c r="AN87" i="1" s="1"/>
  <c r="AI87" i="1" a="1"/>
  <c r="AI87" i="1" s="1"/>
  <c r="AL87" i="1" a="1"/>
  <c r="AL87" i="1" s="1"/>
  <c r="AO87" i="1" a="1"/>
  <c r="AO87" i="1" s="1"/>
  <c r="AM87" i="1" a="1"/>
  <c r="AM87" i="1" s="1"/>
  <c r="AP87" i="1" a="1"/>
  <c r="AP87" i="1" s="1"/>
  <c r="AJ87" i="1" a="1"/>
  <c r="AJ87" i="1" s="1"/>
  <c r="AG87" i="1" a="1"/>
  <c r="AG87" i="1" s="1"/>
  <c r="AE86" i="1"/>
  <c r="W86" i="1"/>
  <c r="AC86" i="1"/>
  <c r="X86" i="1"/>
  <c r="Z86" i="1"/>
  <c r="AB86" i="1"/>
  <c r="AA86" i="1"/>
  <c r="Y86" i="1"/>
  <c r="V86" i="1"/>
  <c r="AD86" i="1"/>
  <c r="J87" i="1" a="1"/>
  <c r="J87" i="1" s="1"/>
  <c r="H87" i="1" a="1"/>
  <c r="H87" i="1" s="1"/>
  <c r="F87" i="1" a="1"/>
  <c r="F87" i="1" s="1"/>
  <c r="D87" i="1" a="1"/>
  <c r="D87" i="1" s="1"/>
  <c r="I87" i="1" a="1"/>
  <c r="I87" i="1" s="1"/>
  <c r="E87" i="1" a="1"/>
  <c r="E87" i="1" s="1"/>
  <c r="G87" i="1" a="1"/>
  <c r="G87" i="1" s="1"/>
  <c r="A89" i="1"/>
  <c r="B88" i="1"/>
  <c r="P88" i="1" l="1" a="1"/>
  <c r="P88" i="1" s="1"/>
  <c r="T88" i="1" a="1"/>
  <c r="T88" i="1" s="1"/>
  <c r="N88" i="1" a="1"/>
  <c r="N88" i="1" s="1"/>
  <c r="O88" i="1" a="1"/>
  <c r="O88" i="1" s="1"/>
  <c r="S88" i="1" a="1"/>
  <c r="S88" i="1" s="1"/>
  <c r="M88" i="1" a="1"/>
  <c r="M88" i="1" s="1"/>
  <c r="L88" i="1" a="1"/>
  <c r="L88" i="1" s="1"/>
  <c r="R88" i="1" a="1"/>
  <c r="R88" i="1" s="1"/>
  <c r="K88" i="1" a="1"/>
  <c r="K88" i="1" s="1"/>
  <c r="Q88" i="1" a="1"/>
  <c r="Q88" i="1" s="1"/>
  <c r="AK88" i="1" a="1"/>
  <c r="AK88" i="1" s="1"/>
  <c r="AN88" i="1" a="1"/>
  <c r="AN88" i="1" s="1"/>
  <c r="AH88" i="1" a="1"/>
  <c r="AH88" i="1" s="1"/>
  <c r="AO88" i="1" a="1"/>
  <c r="AO88" i="1" s="1"/>
  <c r="AI88" i="1" a="1"/>
  <c r="AI88" i="1" s="1"/>
  <c r="AL88" i="1" a="1"/>
  <c r="AL88" i="1" s="1"/>
  <c r="AM88" i="1" a="1"/>
  <c r="AM88" i="1" s="1"/>
  <c r="AP88" i="1" a="1"/>
  <c r="AP88" i="1" s="1"/>
  <c r="AG88" i="1" a="1"/>
  <c r="AG88" i="1" s="1"/>
  <c r="AJ88" i="1" a="1"/>
  <c r="AJ88" i="1" s="1"/>
  <c r="AB87" i="1"/>
  <c r="X87" i="1"/>
  <c r="Y87" i="1"/>
  <c r="I88" i="1" a="1"/>
  <c r="I88" i="1" s="1"/>
  <c r="G88" i="1" a="1"/>
  <c r="G88" i="1" s="1"/>
  <c r="E88" i="1" a="1"/>
  <c r="E88" i="1" s="1"/>
  <c r="H88" i="1" a="1"/>
  <c r="H88" i="1" s="1"/>
  <c r="D88" i="1" a="1"/>
  <c r="D88" i="1" s="1"/>
  <c r="J88" i="1" a="1"/>
  <c r="J88" i="1" s="1"/>
  <c r="F88" i="1" a="1"/>
  <c r="F88" i="1" s="1"/>
  <c r="AC87" i="1"/>
  <c r="AD87" i="1"/>
  <c r="Z87" i="1"/>
  <c r="W87" i="1"/>
  <c r="AE87" i="1"/>
  <c r="A90" i="1"/>
  <c r="B89" i="1"/>
  <c r="V87" i="1"/>
  <c r="AA87" i="1"/>
  <c r="Q89" i="1" l="1" a="1"/>
  <c r="Q89" i="1" s="1"/>
  <c r="K89" i="1" a="1"/>
  <c r="K89" i="1" s="1"/>
  <c r="R89" i="1" a="1"/>
  <c r="R89" i="1" s="1"/>
  <c r="P89" i="1" a="1"/>
  <c r="P89" i="1" s="1"/>
  <c r="S89" i="1" a="1"/>
  <c r="S89" i="1" s="1"/>
  <c r="L89" i="1" a="1"/>
  <c r="L89" i="1" s="1"/>
  <c r="O89" i="1" a="1"/>
  <c r="O89" i="1" s="1"/>
  <c r="N89" i="1" a="1"/>
  <c r="N89" i="1" s="1"/>
  <c r="T89" i="1" a="1"/>
  <c r="T89" i="1" s="1"/>
  <c r="M89" i="1" a="1"/>
  <c r="M89" i="1" s="1"/>
  <c r="AC88" i="1"/>
  <c r="AG89" i="1" a="1"/>
  <c r="AG89" i="1" s="1"/>
  <c r="AJ89" i="1" a="1"/>
  <c r="AJ89" i="1" s="1"/>
  <c r="AH89" i="1" a="1"/>
  <c r="AH89" i="1" s="1"/>
  <c r="AK89" i="1" a="1"/>
  <c r="AK89" i="1" s="1"/>
  <c r="AN89" i="1" a="1"/>
  <c r="AN89" i="1" s="1"/>
  <c r="AI89" i="1" a="1"/>
  <c r="AI89" i="1" s="1"/>
  <c r="AL89" i="1" a="1"/>
  <c r="AL89" i="1" s="1"/>
  <c r="AO89" i="1" a="1"/>
  <c r="AO89" i="1" s="1"/>
  <c r="AP89" i="1" a="1"/>
  <c r="AP89" i="1" s="1"/>
  <c r="AM89" i="1" a="1"/>
  <c r="AM89" i="1" s="1"/>
  <c r="AB89" i="1" s="1"/>
  <c r="AE88" i="1"/>
  <c r="AB88" i="1"/>
  <c r="W88" i="1"/>
  <c r="Z88" i="1"/>
  <c r="J89" i="1" a="1"/>
  <c r="J89" i="1" s="1"/>
  <c r="H89" i="1" a="1"/>
  <c r="H89" i="1" s="1"/>
  <c r="F89" i="1" a="1"/>
  <c r="F89" i="1" s="1"/>
  <c r="D89" i="1" a="1"/>
  <c r="D89" i="1" s="1"/>
  <c r="G89" i="1" a="1"/>
  <c r="G89" i="1" s="1"/>
  <c r="I89" i="1" a="1"/>
  <c r="I89" i="1" s="1"/>
  <c r="E89" i="1" a="1"/>
  <c r="E89" i="1" s="1"/>
  <c r="Y88" i="1"/>
  <c r="V88" i="1"/>
  <c r="AD88" i="1"/>
  <c r="B90" i="1"/>
  <c r="A91" i="1"/>
  <c r="AA88" i="1"/>
  <c r="X88" i="1"/>
  <c r="T90" i="1" l="1" a="1"/>
  <c r="T90" i="1" s="1"/>
  <c r="N90" i="1" a="1"/>
  <c r="N90" i="1" s="1"/>
  <c r="S90" i="1" a="1"/>
  <c r="S90" i="1" s="1"/>
  <c r="M90" i="1" a="1"/>
  <c r="M90" i="1" s="1"/>
  <c r="L90" i="1" a="1"/>
  <c r="L90" i="1" s="1"/>
  <c r="R90" i="1" a="1"/>
  <c r="R90" i="1" s="1"/>
  <c r="K90" i="1" a="1"/>
  <c r="K90" i="1" s="1"/>
  <c r="Q90" i="1" a="1"/>
  <c r="Q90" i="1" s="1"/>
  <c r="P90" i="1" a="1"/>
  <c r="P90" i="1" s="1"/>
  <c r="O90" i="1" a="1"/>
  <c r="O90" i="1" s="1"/>
  <c r="Z89" i="1"/>
  <c r="AG90" i="1" a="1"/>
  <c r="AG90" i="1" s="1"/>
  <c r="AJ90" i="1" a="1"/>
  <c r="AJ90" i="1" s="1"/>
  <c r="AM90" i="1" a="1"/>
  <c r="AM90" i="1" s="1"/>
  <c r="AP90" i="1" a="1"/>
  <c r="AP90" i="1" s="1"/>
  <c r="AK90" i="1" a="1"/>
  <c r="AK90" i="1" s="1"/>
  <c r="AN90" i="1" a="1"/>
  <c r="AN90" i="1" s="1"/>
  <c r="AH90" i="1" a="1"/>
  <c r="AH90" i="1" s="1"/>
  <c r="AO90" i="1" a="1"/>
  <c r="AO90" i="1" s="1"/>
  <c r="AI90" i="1" a="1"/>
  <c r="AI90" i="1" s="1"/>
  <c r="AL90" i="1" a="1"/>
  <c r="AL90" i="1" s="1"/>
  <c r="V89" i="1"/>
  <c r="AD89" i="1"/>
  <c r="AC89" i="1"/>
  <c r="W89" i="1"/>
  <c r="A92" i="1"/>
  <c r="B91" i="1"/>
  <c r="AA89" i="1"/>
  <c r="X89" i="1"/>
  <c r="AE89" i="1"/>
  <c r="I90" i="1" a="1"/>
  <c r="I90" i="1" s="1"/>
  <c r="G90" i="1" a="1"/>
  <c r="G90" i="1" s="1"/>
  <c r="E90" i="1" a="1"/>
  <c r="E90" i="1" s="1"/>
  <c r="J90" i="1" a="1"/>
  <c r="J90" i="1" s="1"/>
  <c r="F90" i="1" a="1"/>
  <c r="F90" i="1" s="1"/>
  <c r="H90" i="1" a="1"/>
  <c r="H90" i="1" s="1"/>
  <c r="D90" i="1" a="1"/>
  <c r="D90" i="1" s="1"/>
  <c r="Y89" i="1"/>
  <c r="AE90" i="1" l="1"/>
  <c r="L91" i="1" a="1"/>
  <c r="L91" i="1" s="1"/>
  <c r="Q91" i="1" a="1"/>
  <c r="Q91" i="1" s="1"/>
  <c r="P91" i="1" a="1"/>
  <c r="P91" i="1" s="1"/>
  <c r="R91" i="1" a="1"/>
  <c r="R91" i="1" s="1"/>
  <c r="O91" i="1" a="1"/>
  <c r="O91" i="1" s="1"/>
  <c r="N91" i="1" a="1"/>
  <c r="N91" i="1" s="1"/>
  <c r="T91" i="1" a="1"/>
  <c r="T91" i="1" s="1"/>
  <c r="M91" i="1" a="1"/>
  <c r="M91" i="1" s="1"/>
  <c r="S91" i="1" a="1"/>
  <c r="S91" i="1" s="1"/>
  <c r="K91" i="1" a="1"/>
  <c r="K91" i="1" s="1"/>
  <c r="W90" i="1"/>
  <c r="AM91" i="1" a="1"/>
  <c r="AM91" i="1" s="1"/>
  <c r="AP91" i="1" a="1"/>
  <c r="AP91" i="1" s="1"/>
  <c r="AG91" i="1" a="1"/>
  <c r="AG91" i="1" s="1"/>
  <c r="AJ91" i="1" a="1"/>
  <c r="AJ91" i="1" s="1"/>
  <c r="AH91" i="1" a="1"/>
  <c r="AH91" i="1" s="1"/>
  <c r="AK91" i="1" a="1"/>
  <c r="AK91" i="1" s="1"/>
  <c r="AN91" i="1" a="1"/>
  <c r="AN91" i="1" s="1"/>
  <c r="AI91" i="1" a="1"/>
  <c r="AI91" i="1" s="1"/>
  <c r="AL91" i="1" a="1"/>
  <c r="AL91" i="1" s="1"/>
  <c r="AO91" i="1" a="1"/>
  <c r="AO91" i="1" s="1"/>
  <c r="Y90" i="1"/>
  <c r="AB90" i="1"/>
  <c r="V90" i="1"/>
  <c r="AD90" i="1"/>
  <c r="AA90" i="1"/>
  <c r="AC90" i="1"/>
  <c r="X90" i="1"/>
  <c r="J91" i="1" a="1"/>
  <c r="J91" i="1" s="1"/>
  <c r="H91" i="1" a="1"/>
  <c r="H91" i="1" s="1"/>
  <c r="F91" i="1" a="1"/>
  <c r="F91" i="1" s="1"/>
  <c r="D91" i="1" a="1"/>
  <c r="D91" i="1" s="1"/>
  <c r="I91" i="1" a="1"/>
  <c r="I91" i="1" s="1"/>
  <c r="E91" i="1" a="1"/>
  <c r="E91" i="1" s="1"/>
  <c r="G91" i="1" a="1"/>
  <c r="G91" i="1" s="1"/>
  <c r="Z90" i="1"/>
  <c r="A93" i="1"/>
  <c r="B92" i="1"/>
  <c r="S92" i="1" l="1" a="1"/>
  <c r="S92" i="1" s="1"/>
  <c r="M92" i="1" a="1"/>
  <c r="M92" i="1" s="1"/>
  <c r="L92" i="1" a="1"/>
  <c r="L92" i="1" s="1"/>
  <c r="N92" i="1" a="1"/>
  <c r="N92" i="1" s="1"/>
  <c r="R92" i="1" a="1"/>
  <c r="R92" i="1" s="1"/>
  <c r="K92" i="1" a="1"/>
  <c r="K92" i="1" s="1"/>
  <c r="Q92" i="1" a="1"/>
  <c r="Q92" i="1" s="1"/>
  <c r="T92" i="1" a="1"/>
  <c r="T92" i="1" s="1"/>
  <c r="P92" i="1" a="1"/>
  <c r="P92" i="1" s="1"/>
  <c r="O92" i="1" a="1"/>
  <c r="O92" i="1" s="1"/>
  <c r="Z91" i="1"/>
  <c r="AI92" i="1" a="1"/>
  <c r="AI92" i="1" s="1"/>
  <c r="AL92" i="1" a="1"/>
  <c r="AL92" i="1" s="1"/>
  <c r="AG92" i="1" a="1"/>
  <c r="AG92" i="1" s="1"/>
  <c r="AJ92" i="1" a="1"/>
  <c r="AJ92" i="1" s="1"/>
  <c r="AM92" i="1" a="1"/>
  <c r="AM92" i="1" s="1"/>
  <c r="AP92" i="1" a="1"/>
  <c r="AP92" i="1" s="1"/>
  <c r="AK92" i="1" a="1"/>
  <c r="AK92" i="1" s="1"/>
  <c r="AN92" i="1" a="1"/>
  <c r="AN92" i="1" s="1"/>
  <c r="AO92" i="1" a="1"/>
  <c r="AO92" i="1" s="1"/>
  <c r="AH92" i="1" a="1"/>
  <c r="AH92" i="1" s="1"/>
  <c r="AB91" i="1"/>
  <c r="AD91" i="1"/>
  <c r="V91" i="1"/>
  <c r="X91" i="1"/>
  <c r="W91" i="1"/>
  <c r="AE91" i="1"/>
  <c r="AA91" i="1"/>
  <c r="AC91" i="1"/>
  <c r="I92" i="1" a="1"/>
  <c r="I92" i="1" s="1"/>
  <c r="G92" i="1" a="1"/>
  <c r="G92" i="1" s="1"/>
  <c r="E92" i="1" a="1"/>
  <c r="E92" i="1" s="1"/>
  <c r="H92" i="1" a="1"/>
  <c r="H92" i="1" s="1"/>
  <c r="D92" i="1" a="1"/>
  <c r="D92" i="1" s="1"/>
  <c r="J92" i="1" a="1"/>
  <c r="J92" i="1" s="1"/>
  <c r="F92" i="1" a="1"/>
  <c r="F92" i="1" s="1"/>
  <c r="A94" i="1"/>
  <c r="B93" i="1"/>
  <c r="Y91" i="1"/>
  <c r="P93" i="1" l="1" a="1"/>
  <c r="P93" i="1" s="1"/>
  <c r="O93" i="1" a="1"/>
  <c r="O93" i="1" s="1"/>
  <c r="Q93" i="1" a="1"/>
  <c r="Q93" i="1" s="1"/>
  <c r="N93" i="1" a="1"/>
  <c r="N93" i="1" s="1"/>
  <c r="T93" i="1" a="1"/>
  <c r="T93" i="1" s="1"/>
  <c r="M93" i="1" a="1"/>
  <c r="M93" i="1" s="1"/>
  <c r="S93" i="1" a="1"/>
  <c r="S93" i="1" s="1"/>
  <c r="R93" i="1" a="1"/>
  <c r="R93" i="1" s="1"/>
  <c r="L93" i="1" a="1"/>
  <c r="L93" i="1" s="1"/>
  <c r="K93" i="1" a="1"/>
  <c r="K93" i="1" s="1"/>
  <c r="AI93" i="1" a="1"/>
  <c r="AI93" i="1" s="1"/>
  <c r="AL93" i="1" a="1"/>
  <c r="AL93" i="1" s="1"/>
  <c r="AO93" i="1" a="1"/>
  <c r="AO93" i="1" s="1"/>
  <c r="AM93" i="1" a="1"/>
  <c r="AM93" i="1" s="1"/>
  <c r="AP93" i="1" a="1"/>
  <c r="AP93" i="1" s="1"/>
  <c r="AG93" i="1" a="1"/>
  <c r="AG93" i="1" s="1"/>
  <c r="AJ93" i="1" a="1"/>
  <c r="AJ93" i="1" s="1"/>
  <c r="AN93" i="1" a="1"/>
  <c r="AN93" i="1" s="1"/>
  <c r="AH93" i="1" a="1"/>
  <c r="AH93" i="1" s="1"/>
  <c r="AK93" i="1" a="1"/>
  <c r="AK93" i="1" s="1"/>
  <c r="W92" i="1"/>
  <c r="AC92" i="1"/>
  <c r="Y92" i="1"/>
  <c r="AB92" i="1"/>
  <c r="V92" i="1"/>
  <c r="AD92" i="1"/>
  <c r="J93" i="1" a="1"/>
  <c r="J93" i="1" s="1"/>
  <c r="H93" i="1" a="1"/>
  <c r="H93" i="1" s="1"/>
  <c r="F93" i="1" a="1"/>
  <c r="F93" i="1" s="1"/>
  <c r="D93" i="1" a="1"/>
  <c r="D93" i="1" s="1"/>
  <c r="G93" i="1" a="1"/>
  <c r="G93" i="1" s="1"/>
  <c r="I93" i="1" a="1"/>
  <c r="I93" i="1" s="1"/>
  <c r="E93" i="1" a="1"/>
  <c r="E93" i="1" s="1"/>
  <c r="AA92" i="1"/>
  <c r="X92" i="1"/>
  <c r="B94" i="1"/>
  <c r="A95" i="1"/>
  <c r="AE92" i="1"/>
  <c r="Z92" i="1"/>
  <c r="L94" i="1" l="1" a="1"/>
  <c r="L94" i="1" s="1"/>
  <c r="N94" i="1" a="1"/>
  <c r="N94" i="1" s="1"/>
  <c r="S94" i="1" a="1"/>
  <c r="S94" i="1" s="1"/>
  <c r="R94" i="1" a="1"/>
  <c r="R94" i="1" s="1"/>
  <c r="K94" i="1" a="1"/>
  <c r="K94" i="1" s="1"/>
  <c r="Q94" i="1" a="1"/>
  <c r="Q94" i="1" s="1"/>
  <c r="M94" i="1" a="1"/>
  <c r="M94" i="1" s="1"/>
  <c r="P94" i="1" a="1"/>
  <c r="P94" i="1" s="1"/>
  <c r="O94" i="1" a="1"/>
  <c r="O94" i="1" s="1"/>
  <c r="T94" i="1" a="1"/>
  <c r="T94" i="1" s="1"/>
  <c r="AH94" i="1" a="1"/>
  <c r="AH94" i="1" s="1"/>
  <c r="AO94" i="1" a="1"/>
  <c r="AO94" i="1" s="1"/>
  <c r="AI94" i="1" a="1"/>
  <c r="AI94" i="1" s="1"/>
  <c r="AL94" i="1" a="1"/>
  <c r="AL94" i="1" s="1"/>
  <c r="AG94" i="1" a="1"/>
  <c r="AG94" i="1" s="1"/>
  <c r="AJ94" i="1" a="1"/>
  <c r="AJ94" i="1" s="1"/>
  <c r="AM94" i="1" a="1"/>
  <c r="AM94" i="1" s="1"/>
  <c r="AP94" i="1" a="1"/>
  <c r="AP94" i="1" s="1"/>
  <c r="AK94" i="1" a="1"/>
  <c r="AK94" i="1" s="1"/>
  <c r="AN94" i="1" a="1"/>
  <c r="AN94" i="1" s="1"/>
  <c r="Z93" i="1"/>
  <c r="X93" i="1"/>
  <c r="AB93" i="1"/>
  <c r="AD93" i="1"/>
  <c r="W93" i="1"/>
  <c r="AC93" i="1"/>
  <c r="Y93" i="1"/>
  <c r="A96" i="1"/>
  <c r="B95" i="1"/>
  <c r="I94" i="1" a="1"/>
  <c r="I94" i="1" s="1"/>
  <c r="G94" i="1" a="1"/>
  <c r="G94" i="1" s="1"/>
  <c r="E94" i="1" a="1"/>
  <c r="E94" i="1" s="1"/>
  <c r="J94" i="1" a="1"/>
  <c r="J94" i="1" s="1"/>
  <c r="F94" i="1" a="1"/>
  <c r="F94" i="1" s="1"/>
  <c r="H94" i="1" a="1"/>
  <c r="H94" i="1" s="1"/>
  <c r="D94" i="1" a="1"/>
  <c r="D94" i="1" s="1"/>
  <c r="AE93" i="1"/>
  <c r="V93" i="1"/>
  <c r="AA93" i="1"/>
  <c r="Y94" i="1" l="1"/>
  <c r="O95" i="1" a="1"/>
  <c r="O95" i="1" s="1"/>
  <c r="N95" i="1" a="1"/>
  <c r="N95" i="1" s="1"/>
  <c r="T95" i="1" a="1"/>
  <c r="T95" i="1" s="1"/>
  <c r="M95" i="1" a="1"/>
  <c r="M95" i="1" s="1"/>
  <c r="S95" i="1" a="1"/>
  <c r="S95" i="1" s="1"/>
  <c r="R95" i="1" a="1"/>
  <c r="R95" i="1" s="1"/>
  <c r="L95" i="1" a="1"/>
  <c r="L95" i="1" s="1"/>
  <c r="Q95" i="1" a="1"/>
  <c r="Q95" i="1" s="1"/>
  <c r="K95" i="1" a="1"/>
  <c r="K95" i="1" s="1"/>
  <c r="P95" i="1" a="1"/>
  <c r="P95" i="1" s="1"/>
  <c r="AH95" i="1" a="1"/>
  <c r="AH95" i="1" s="1"/>
  <c r="AK95" i="1" a="1"/>
  <c r="AK95" i="1" s="1"/>
  <c r="Z95" i="1" s="1"/>
  <c r="AN95" i="1" a="1"/>
  <c r="AN95" i="1" s="1"/>
  <c r="AI95" i="1" a="1"/>
  <c r="AI95" i="1" s="1"/>
  <c r="AL95" i="1" a="1"/>
  <c r="AL95" i="1" s="1"/>
  <c r="AO95" i="1" a="1"/>
  <c r="AO95" i="1" s="1"/>
  <c r="AM95" i="1" a="1"/>
  <c r="AM95" i="1" s="1"/>
  <c r="AP95" i="1" a="1"/>
  <c r="AP95" i="1" s="1"/>
  <c r="AG95" i="1" a="1"/>
  <c r="AG95" i="1" s="1"/>
  <c r="AJ95" i="1" a="1"/>
  <c r="AJ95" i="1" s="1"/>
  <c r="W94" i="1"/>
  <c r="AA94" i="1"/>
  <c r="AE94" i="1"/>
  <c r="V94" i="1"/>
  <c r="X94" i="1"/>
  <c r="Z94" i="1"/>
  <c r="AD94" i="1"/>
  <c r="AC94" i="1"/>
  <c r="J95" i="1" a="1"/>
  <c r="J95" i="1" s="1"/>
  <c r="H95" i="1" a="1"/>
  <c r="H95" i="1" s="1"/>
  <c r="F95" i="1" a="1"/>
  <c r="F95" i="1" s="1"/>
  <c r="D95" i="1" a="1"/>
  <c r="D95" i="1" s="1"/>
  <c r="I95" i="1" a="1"/>
  <c r="I95" i="1" s="1"/>
  <c r="E95" i="1" a="1"/>
  <c r="E95" i="1" s="1"/>
  <c r="G95" i="1" a="1"/>
  <c r="G95" i="1" s="1"/>
  <c r="AB94" i="1"/>
  <c r="A97" i="1"/>
  <c r="B96" i="1"/>
  <c r="R96" i="1" l="1" a="1"/>
  <c r="R96" i="1" s="1"/>
  <c r="K96" i="1" a="1"/>
  <c r="K96" i="1" s="1"/>
  <c r="Q96" i="1" a="1"/>
  <c r="Q96" i="1" s="1"/>
  <c r="M96" i="1" a="1"/>
  <c r="M96" i="1" s="1"/>
  <c r="L96" i="1" a="1"/>
  <c r="L96" i="1" s="1"/>
  <c r="P96" i="1" a="1"/>
  <c r="P96" i="1" s="1"/>
  <c r="O96" i="1" a="1"/>
  <c r="O96" i="1" s="1"/>
  <c r="T96" i="1" a="1"/>
  <c r="T96" i="1" s="1"/>
  <c r="N96" i="1" a="1"/>
  <c r="N96" i="1" s="1"/>
  <c r="S96" i="1" a="1"/>
  <c r="S96" i="1" s="1"/>
  <c r="AK96" i="1" a="1"/>
  <c r="AK96" i="1" s="1"/>
  <c r="AN96" i="1" a="1"/>
  <c r="AN96" i="1" s="1"/>
  <c r="AH96" i="1" a="1"/>
  <c r="AH96" i="1" s="1"/>
  <c r="AO96" i="1" a="1"/>
  <c r="AO96" i="1" s="1"/>
  <c r="AI96" i="1" a="1"/>
  <c r="AI96" i="1" s="1"/>
  <c r="AL96" i="1" a="1"/>
  <c r="AL96" i="1" s="1"/>
  <c r="AJ96" i="1" a="1"/>
  <c r="AJ96" i="1" s="1"/>
  <c r="AM96" i="1" a="1"/>
  <c r="AM96" i="1" s="1"/>
  <c r="AP96" i="1" a="1"/>
  <c r="AP96" i="1" s="1"/>
  <c r="AG96" i="1" a="1"/>
  <c r="AG96" i="1" s="1"/>
  <c r="X95" i="1"/>
  <c r="V95" i="1"/>
  <c r="W95" i="1"/>
  <c r="Y95" i="1"/>
  <c r="AE95" i="1"/>
  <c r="A98" i="1"/>
  <c r="B97" i="1"/>
  <c r="I96" i="1" a="1"/>
  <c r="I96" i="1" s="1"/>
  <c r="G96" i="1" a="1"/>
  <c r="G96" i="1" s="1"/>
  <c r="E96" i="1" a="1"/>
  <c r="E96" i="1" s="1"/>
  <c r="H96" i="1" a="1"/>
  <c r="H96" i="1" s="1"/>
  <c r="D96" i="1" a="1"/>
  <c r="D96" i="1" s="1"/>
  <c r="F96" i="1" a="1"/>
  <c r="F96" i="1" s="1"/>
  <c r="J96" i="1" a="1"/>
  <c r="J96" i="1" s="1"/>
  <c r="AB95" i="1"/>
  <c r="AA95" i="1"/>
  <c r="AD95" i="1"/>
  <c r="AC95" i="1"/>
  <c r="N97" i="1" l="1" a="1"/>
  <c r="N97" i="1" s="1"/>
  <c r="T97" i="1" a="1"/>
  <c r="T97" i="1" s="1"/>
  <c r="M97" i="1" a="1"/>
  <c r="M97" i="1" s="1"/>
  <c r="S97" i="1" a="1"/>
  <c r="S97" i="1" s="1"/>
  <c r="R97" i="1" a="1"/>
  <c r="R97" i="1" s="1"/>
  <c r="L97" i="1" a="1"/>
  <c r="L97" i="1" s="1"/>
  <c r="O97" i="1" a="1"/>
  <c r="O97" i="1" s="1"/>
  <c r="Q97" i="1" a="1"/>
  <c r="Q97" i="1" s="1"/>
  <c r="K97" i="1" a="1"/>
  <c r="K97" i="1" s="1"/>
  <c r="P97" i="1" a="1"/>
  <c r="P97" i="1" s="1"/>
  <c r="AG97" i="1" a="1"/>
  <c r="AG97" i="1" s="1"/>
  <c r="AJ97" i="1" a="1"/>
  <c r="AJ97" i="1" s="1"/>
  <c r="AH97" i="1" a="1"/>
  <c r="AH97" i="1" s="1"/>
  <c r="AK97" i="1" a="1"/>
  <c r="AK97" i="1" s="1"/>
  <c r="AN97" i="1" a="1"/>
  <c r="AN97" i="1" s="1"/>
  <c r="AI97" i="1" a="1"/>
  <c r="AI97" i="1" s="1"/>
  <c r="AL97" i="1" a="1"/>
  <c r="AL97" i="1" s="1"/>
  <c r="AO97" i="1" a="1"/>
  <c r="AO97" i="1" s="1"/>
  <c r="AM97" i="1" a="1"/>
  <c r="AM97" i="1" s="1"/>
  <c r="AP97" i="1" a="1"/>
  <c r="AP97" i="1" s="1"/>
  <c r="AC96" i="1"/>
  <c r="AA96" i="1"/>
  <c r="AB96" i="1"/>
  <c r="X96" i="1"/>
  <c r="Z96" i="1"/>
  <c r="B98" i="1"/>
  <c r="A99" i="1"/>
  <c r="AE96" i="1"/>
  <c r="J97" i="1" a="1"/>
  <c r="J97" i="1" s="1"/>
  <c r="H97" i="1" a="1"/>
  <c r="H97" i="1" s="1"/>
  <c r="F97" i="1" a="1"/>
  <c r="F97" i="1" s="1"/>
  <c r="D97" i="1" a="1"/>
  <c r="D97" i="1" s="1"/>
  <c r="G97" i="1" a="1"/>
  <c r="G97" i="1" s="1"/>
  <c r="E97" i="1" a="1"/>
  <c r="E97" i="1" s="1"/>
  <c r="I97" i="1" a="1"/>
  <c r="I97" i="1" s="1"/>
  <c r="Y96" i="1"/>
  <c r="W96" i="1"/>
  <c r="V96" i="1"/>
  <c r="AD96" i="1"/>
  <c r="Q98" i="1" l="1" a="1"/>
  <c r="Q98" i="1" s="1"/>
  <c r="K98" i="1" a="1"/>
  <c r="K98" i="1" s="1"/>
  <c r="P98" i="1" a="1"/>
  <c r="P98" i="1" s="1"/>
  <c r="O98" i="1" a="1"/>
  <c r="O98" i="1" s="1"/>
  <c r="R98" i="1" a="1"/>
  <c r="R98" i="1" s="1"/>
  <c r="T98" i="1" a="1"/>
  <c r="T98" i="1" s="1"/>
  <c r="N98" i="1" a="1"/>
  <c r="N98" i="1" s="1"/>
  <c r="S98" i="1" a="1"/>
  <c r="S98" i="1" s="1"/>
  <c r="M98" i="1" a="1"/>
  <c r="M98" i="1" s="1"/>
  <c r="L98" i="1" a="1"/>
  <c r="L98" i="1" s="1"/>
  <c r="Z97" i="1"/>
  <c r="AG98" i="1" a="1"/>
  <c r="AG98" i="1" s="1"/>
  <c r="AJ98" i="1" a="1"/>
  <c r="AJ98" i="1" s="1"/>
  <c r="AM98" i="1" a="1"/>
  <c r="AM98" i="1" s="1"/>
  <c r="AP98" i="1" a="1"/>
  <c r="AP98" i="1" s="1"/>
  <c r="AK98" i="1" a="1"/>
  <c r="AK98" i="1" s="1"/>
  <c r="AN98" i="1" a="1"/>
  <c r="AN98" i="1" s="1"/>
  <c r="AH98" i="1" a="1"/>
  <c r="AH98" i="1" s="1"/>
  <c r="AO98" i="1" a="1"/>
  <c r="AO98" i="1" s="1"/>
  <c r="AI98" i="1" a="1"/>
  <c r="AI98" i="1" s="1"/>
  <c r="AL98" i="1" a="1"/>
  <c r="AL98" i="1" s="1"/>
  <c r="AB97" i="1"/>
  <c r="Y97" i="1"/>
  <c r="V97" i="1"/>
  <c r="AA97" i="1"/>
  <c r="X97" i="1"/>
  <c r="AC97" i="1"/>
  <c r="A100" i="1"/>
  <c r="B99" i="1"/>
  <c r="AD97" i="1"/>
  <c r="W97" i="1"/>
  <c r="AE97" i="1"/>
  <c r="I98" i="1" a="1"/>
  <c r="I98" i="1" s="1"/>
  <c r="G98" i="1" a="1"/>
  <c r="G98" i="1" s="1"/>
  <c r="E98" i="1" a="1"/>
  <c r="E98" i="1" s="1"/>
  <c r="J98" i="1" a="1"/>
  <c r="J98" i="1" s="1"/>
  <c r="F98" i="1" a="1"/>
  <c r="F98" i="1" s="1"/>
  <c r="D98" i="1" a="1"/>
  <c r="D98" i="1" s="1"/>
  <c r="H98" i="1" a="1"/>
  <c r="H98" i="1" s="1"/>
  <c r="R99" i="1" l="1" a="1"/>
  <c r="R99" i="1" s="1"/>
  <c r="Q99" i="1" a="1"/>
  <c r="Q99" i="1" s="1"/>
  <c r="N99" i="1" a="1"/>
  <c r="N99" i="1" s="1"/>
  <c r="M99" i="1" a="1"/>
  <c r="M99" i="1" s="1"/>
  <c r="O99" i="1" a="1"/>
  <c r="O99" i="1" s="1"/>
  <c r="L99" i="1" a="1"/>
  <c r="L99" i="1" s="1"/>
  <c r="K99" i="1" a="1"/>
  <c r="K99" i="1" s="1"/>
  <c r="P99" i="1" a="1"/>
  <c r="P99" i="1" s="1"/>
  <c r="T99" i="1" a="1"/>
  <c r="T99" i="1" s="1"/>
  <c r="S99" i="1" a="1"/>
  <c r="S99" i="1" s="1"/>
  <c r="AE98" i="1"/>
  <c r="AM99" i="1" a="1"/>
  <c r="AM99" i="1" s="1"/>
  <c r="AP99" i="1" a="1"/>
  <c r="AP99" i="1" s="1"/>
  <c r="AG99" i="1" a="1"/>
  <c r="AG99" i="1" s="1"/>
  <c r="AJ99" i="1" a="1"/>
  <c r="AJ99" i="1" s="1"/>
  <c r="AH99" i="1" a="1"/>
  <c r="AH99" i="1" s="1"/>
  <c r="AK99" i="1" a="1"/>
  <c r="AK99" i="1" s="1"/>
  <c r="AN99" i="1" a="1"/>
  <c r="AN99" i="1" s="1"/>
  <c r="AI99" i="1" a="1"/>
  <c r="AI99" i="1" s="1"/>
  <c r="AL99" i="1" a="1"/>
  <c r="AL99" i="1" s="1"/>
  <c r="AO99" i="1" a="1"/>
  <c r="AO99" i="1" s="1"/>
  <c r="W98" i="1"/>
  <c r="Y98" i="1"/>
  <c r="V98" i="1"/>
  <c r="X98" i="1"/>
  <c r="J99" i="1" a="1"/>
  <c r="J99" i="1" s="1"/>
  <c r="H99" i="1" a="1"/>
  <c r="H99" i="1" s="1"/>
  <c r="F99" i="1" a="1"/>
  <c r="F99" i="1" s="1"/>
  <c r="D99" i="1" a="1"/>
  <c r="D99" i="1" s="1"/>
  <c r="I99" i="1" a="1"/>
  <c r="I99" i="1" s="1"/>
  <c r="E99" i="1" a="1"/>
  <c r="E99" i="1" s="1"/>
  <c r="G99" i="1" a="1"/>
  <c r="G99" i="1" s="1"/>
  <c r="AB98" i="1"/>
  <c r="AD98" i="1"/>
  <c r="AC98" i="1"/>
  <c r="AA98" i="1"/>
  <c r="Z98" i="1"/>
  <c r="A101" i="1"/>
  <c r="B100" i="1"/>
  <c r="T100" i="1" l="1" a="1"/>
  <c r="T100" i="1" s="1"/>
  <c r="N100" i="1" a="1"/>
  <c r="N100" i="1" s="1"/>
  <c r="S100" i="1" a="1"/>
  <c r="S100" i="1" s="1"/>
  <c r="M100" i="1" a="1"/>
  <c r="M100" i="1" s="1"/>
  <c r="Q100" i="1" a="1"/>
  <c r="Q100" i="1" s="1"/>
  <c r="P100" i="1" a="1"/>
  <c r="P100" i="1" s="1"/>
  <c r="O100" i="1" a="1"/>
  <c r="O100" i="1" s="1"/>
  <c r="L100" i="1" a="1"/>
  <c r="L100" i="1" s="1"/>
  <c r="K100" i="1" a="1"/>
  <c r="K100" i="1" s="1"/>
  <c r="R100" i="1" a="1"/>
  <c r="R100" i="1" s="1"/>
  <c r="AI100" i="1" a="1"/>
  <c r="AI100" i="1" s="1"/>
  <c r="AL100" i="1" a="1"/>
  <c r="AL100" i="1" s="1"/>
  <c r="AG100" i="1" a="1"/>
  <c r="AG100" i="1" s="1"/>
  <c r="AJ100" i="1" a="1"/>
  <c r="AJ100" i="1" s="1"/>
  <c r="AM100" i="1" a="1"/>
  <c r="AM100" i="1" s="1"/>
  <c r="AP100" i="1" a="1"/>
  <c r="AP100" i="1" s="1"/>
  <c r="AK100" i="1" a="1"/>
  <c r="AK100" i="1" s="1"/>
  <c r="AN100" i="1" a="1"/>
  <c r="AN100" i="1" s="1"/>
  <c r="AH100" i="1" a="1"/>
  <c r="AH100" i="1" s="1"/>
  <c r="AO100" i="1" a="1"/>
  <c r="AO100" i="1" s="1"/>
  <c r="V99" i="1"/>
  <c r="AD99" i="1"/>
  <c r="X99" i="1"/>
  <c r="Y99" i="1"/>
  <c r="AE99" i="1"/>
  <c r="AC99" i="1"/>
  <c r="I100" i="1" a="1"/>
  <c r="I100" i="1" s="1"/>
  <c r="G100" i="1" a="1"/>
  <c r="G100" i="1" s="1"/>
  <c r="E100" i="1" a="1"/>
  <c r="E100" i="1" s="1"/>
  <c r="H100" i="1" a="1"/>
  <c r="H100" i="1" s="1"/>
  <c r="D100" i="1" a="1"/>
  <c r="D100" i="1" s="1"/>
  <c r="F100" i="1" a="1"/>
  <c r="F100" i="1" s="1"/>
  <c r="J100" i="1" a="1"/>
  <c r="J100" i="1" s="1"/>
  <c r="A102" i="1"/>
  <c r="B101" i="1"/>
  <c r="W99" i="1"/>
  <c r="AB99" i="1"/>
  <c r="Z99" i="1"/>
  <c r="AA99" i="1"/>
  <c r="AE100" i="1" l="1"/>
  <c r="Q101" i="1" a="1"/>
  <c r="Q101" i="1" s="1"/>
  <c r="K101" i="1" a="1"/>
  <c r="K101" i="1" s="1"/>
  <c r="P101" i="1" a="1"/>
  <c r="P101" i="1" s="1"/>
  <c r="T101" i="1" a="1"/>
  <c r="T101" i="1" s="1"/>
  <c r="M101" i="1" a="1"/>
  <c r="M101" i="1" s="1"/>
  <c r="S101" i="1" a="1"/>
  <c r="S101" i="1" s="1"/>
  <c r="R101" i="1" a="1"/>
  <c r="R101" i="1" s="1"/>
  <c r="O101" i="1" a="1"/>
  <c r="O101" i="1" s="1"/>
  <c r="N101" i="1" a="1"/>
  <c r="N101" i="1" s="1"/>
  <c r="L101" i="1" a="1"/>
  <c r="L101" i="1" s="1"/>
  <c r="AC100" i="1"/>
  <c r="AI101" i="1" a="1"/>
  <c r="AI101" i="1" s="1"/>
  <c r="AM101" i="1" a="1"/>
  <c r="AM101" i="1" s="1"/>
  <c r="AP101" i="1" a="1"/>
  <c r="AP101" i="1" s="1"/>
  <c r="AJ101" i="1" a="1"/>
  <c r="AJ101" i="1" s="1"/>
  <c r="AG101" i="1" a="1"/>
  <c r="AG101" i="1" s="1"/>
  <c r="AK101" i="1" a="1"/>
  <c r="AK101" i="1" s="1"/>
  <c r="AN101" i="1" a="1"/>
  <c r="AN101" i="1" s="1"/>
  <c r="AL101" i="1" a="1"/>
  <c r="AL101" i="1" s="1"/>
  <c r="AO101" i="1" a="1"/>
  <c r="AO101" i="1" s="1"/>
  <c r="AH101" i="1" a="1"/>
  <c r="AH101" i="1" s="1"/>
  <c r="W100" i="1"/>
  <c r="Y100" i="1"/>
  <c r="AB100" i="1"/>
  <c r="AD100" i="1"/>
  <c r="V100" i="1"/>
  <c r="J101" i="1" a="1"/>
  <c r="J101" i="1" s="1"/>
  <c r="H101" i="1" a="1"/>
  <c r="H101" i="1" s="1"/>
  <c r="F101" i="1" a="1"/>
  <c r="F101" i="1" s="1"/>
  <c r="D101" i="1" a="1"/>
  <c r="D101" i="1" s="1"/>
  <c r="G101" i="1" a="1"/>
  <c r="G101" i="1" s="1"/>
  <c r="E101" i="1" a="1"/>
  <c r="E101" i="1" s="1"/>
  <c r="I101" i="1" a="1"/>
  <c r="I101" i="1" s="1"/>
  <c r="AA100" i="1"/>
  <c r="X100" i="1"/>
  <c r="B102" i="1"/>
  <c r="A103" i="1"/>
  <c r="Z100" i="1"/>
  <c r="X101" i="1" l="1"/>
  <c r="T102" i="1" a="1"/>
  <c r="T102" i="1" s="1"/>
  <c r="N102" i="1" a="1"/>
  <c r="N102" i="1" s="1"/>
  <c r="S102" i="1" a="1"/>
  <c r="S102" i="1" s="1"/>
  <c r="M102" i="1" a="1"/>
  <c r="M102" i="1" s="1"/>
  <c r="L102" i="1" a="1"/>
  <c r="L102" i="1" s="1"/>
  <c r="P102" i="1" a="1"/>
  <c r="P102" i="1" s="1"/>
  <c r="R102" i="1" a="1"/>
  <c r="R102" i="1" s="1"/>
  <c r="Q102" i="1" a="1"/>
  <c r="Q102" i="1" s="1"/>
  <c r="O102" i="1" a="1"/>
  <c r="O102" i="1" s="1"/>
  <c r="K102" i="1" a="1"/>
  <c r="K102" i="1" s="1"/>
  <c r="AD101" i="1"/>
  <c r="Z101" i="1"/>
  <c r="AJ102" i="1" a="1"/>
  <c r="AJ102" i="1" s="1"/>
  <c r="AM102" i="1" a="1"/>
  <c r="AM102" i="1" s="1"/>
  <c r="AG102" i="1" a="1"/>
  <c r="AG102" i="1" s="1"/>
  <c r="AK102" i="1" a="1"/>
  <c r="AK102" i="1" s="1"/>
  <c r="AN102" i="1" a="1"/>
  <c r="AN102" i="1" s="1"/>
  <c r="AH102" i="1" a="1"/>
  <c r="AH102" i="1" s="1"/>
  <c r="AO102" i="1" a="1"/>
  <c r="AO102" i="1" s="1"/>
  <c r="AP102" i="1" a="1"/>
  <c r="AP102" i="1" s="1"/>
  <c r="AE102" i="1" s="1"/>
  <c r="AI102" i="1" a="1"/>
  <c r="AI102" i="1" s="1"/>
  <c r="AL102" i="1" a="1"/>
  <c r="AL102" i="1" s="1"/>
  <c r="AB101" i="1"/>
  <c r="V101" i="1"/>
  <c r="AC101" i="1"/>
  <c r="W101" i="1"/>
  <c r="AE101" i="1"/>
  <c r="A104" i="1"/>
  <c r="B103" i="1"/>
  <c r="I102" i="1" a="1"/>
  <c r="I102" i="1" s="1"/>
  <c r="G102" i="1" a="1"/>
  <c r="G102" i="1" s="1"/>
  <c r="E102" i="1" a="1"/>
  <c r="E102" i="1" s="1"/>
  <c r="J102" i="1" a="1"/>
  <c r="J102" i="1" s="1"/>
  <c r="F102" i="1" a="1"/>
  <c r="F102" i="1" s="1"/>
  <c r="D102" i="1" a="1"/>
  <c r="D102" i="1" s="1"/>
  <c r="H102" i="1" a="1"/>
  <c r="H102" i="1" s="1"/>
  <c r="Y101" i="1"/>
  <c r="AA101" i="1"/>
  <c r="P103" i="1" l="1" a="1"/>
  <c r="P103" i="1" s="1"/>
  <c r="O103" i="1" a="1"/>
  <c r="O103" i="1" s="1"/>
  <c r="S103" i="1" a="1"/>
  <c r="S103" i="1" s="1"/>
  <c r="L103" i="1" a="1"/>
  <c r="L103" i="1" s="1"/>
  <c r="K103" i="1" a="1"/>
  <c r="K103" i="1" s="1"/>
  <c r="N103" i="1" a="1"/>
  <c r="N103" i="1" s="1"/>
  <c r="T103" i="1" a="1"/>
  <c r="T103" i="1" s="1"/>
  <c r="M103" i="1" a="1"/>
  <c r="M103" i="1" s="1"/>
  <c r="R103" i="1" a="1"/>
  <c r="R103" i="1" s="1"/>
  <c r="Q103" i="1" a="1"/>
  <c r="Q103" i="1" s="1"/>
  <c r="AI103" i="1" a="1"/>
  <c r="AI103" i="1" s="1"/>
  <c r="AL103" i="1" a="1"/>
  <c r="AL103" i="1" s="1"/>
  <c r="AG103" i="1" a="1"/>
  <c r="AG103" i="1" s="1"/>
  <c r="AJ103" i="1" a="1"/>
  <c r="AJ103" i="1" s="1"/>
  <c r="AO103" i="1" a="1"/>
  <c r="AO103" i="1" s="1"/>
  <c r="AH103" i="1" a="1"/>
  <c r="AH103" i="1" s="1"/>
  <c r="AM103" i="1" a="1"/>
  <c r="AM103" i="1" s="1"/>
  <c r="AP103" i="1" a="1"/>
  <c r="AP103" i="1" s="1"/>
  <c r="AK103" i="1" a="1"/>
  <c r="AK103" i="1" s="1"/>
  <c r="AN103" i="1" a="1"/>
  <c r="AN103" i="1" s="1"/>
  <c r="Y102" i="1"/>
  <c r="AA102" i="1"/>
  <c r="AC102" i="1"/>
  <c r="V102" i="1"/>
  <c r="X102" i="1"/>
  <c r="Z102" i="1"/>
  <c r="J103" i="1" a="1"/>
  <c r="J103" i="1" s="1"/>
  <c r="H103" i="1" a="1"/>
  <c r="H103" i="1" s="1"/>
  <c r="F103" i="1" a="1"/>
  <c r="F103" i="1" s="1"/>
  <c r="D103" i="1" a="1"/>
  <c r="D103" i="1" s="1"/>
  <c r="I103" i="1" a="1"/>
  <c r="I103" i="1" s="1"/>
  <c r="E103" i="1" a="1"/>
  <c r="E103" i="1" s="1"/>
  <c r="G103" i="1" a="1"/>
  <c r="G103" i="1" s="1"/>
  <c r="W102" i="1"/>
  <c r="AB102" i="1"/>
  <c r="A105" i="1"/>
  <c r="B104" i="1"/>
  <c r="AD102" i="1"/>
  <c r="V103" i="1" l="1"/>
  <c r="AD103" i="1"/>
  <c r="X103" i="1"/>
  <c r="S104" i="1" a="1"/>
  <c r="S104" i="1" s="1"/>
  <c r="M104" i="1" a="1"/>
  <c r="M104" i="1" s="1"/>
  <c r="L104" i="1" a="1"/>
  <c r="L104" i="1" s="1"/>
  <c r="R104" i="1" a="1"/>
  <c r="R104" i="1" s="1"/>
  <c r="K104" i="1" a="1"/>
  <c r="K104" i="1" s="1"/>
  <c r="O104" i="1" a="1"/>
  <c r="O104" i="1" s="1"/>
  <c r="N104" i="1" a="1"/>
  <c r="N104" i="1" s="1"/>
  <c r="P104" i="1" a="1"/>
  <c r="P104" i="1" s="1"/>
  <c r="T104" i="1" a="1"/>
  <c r="T104" i="1" s="1"/>
  <c r="Q104" i="1" a="1"/>
  <c r="Q104" i="1" s="1"/>
  <c r="AG104" i="1" a="1"/>
  <c r="AG104" i="1" s="1"/>
  <c r="AJ104" i="1" a="1"/>
  <c r="AJ104" i="1" s="1"/>
  <c r="AO104" i="1" a="1"/>
  <c r="AO104" i="1" s="1"/>
  <c r="AH104" i="1" a="1"/>
  <c r="AH104" i="1" s="1"/>
  <c r="AM104" i="1" a="1"/>
  <c r="AM104" i="1" s="1"/>
  <c r="AP104" i="1" a="1"/>
  <c r="AP104" i="1" s="1"/>
  <c r="AK104" i="1" a="1"/>
  <c r="AK104" i="1" s="1"/>
  <c r="AN104" i="1" a="1"/>
  <c r="AN104" i="1" s="1"/>
  <c r="AI104" i="1" a="1"/>
  <c r="AI104" i="1" s="1"/>
  <c r="AL104" i="1" a="1"/>
  <c r="AL104" i="1" s="1"/>
  <c r="AB103" i="1"/>
  <c r="I104" i="1" a="1"/>
  <c r="I104" i="1" s="1"/>
  <c r="G104" i="1" a="1"/>
  <c r="G104" i="1" s="1"/>
  <c r="E104" i="1" a="1"/>
  <c r="E104" i="1" s="1"/>
  <c r="H104" i="1" a="1"/>
  <c r="H104" i="1" s="1"/>
  <c r="D104" i="1" a="1"/>
  <c r="D104" i="1" s="1"/>
  <c r="J104" i="1" a="1"/>
  <c r="J104" i="1" s="1"/>
  <c r="F104" i="1" a="1"/>
  <c r="F104" i="1" s="1"/>
  <c r="AC103" i="1"/>
  <c r="A106" i="1"/>
  <c r="B105" i="1"/>
  <c r="Z103" i="1"/>
  <c r="W103" i="1"/>
  <c r="AE103" i="1"/>
  <c r="Y103" i="1"/>
  <c r="AA103" i="1"/>
  <c r="P105" i="1" l="1" a="1"/>
  <c r="P105" i="1" s="1"/>
  <c r="O105" i="1" a="1"/>
  <c r="O105" i="1" s="1"/>
  <c r="N105" i="1" a="1"/>
  <c r="N105" i="1" s="1"/>
  <c r="R105" i="1" a="1"/>
  <c r="R105" i="1" s="1"/>
  <c r="L105" i="1" a="1"/>
  <c r="L105" i="1" s="1"/>
  <c r="Q105" i="1" a="1"/>
  <c r="Q105" i="1" s="1"/>
  <c r="S105" i="1" a="1"/>
  <c r="S105" i="1" s="1"/>
  <c r="M105" i="1" a="1"/>
  <c r="M105" i="1" s="1"/>
  <c r="K105" i="1" a="1"/>
  <c r="K105" i="1" s="1"/>
  <c r="T105" i="1" a="1"/>
  <c r="T105" i="1" s="1"/>
  <c r="AC104" i="1"/>
  <c r="W104" i="1"/>
  <c r="AH105" i="1" a="1"/>
  <c r="AH105" i="1" s="1"/>
  <c r="AM105" i="1" a="1"/>
  <c r="AM105" i="1" s="1"/>
  <c r="AB105" i="1" s="1"/>
  <c r="AP105" i="1" a="1"/>
  <c r="AP105" i="1" s="1"/>
  <c r="AK105" i="1" a="1"/>
  <c r="AK105" i="1" s="1"/>
  <c r="AN105" i="1" a="1"/>
  <c r="AN105" i="1" s="1"/>
  <c r="AI105" i="1" a="1"/>
  <c r="AI105" i="1" s="1"/>
  <c r="AL105" i="1" a="1"/>
  <c r="AL105" i="1" s="1"/>
  <c r="AG105" i="1" a="1"/>
  <c r="AG105" i="1" s="1"/>
  <c r="AJ105" i="1" a="1"/>
  <c r="AJ105" i="1" s="1"/>
  <c r="AO105" i="1" a="1"/>
  <c r="AO105" i="1" s="1"/>
  <c r="AE104" i="1"/>
  <c r="AA104" i="1"/>
  <c r="Z104" i="1"/>
  <c r="AB104" i="1"/>
  <c r="J105" i="1" a="1"/>
  <c r="J105" i="1" s="1"/>
  <c r="H105" i="1" a="1"/>
  <c r="H105" i="1" s="1"/>
  <c r="F105" i="1" a="1"/>
  <c r="F105" i="1" s="1"/>
  <c r="D105" i="1" a="1"/>
  <c r="D105" i="1" s="1"/>
  <c r="G105" i="1" a="1"/>
  <c r="G105" i="1" s="1"/>
  <c r="I105" i="1" a="1"/>
  <c r="I105" i="1" s="1"/>
  <c r="E105" i="1" a="1"/>
  <c r="E105" i="1" s="1"/>
  <c r="Y104" i="1"/>
  <c r="V104" i="1"/>
  <c r="AD104" i="1"/>
  <c r="B106" i="1"/>
  <c r="A107" i="1"/>
  <c r="X104" i="1"/>
  <c r="L106" i="1" l="1" a="1"/>
  <c r="L106" i="1" s="1"/>
  <c r="R106" i="1" a="1"/>
  <c r="R106" i="1" s="1"/>
  <c r="K106" i="1" a="1"/>
  <c r="K106" i="1" s="1"/>
  <c r="Q106" i="1" a="1"/>
  <c r="Q106" i="1" s="1"/>
  <c r="T106" i="1" a="1"/>
  <c r="T106" i="1" s="1"/>
  <c r="S106" i="1" a="1"/>
  <c r="S106" i="1" s="1"/>
  <c r="P106" i="1" a="1"/>
  <c r="P106" i="1" s="1"/>
  <c r="O106" i="1" a="1"/>
  <c r="O106" i="1" s="1"/>
  <c r="N106" i="1" a="1"/>
  <c r="N106" i="1" s="1"/>
  <c r="M106" i="1" a="1"/>
  <c r="M106" i="1" s="1"/>
  <c r="AK106" i="1" a="1"/>
  <c r="AK106" i="1" s="1"/>
  <c r="AN106" i="1" a="1"/>
  <c r="AN106" i="1" s="1"/>
  <c r="AI106" i="1" a="1"/>
  <c r="AI106" i="1" s="1"/>
  <c r="AL106" i="1" a="1"/>
  <c r="AL106" i="1" s="1"/>
  <c r="AG106" i="1" a="1"/>
  <c r="AG106" i="1" s="1"/>
  <c r="AJ106" i="1" a="1"/>
  <c r="AJ106" i="1" s="1"/>
  <c r="AO106" i="1" a="1"/>
  <c r="AO106" i="1" s="1"/>
  <c r="AH106" i="1" a="1"/>
  <c r="AH106" i="1" s="1"/>
  <c r="W106" i="1" s="1"/>
  <c r="AM106" i="1" a="1"/>
  <c r="AM106" i="1" s="1"/>
  <c r="AP106" i="1" a="1"/>
  <c r="AP106" i="1" s="1"/>
  <c r="Z105" i="1"/>
  <c r="V105" i="1"/>
  <c r="AD105" i="1"/>
  <c r="AC105" i="1"/>
  <c r="A108" i="1"/>
  <c r="B107" i="1"/>
  <c r="I106" i="1" a="1"/>
  <c r="I106" i="1" s="1"/>
  <c r="G106" i="1" a="1"/>
  <c r="G106" i="1" s="1"/>
  <c r="E106" i="1" a="1"/>
  <c r="E106" i="1" s="1"/>
  <c r="H106" i="1" a="1"/>
  <c r="H106" i="1" s="1"/>
  <c r="F106" i="1" a="1"/>
  <c r="F106" i="1" s="1"/>
  <c r="J106" i="1" a="1"/>
  <c r="J106" i="1" s="1"/>
  <c r="D106" i="1" a="1"/>
  <c r="D106" i="1" s="1"/>
  <c r="W105" i="1"/>
  <c r="AE105" i="1"/>
  <c r="AA105" i="1"/>
  <c r="X105" i="1"/>
  <c r="Y105" i="1"/>
  <c r="AA106" i="1" l="1"/>
  <c r="AE106" i="1"/>
  <c r="O107" i="1" a="1"/>
  <c r="O107" i="1" s="1"/>
  <c r="N107" i="1" a="1"/>
  <c r="N107" i="1" s="1"/>
  <c r="T107" i="1" a="1"/>
  <c r="T107" i="1" s="1"/>
  <c r="M107" i="1" a="1"/>
  <c r="M107" i="1" s="1"/>
  <c r="Q107" i="1" a="1"/>
  <c r="Q107" i="1" s="1"/>
  <c r="K107" i="1" a="1"/>
  <c r="K107" i="1" s="1"/>
  <c r="S107" i="1" a="1"/>
  <c r="S107" i="1" s="1"/>
  <c r="L107" i="1" a="1"/>
  <c r="L107" i="1" s="1"/>
  <c r="R107" i="1" a="1"/>
  <c r="R107" i="1" s="1"/>
  <c r="P107" i="1" a="1"/>
  <c r="P107" i="1" s="1"/>
  <c r="AI107" i="1" a="1"/>
  <c r="AI107" i="1" s="1"/>
  <c r="AL107" i="1" a="1"/>
  <c r="AL107" i="1" s="1"/>
  <c r="AG107" i="1" a="1"/>
  <c r="AG107" i="1" s="1"/>
  <c r="AJ107" i="1" a="1"/>
  <c r="AJ107" i="1" s="1"/>
  <c r="AO107" i="1" a="1"/>
  <c r="AO107" i="1" s="1"/>
  <c r="AH107" i="1" a="1"/>
  <c r="AH107" i="1" s="1"/>
  <c r="AM107" i="1" a="1"/>
  <c r="AM107" i="1" s="1"/>
  <c r="AP107" i="1" a="1"/>
  <c r="AP107" i="1" s="1"/>
  <c r="AK107" i="1" a="1"/>
  <c r="AK107" i="1" s="1"/>
  <c r="AN107" i="1" a="1"/>
  <c r="AN107" i="1" s="1"/>
  <c r="Y106" i="1"/>
  <c r="X106" i="1"/>
  <c r="V106" i="1"/>
  <c r="Z106" i="1"/>
  <c r="J107" i="1" a="1"/>
  <c r="J107" i="1" s="1"/>
  <c r="H107" i="1" a="1"/>
  <c r="H107" i="1" s="1"/>
  <c r="F107" i="1" a="1"/>
  <c r="F107" i="1" s="1"/>
  <c r="D107" i="1" a="1"/>
  <c r="D107" i="1" s="1"/>
  <c r="G107" i="1" a="1"/>
  <c r="G107" i="1" s="1"/>
  <c r="E107" i="1" a="1"/>
  <c r="E107" i="1" s="1"/>
  <c r="I107" i="1" a="1"/>
  <c r="I107" i="1" s="1"/>
  <c r="AD106" i="1"/>
  <c r="AC106" i="1"/>
  <c r="AB106" i="1"/>
  <c r="B108" i="1"/>
  <c r="A109" i="1"/>
  <c r="AD107" i="1" l="1"/>
  <c r="R108" i="1" a="1"/>
  <c r="R108" i="1" s="1"/>
  <c r="K108" i="1" a="1"/>
  <c r="K108" i="1" s="1"/>
  <c r="Q108" i="1" a="1"/>
  <c r="Q108" i="1" s="1"/>
  <c r="P108" i="1" a="1"/>
  <c r="P108" i="1" s="1"/>
  <c r="T108" i="1" a="1"/>
  <c r="T108" i="1" s="1"/>
  <c r="N108" i="1" a="1"/>
  <c r="N108" i="1" s="1"/>
  <c r="M108" i="1" a="1"/>
  <c r="M108" i="1" s="1"/>
  <c r="L108" i="1" a="1"/>
  <c r="L108" i="1" s="1"/>
  <c r="S108" i="1" a="1"/>
  <c r="S108" i="1" s="1"/>
  <c r="O108" i="1" a="1"/>
  <c r="O108" i="1" s="1"/>
  <c r="AG108" i="1" a="1"/>
  <c r="AG108" i="1" s="1"/>
  <c r="AJ108" i="1" a="1"/>
  <c r="AJ108" i="1" s="1"/>
  <c r="AO108" i="1" a="1"/>
  <c r="AO108" i="1" s="1"/>
  <c r="AH108" i="1" a="1"/>
  <c r="AH108" i="1" s="1"/>
  <c r="AM108" i="1" a="1"/>
  <c r="AM108" i="1" s="1"/>
  <c r="AP108" i="1" a="1"/>
  <c r="AP108" i="1" s="1"/>
  <c r="AK108" i="1" a="1"/>
  <c r="AK108" i="1" s="1"/>
  <c r="AN108" i="1" a="1"/>
  <c r="AN108" i="1" s="1"/>
  <c r="AI108" i="1" a="1"/>
  <c r="AI108" i="1" s="1"/>
  <c r="AL108" i="1" a="1"/>
  <c r="AL108" i="1" s="1"/>
  <c r="X107" i="1"/>
  <c r="AE107" i="1"/>
  <c r="AC107" i="1"/>
  <c r="W107" i="1"/>
  <c r="I108" i="1" a="1"/>
  <c r="I108" i="1" s="1"/>
  <c r="G108" i="1" a="1"/>
  <c r="G108" i="1" s="1"/>
  <c r="E108" i="1" a="1"/>
  <c r="E108" i="1" s="1"/>
  <c r="F108" i="1" a="1"/>
  <c r="F108" i="1" s="1"/>
  <c r="D108" i="1" a="1"/>
  <c r="D108" i="1" s="1"/>
  <c r="J108" i="1" a="1"/>
  <c r="J108" i="1" s="1"/>
  <c r="H108" i="1" a="1"/>
  <c r="H108" i="1" s="1"/>
  <c r="AB107" i="1"/>
  <c r="Y107" i="1"/>
  <c r="A110" i="1"/>
  <c r="B109" i="1"/>
  <c r="V107" i="1"/>
  <c r="Z107" i="1"/>
  <c r="AA107" i="1"/>
  <c r="AE108" i="1" l="1"/>
  <c r="N109" i="1" a="1"/>
  <c r="N109" i="1" s="1"/>
  <c r="T109" i="1" a="1"/>
  <c r="T109" i="1" s="1"/>
  <c r="M109" i="1" a="1"/>
  <c r="M109" i="1" s="1"/>
  <c r="S109" i="1" a="1"/>
  <c r="S109" i="1" s="1"/>
  <c r="P109" i="1" a="1"/>
  <c r="P109" i="1" s="1"/>
  <c r="O109" i="1" a="1"/>
  <c r="O109" i="1" s="1"/>
  <c r="R109" i="1" a="1"/>
  <c r="R109" i="1" s="1"/>
  <c r="L109" i="1" a="1"/>
  <c r="L109" i="1" s="1"/>
  <c r="K109" i="1" a="1"/>
  <c r="K109" i="1" s="1"/>
  <c r="Q109" i="1" a="1"/>
  <c r="Q109" i="1" s="1"/>
  <c r="W108" i="1"/>
  <c r="AH109" i="1" a="1"/>
  <c r="AH109" i="1" s="1"/>
  <c r="AM109" i="1" a="1"/>
  <c r="AM109" i="1" s="1"/>
  <c r="AP109" i="1" a="1"/>
  <c r="AP109" i="1" s="1"/>
  <c r="AK109" i="1" a="1"/>
  <c r="AK109" i="1" s="1"/>
  <c r="AN109" i="1" a="1"/>
  <c r="AN109" i="1" s="1"/>
  <c r="AI109" i="1" a="1"/>
  <c r="AI109" i="1" s="1"/>
  <c r="AL109" i="1" a="1"/>
  <c r="AL109" i="1" s="1"/>
  <c r="AJ109" i="1" a="1"/>
  <c r="AJ109" i="1" s="1"/>
  <c r="AO109" i="1" a="1"/>
  <c r="AO109" i="1" s="1"/>
  <c r="AG109" i="1" a="1"/>
  <c r="AG109" i="1" s="1"/>
  <c r="Y108" i="1"/>
  <c r="AA108" i="1"/>
  <c r="AD108" i="1"/>
  <c r="X108" i="1"/>
  <c r="B110" i="1"/>
  <c r="A111" i="1"/>
  <c r="Z108" i="1"/>
  <c r="V108" i="1"/>
  <c r="J109" i="1" a="1"/>
  <c r="J109" i="1" s="1"/>
  <c r="H109" i="1" a="1"/>
  <c r="H109" i="1" s="1"/>
  <c r="F109" i="1" a="1"/>
  <c r="F109" i="1" s="1"/>
  <c r="D109" i="1" a="1"/>
  <c r="D109" i="1" s="1"/>
  <c r="E109" i="1" a="1"/>
  <c r="E109" i="1" s="1"/>
  <c r="I109" i="1" a="1"/>
  <c r="I109" i="1" s="1"/>
  <c r="G109" i="1" a="1"/>
  <c r="G109" i="1" s="1"/>
  <c r="AC108" i="1"/>
  <c r="AB108" i="1"/>
  <c r="Q110" i="1" l="1" a="1"/>
  <c r="Q110" i="1" s="1"/>
  <c r="P110" i="1" a="1"/>
  <c r="P110" i="1" s="1"/>
  <c r="O110" i="1" a="1"/>
  <c r="O110" i="1" s="1"/>
  <c r="S110" i="1" a="1"/>
  <c r="S110" i="1" s="1"/>
  <c r="M110" i="1" a="1"/>
  <c r="M110" i="1" s="1"/>
  <c r="R110" i="1" a="1"/>
  <c r="R110" i="1" s="1"/>
  <c r="N110" i="1" a="1"/>
  <c r="N110" i="1" s="1"/>
  <c r="L110" i="1" a="1"/>
  <c r="L110" i="1" s="1"/>
  <c r="T110" i="1" a="1"/>
  <c r="T110" i="1" s="1"/>
  <c r="K110" i="1" a="1"/>
  <c r="K110" i="1" s="1"/>
  <c r="AK110" i="1" a="1"/>
  <c r="AK110" i="1" s="1"/>
  <c r="AN110" i="1" a="1"/>
  <c r="AN110" i="1" s="1"/>
  <c r="AI110" i="1" a="1"/>
  <c r="AI110" i="1" s="1"/>
  <c r="AL110" i="1" a="1"/>
  <c r="AL110" i="1" s="1"/>
  <c r="AG110" i="1" a="1"/>
  <c r="AG110" i="1" s="1"/>
  <c r="AJ110" i="1" a="1"/>
  <c r="AJ110" i="1" s="1"/>
  <c r="AO110" i="1" a="1"/>
  <c r="AO110" i="1" s="1"/>
  <c r="AM110" i="1" a="1"/>
  <c r="AM110" i="1" s="1"/>
  <c r="AP110" i="1" a="1"/>
  <c r="AP110" i="1" s="1"/>
  <c r="AH110" i="1" a="1"/>
  <c r="AH110" i="1" s="1"/>
  <c r="X109" i="1"/>
  <c r="Z109" i="1"/>
  <c r="AB109" i="1"/>
  <c r="AD109" i="1"/>
  <c r="V109" i="1"/>
  <c r="AC109" i="1"/>
  <c r="W109" i="1"/>
  <c r="AE109" i="1"/>
  <c r="A112" i="1"/>
  <c r="B111" i="1"/>
  <c r="Y109" i="1"/>
  <c r="I110" i="1" a="1"/>
  <c r="I110" i="1" s="1"/>
  <c r="G110" i="1" a="1"/>
  <c r="G110" i="1" s="1"/>
  <c r="E110" i="1" a="1"/>
  <c r="E110" i="1" s="1"/>
  <c r="D110" i="1" a="1"/>
  <c r="D110" i="1" s="1"/>
  <c r="J110" i="1" a="1"/>
  <c r="J110" i="1" s="1"/>
  <c r="H110" i="1" a="1"/>
  <c r="H110" i="1" s="1"/>
  <c r="F110" i="1" a="1"/>
  <c r="F110" i="1" s="1"/>
  <c r="AA109" i="1"/>
  <c r="Y110" i="1" l="1"/>
  <c r="T111" i="1" a="1"/>
  <c r="T111" i="1" s="1"/>
  <c r="M111" i="1" a="1"/>
  <c r="M111" i="1" s="1"/>
  <c r="S111" i="1" a="1"/>
  <c r="S111" i="1" s="1"/>
  <c r="R111" i="1" a="1"/>
  <c r="R111" i="1" s="1"/>
  <c r="L111" i="1" a="1"/>
  <c r="L111" i="1" s="1"/>
  <c r="P111" i="1" a="1"/>
  <c r="P111" i="1" s="1"/>
  <c r="Q111" i="1" a="1"/>
  <c r="Q111" i="1" s="1"/>
  <c r="O111" i="1" a="1"/>
  <c r="O111" i="1" s="1"/>
  <c r="N111" i="1" a="1"/>
  <c r="N111" i="1" s="1"/>
  <c r="K111" i="1" a="1"/>
  <c r="K111" i="1" s="1"/>
  <c r="AI111" i="1" a="1"/>
  <c r="AI111" i="1" s="1"/>
  <c r="AL111" i="1" a="1"/>
  <c r="AL111" i="1" s="1"/>
  <c r="AG111" i="1" a="1"/>
  <c r="AG111" i="1" s="1"/>
  <c r="AJ111" i="1" a="1"/>
  <c r="AJ111" i="1" s="1"/>
  <c r="AO111" i="1" a="1"/>
  <c r="AO111" i="1" s="1"/>
  <c r="AH111" i="1" a="1"/>
  <c r="AH111" i="1" s="1"/>
  <c r="AM111" i="1" a="1"/>
  <c r="AM111" i="1" s="1"/>
  <c r="AP111" i="1" a="1"/>
  <c r="AP111" i="1" s="1"/>
  <c r="AK111" i="1" a="1"/>
  <c r="AK111" i="1" s="1"/>
  <c r="AN111" i="1" a="1"/>
  <c r="AN111" i="1" s="1"/>
  <c r="AA110" i="1"/>
  <c r="W110" i="1"/>
  <c r="V110" i="1"/>
  <c r="AB110" i="1"/>
  <c r="G111" i="1" a="1"/>
  <c r="G111" i="1" s="1"/>
  <c r="D111" i="1" a="1"/>
  <c r="D111" i="1" s="1"/>
  <c r="I111" i="1" a="1"/>
  <c r="I111" i="1" s="1"/>
  <c r="F111" i="1" a="1"/>
  <c r="F111" i="1" s="1"/>
  <c r="H111" i="1" a="1"/>
  <c r="H111" i="1" s="1"/>
  <c r="E111" i="1" a="1"/>
  <c r="E111" i="1" s="1"/>
  <c r="J111" i="1" a="1"/>
  <c r="J111" i="1" s="1"/>
  <c r="AD110" i="1"/>
  <c r="B112" i="1"/>
  <c r="A113" i="1"/>
  <c r="AC110" i="1"/>
  <c r="AE110" i="1"/>
  <c r="X110" i="1"/>
  <c r="Z110" i="1"/>
  <c r="X111" i="1" l="1"/>
  <c r="P112" i="1" a="1"/>
  <c r="P112" i="1" s="1"/>
  <c r="O112" i="1" a="1"/>
  <c r="O112" i="1" s="1"/>
  <c r="L112" i="1" a="1"/>
  <c r="L112" i="1" s="1"/>
  <c r="K112" i="1" a="1"/>
  <c r="K112" i="1" s="1"/>
  <c r="T112" i="1" a="1"/>
  <c r="T112" i="1" s="1"/>
  <c r="S112" i="1" a="1"/>
  <c r="S112" i="1" s="1"/>
  <c r="M112" i="1" a="1"/>
  <c r="M112" i="1" s="1"/>
  <c r="R112" i="1" a="1"/>
  <c r="R112" i="1" s="1"/>
  <c r="Q112" i="1" a="1"/>
  <c r="Q112" i="1" s="1"/>
  <c r="N112" i="1" a="1"/>
  <c r="N112" i="1" s="1"/>
  <c r="AG112" i="1" a="1"/>
  <c r="AG112" i="1" s="1"/>
  <c r="AJ112" i="1" a="1"/>
  <c r="AJ112" i="1" s="1"/>
  <c r="AO112" i="1" a="1"/>
  <c r="AO112" i="1" s="1"/>
  <c r="AH112" i="1" a="1"/>
  <c r="AH112" i="1" s="1"/>
  <c r="AM112" i="1" a="1"/>
  <c r="AM112" i="1" s="1"/>
  <c r="AP112" i="1" a="1"/>
  <c r="AP112" i="1" s="1"/>
  <c r="AK112" i="1" a="1"/>
  <c r="AK112" i="1" s="1"/>
  <c r="AN112" i="1" a="1"/>
  <c r="AN112" i="1" s="1"/>
  <c r="AL112" i="1" a="1"/>
  <c r="AL112" i="1" s="1"/>
  <c r="AI112" i="1" a="1"/>
  <c r="AI112" i="1" s="1"/>
  <c r="AA111" i="1"/>
  <c r="Z111" i="1"/>
  <c r="V111" i="1"/>
  <c r="Y111" i="1"/>
  <c r="AE111" i="1"/>
  <c r="A114" i="1"/>
  <c r="B113" i="1"/>
  <c r="AC111" i="1"/>
  <c r="AB111" i="1"/>
  <c r="F112" i="1" a="1"/>
  <c r="F112" i="1" s="1"/>
  <c r="H112" i="1" a="1"/>
  <c r="H112" i="1" s="1"/>
  <c r="E112" i="1" a="1"/>
  <c r="E112" i="1" s="1"/>
  <c r="J112" i="1" a="1"/>
  <c r="J112" i="1" s="1"/>
  <c r="G112" i="1" a="1"/>
  <c r="G112" i="1" s="1"/>
  <c r="D112" i="1" a="1"/>
  <c r="D112" i="1" s="1"/>
  <c r="I112" i="1" a="1"/>
  <c r="I112" i="1" s="1"/>
  <c r="AD111" i="1"/>
  <c r="W111" i="1"/>
  <c r="S113" i="1" l="1" a="1"/>
  <c r="S113" i="1" s="1"/>
  <c r="R113" i="1" a="1"/>
  <c r="R113" i="1" s="1"/>
  <c r="L113" i="1" a="1"/>
  <c r="L113" i="1" s="1"/>
  <c r="Q113" i="1" a="1"/>
  <c r="Q113" i="1" s="1"/>
  <c r="K113" i="1" a="1"/>
  <c r="K113" i="1" s="1"/>
  <c r="O113" i="1" a="1"/>
  <c r="O113" i="1" s="1"/>
  <c r="N113" i="1" a="1"/>
  <c r="N113" i="1" s="1"/>
  <c r="M113" i="1" a="1"/>
  <c r="M113" i="1" s="1"/>
  <c r="P113" i="1" a="1"/>
  <c r="P113" i="1" s="1"/>
  <c r="T113" i="1" a="1"/>
  <c r="T113" i="1" s="1"/>
  <c r="Z112" i="1"/>
  <c r="AH113" i="1" a="1"/>
  <c r="AH113" i="1" s="1"/>
  <c r="AM113" i="1" a="1"/>
  <c r="AM113" i="1" s="1"/>
  <c r="AP113" i="1" a="1"/>
  <c r="AP113" i="1" s="1"/>
  <c r="AK113" i="1" a="1"/>
  <c r="AK113" i="1" s="1"/>
  <c r="AN113" i="1" a="1"/>
  <c r="AN113" i="1" s="1"/>
  <c r="AI113" i="1" a="1"/>
  <c r="AI113" i="1" s="1"/>
  <c r="AL113" i="1" a="1"/>
  <c r="AL113" i="1" s="1"/>
  <c r="AO113" i="1" a="1"/>
  <c r="AO113" i="1" s="1"/>
  <c r="AG113" i="1" a="1"/>
  <c r="AG113" i="1" s="1"/>
  <c r="AJ113" i="1" a="1"/>
  <c r="AJ113" i="1" s="1"/>
  <c r="W112" i="1"/>
  <c r="AD112" i="1"/>
  <c r="AC112" i="1"/>
  <c r="Y112" i="1"/>
  <c r="X112" i="1"/>
  <c r="B114" i="1"/>
  <c r="A115" i="1"/>
  <c r="AE112" i="1"/>
  <c r="AB112" i="1"/>
  <c r="AA112" i="1"/>
  <c r="V112" i="1"/>
  <c r="J113" i="1" a="1"/>
  <c r="J113" i="1" s="1"/>
  <c r="E113" i="1" a="1"/>
  <c r="E113" i="1" s="1"/>
  <c r="G113" i="1" a="1"/>
  <c r="G113" i="1" s="1"/>
  <c r="D113" i="1" a="1"/>
  <c r="D113" i="1" s="1"/>
  <c r="I113" i="1" a="1"/>
  <c r="I113" i="1" s="1"/>
  <c r="F113" i="1" a="1"/>
  <c r="F113" i="1" s="1"/>
  <c r="H113" i="1" a="1"/>
  <c r="H113" i="1" s="1"/>
  <c r="Y113" i="1" l="1"/>
  <c r="O114" i="1" a="1"/>
  <c r="O114" i="1" s="1"/>
  <c r="T114" i="1" a="1"/>
  <c r="T114" i="1" s="1"/>
  <c r="N114" i="1" a="1"/>
  <c r="N114" i="1" s="1"/>
  <c r="R114" i="1" a="1"/>
  <c r="R114" i="1" s="1"/>
  <c r="K114" i="1" a="1"/>
  <c r="K114" i="1" s="1"/>
  <c r="Q114" i="1" a="1"/>
  <c r="Q114" i="1" s="1"/>
  <c r="P114" i="1" a="1"/>
  <c r="P114" i="1" s="1"/>
  <c r="M114" i="1" a="1"/>
  <c r="M114" i="1" s="1"/>
  <c r="L114" i="1" a="1"/>
  <c r="L114" i="1" s="1"/>
  <c r="S114" i="1" a="1"/>
  <c r="S114" i="1" s="1"/>
  <c r="AK114" i="1" a="1"/>
  <c r="AK114" i="1" s="1"/>
  <c r="AI114" i="1" a="1"/>
  <c r="AI114" i="1" s="1"/>
  <c r="AL114" i="1" a="1"/>
  <c r="AL114" i="1" s="1"/>
  <c r="AO114" i="1" a="1"/>
  <c r="AO114" i="1" s="1"/>
  <c r="AG114" i="1" a="1"/>
  <c r="AG114" i="1" s="1"/>
  <c r="AJ114" i="1" a="1"/>
  <c r="AJ114" i="1" s="1"/>
  <c r="AM114" i="1" a="1"/>
  <c r="AM114" i="1" s="1"/>
  <c r="AP114" i="1" a="1"/>
  <c r="AP114" i="1" s="1"/>
  <c r="AN114" i="1" a="1"/>
  <c r="AN114" i="1" s="1"/>
  <c r="AH114" i="1" a="1"/>
  <c r="AH114" i="1" s="1"/>
  <c r="V113" i="1"/>
  <c r="AB113" i="1"/>
  <c r="X113" i="1"/>
  <c r="AC113" i="1"/>
  <c r="A116" i="1"/>
  <c r="B115" i="1"/>
  <c r="AD113" i="1"/>
  <c r="Z113" i="1"/>
  <c r="I114" i="1" a="1"/>
  <c r="I114" i="1" s="1"/>
  <c r="D114" i="1" a="1"/>
  <c r="D114" i="1" s="1"/>
  <c r="F114" i="1" a="1"/>
  <c r="F114" i="1" s="1"/>
  <c r="H114" i="1" a="1"/>
  <c r="H114" i="1" s="1"/>
  <c r="E114" i="1" a="1"/>
  <c r="E114" i="1" s="1"/>
  <c r="J114" i="1" a="1"/>
  <c r="J114" i="1" s="1"/>
  <c r="G114" i="1" a="1"/>
  <c r="G114" i="1" s="1"/>
  <c r="W113" i="1"/>
  <c r="AA113" i="1"/>
  <c r="AE113" i="1"/>
  <c r="R115" i="1" l="1" a="1"/>
  <c r="R115" i="1" s="1"/>
  <c r="L115" i="1" a="1"/>
  <c r="L115" i="1" s="1"/>
  <c r="Q115" i="1" a="1"/>
  <c r="Q115" i="1" s="1"/>
  <c r="K115" i="1" a="1"/>
  <c r="K115" i="1" s="1"/>
  <c r="N115" i="1" a="1"/>
  <c r="N115" i="1" s="1"/>
  <c r="T115" i="1" a="1"/>
  <c r="T115" i="1" s="1"/>
  <c r="S115" i="1" a="1"/>
  <c r="S115" i="1" s="1"/>
  <c r="P115" i="1" a="1"/>
  <c r="P115" i="1" s="1"/>
  <c r="O115" i="1" a="1"/>
  <c r="O115" i="1" s="1"/>
  <c r="M115" i="1" a="1"/>
  <c r="M115" i="1" s="1"/>
  <c r="X114" i="1"/>
  <c r="AH115" i="1" a="1"/>
  <c r="AH115" i="1" s="1"/>
  <c r="AK115" i="1" a="1"/>
  <c r="AK115" i="1" s="1"/>
  <c r="AN115" i="1" a="1"/>
  <c r="AN115" i="1" s="1"/>
  <c r="AL115" i="1" a="1"/>
  <c r="AL115" i="1" s="1"/>
  <c r="AO115" i="1" a="1"/>
  <c r="AO115" i="1" s="1"/>
  <c r="AI115" i="1" a="1"/>
  <c r="AI115" i="1" s="1"/>
  <c r="AP115" i="1" a="1"/>
  <c r="AP115" i="1" s="1"/>
  <c r="AG115" i="1" a="1"/>
  <c r="AG115" i="1" s="1"/>
  <c r="AJ115" i="1" a="1"/>
  <c r="AJ115" i="1" s="1"/>
  <c r="AM115" i="1" a="1"/>
  <c r="AM115" i="1" s="1"/>
  <c r="Z114" i="1"/>
  <c r="AC114" i="1"/>
  <c r="AB114" i="1"/>
  <c r="AD114" i="1"/>
  <c r="AE114" i="1"/>
  <c r="Y114" i="1"/>
  <c r="H115" i="1" a="1"/>
  <c r="H115" i="1" s="1"/>
  <c r="J115" i="1" a="1"/>
  <c r="J115" i="1" s="1"/>
  <c r="E115" i="1" a="1"/>
  <c r="E115" i="1" s="1"/>
  <c r="G115" i="1" a="1"/>
  <c r="G115" i="1" s="1"/>
  <c r="D115" i="1" a="1"/>
  <c r="D115" i="1" s="1"/>
  <c r="I115" i="1" a="1"/>
  <c r="I115" i="1" s="1"/>
  <c r="F115" i="1" a="1"/>
  <c r="F115" i="1" s="1"/>
  <c r="AA114" i="1"/>
  <c r="V114" i="1"/>
  <c r="W114" i="1"/>
  <c r="B116" i="1"/>
  <c r="A117" i="1"/>
  <c r="W115" i="1" l="1"/>
  <c r="AE115" i="1"/>
  <c r="T116" i="1" a="1"/>
  <c r="T116" i="1" s="1"/>
  <c r="N116" i="1" a="1"/>
  <c r="N116" i="1" s="1"/>
  <c r="S116" i="1" a="1"/>
  <c r="S116" i="1" s="1"/>
  <c r="M116" i="1" a="1"/>
  <c r="M116" i="1" s="1"/>
  <c r="Q116" i="1" a="1"/>
  <c r="Q116" i="1" s="1"/>
  <c r="R116" i="1" a="1"/>
  <c r="R116" i="1" s="1"/>
  <c r="P116" i="1" a="1"/>
  <c r="P116" i="1" s="1"/>
  <c r="O116" i="1" a="1"/>
  <c r="O116" i="1" s="1"/>
  <c r="L116" i="1" a="1"/>
  <c r="L116" i="1" s="1"/>
  <c r="K116" i="1" a="1"/>
  <c r="K116" i="1" s="1"/>
  <c r="AB115" i="1"/>
  <c r="AG116" i="1" a="1"/>
  <c r="AG116" i="1" s="1"/>
  <c r="AN116" i="1" a="1"/>
  <c r="AN116" i="1" s="1"/>
  <c r="AH116" i="1" a="1"/>
  <c r="AH116" i="1" s="1"/>
  <c r="AK116" i="1" a="1"/>
  <c r="AK116" i="1" s="1"/>
  <c r="AI116" i="1" a="1"/>
  <c r="AI116" i="1" s="1"/>
  <c r="AL116" i="1" a="1"/>
  <c r="AL116" i="1" s="1"/>
  <c r="AO116" i="1" a="1"/>
  <c r="AO116" i="1" s="1"/>
  <c r="AJ116" i="1" a="1"/>
  <c r="AJ116" i="1" s="1"/>
  <c r="AM116" i="1" a="1"/>
  <c r="AM116" i="1" s="1"/>
  <c r="AP116" i="1" a="1"/>
  <c r="AP116" i="1" s="1"/>
  <c r="AA115" i="1"/>
  <c r="X115" i="1"/>
  <c r="AD115" i="1"/>
  <c r="J116" i="1" a="1"/>
  <c r="J116" i="1" s="1"/>
  <c r="G116" i="1" a="1"/>
  <c r="G116" i="1" s="1"/>
  <c r="I116" i="1" a="1"/>
  <c r="I116" i="1" s="1"/>
  <c r="D116" i="1" a="1"/>
  <c r="D116" i="1" s="1"/>
  <c r="F116" i="1" a="1"/>
  <c r="F116" i="1" s="1"/>
  <c r="H116" i="1" a="1"/>
  <c r="H116" i="1" s="1"/>
  <c r="E116" i="1" a="1"/>
  <c r="E116" i="1" s="1"/>
  <c r="AC115" i="1"/>
  <c r="B117" i="1"/>
  <c r="A118" i="1"/>
  <c r="Y115" i="1"/>
  <c r="Z115" i="1"/>
  <c r="V115" i="1"/>
  <c r="AA116" i="1" l="1"/>
  <c r="Q117" i="1" a="1"/>
  <c r="Q117" i="1" s="1"/>
  <c r="K117" i="1" a="1"/>
  <c r="K117" i="1" s="1"/>
  <c r="P117" i="1" a="1"/>
  <c r="P117" i="1" s="1"/>
  <c r="T117" i="1" a="1"/>
  <c r="T117" i="1" s="1"/>
  <c r="M117" i="1" a="1"/>
  <c r="M117" i="1" s="1"/>
  <c r="N117" i="1" a="1"/>
  <c r="N117" i="1" s="1"/>
  <c r="L117" i="1" a="1"/>
  <c r="L117" i="1" s="1"/>
  <c r="S117" i="1" a="1"/>
  <c r="S117" i="1" s="1"/>
  <c r="R117" i="1" a="1"/>
  <c r="R117" i="1" s="1"/>
  <c r="O117" i="1" a="1"/>
  <c r="O117" i="1" s="1"/>
  <c r="AG117" i="1" a="1"/>
  <c r="AG117" i="1" s="1"/>
  <c r="AJ117" i="1" a="1"/>
  <c r="AJ117" i="1" s="1"/>
  <c r="AM117" i="1" a="1"/>
  <c r="AM117" i="1" s="1"/>
  <c r="AH117" i="1" a="1"/>
  <c r="AH117" i="1" s="1"/>
  <c r="AK117" i="1" a="1"/>
  <c r="AK117" i="1" s="1"/>
  <c r="AN117" i="1" a="1"/>
  <c r="AN117" i="1" s="1"/>
  <c r="AL117" i="1" a="1"/>
  <c r="AL117" i="1" s="1"/>
  <c r="AO117" i="1" a="1"/>
  <c r="AO117" i="1" s="1"/>
  <c r="AI117" i="1" a="1"/>
  <c r="AI117" i="1" s="1"/>
  <c r="AP117" i="1" a="1"/>
  <c r="AP117" i="1" s="1"/>
  <c r="V116" i="1"/>
  <c r="X116" i="1"/>
  <c r="AD116" i="1"/>
  <c r="AE116" i="1"/>
  <c r="I117" i="1" a="1"/>
  <c r="I117" i="1" s="1"/>
  <c r="F117" i="1" a="1"/>
  <c r="F117" i="1" s="1"/>
  <c r="H117" i="1" a="1"/>
  <c r="H117" i="1" s="1"/>
  <c r="J117" i="1" a="1"/>
  <c r="J117" i="1" s="1"/>
  <c r="E117" i="1" a="1"/>
  <c r="E117" i="1" s="1"/>
  <c r="G117" i="1" a="1"/>
  <c r="G117" i="1" s="1"/>
  <c r="D117" i="1" a="1"/>
  <c r="D117" i="1" s="1"/>
  <c r="Z116" i="1"/>
  <c r="B118" i="1"/>
  <c r="A119" i="1"/>
  <c r="W116" i="1"/>
  <c r="AC116" i="1"/>
  <c r="Y116" i="1"/>
  <c r="AB116" i="1"/>
  <c r="AC117" i="1" l="1"/>
  <c r="W117" i="1"/>
  <c r="T118" i="1" a="1"/>
  <c r="T118" i="1" s="1"/>
  <c r="N118" i="1" a="1"/>
  <c r="N118" i="1" s="1"/>
  <c r="S118" i="1" a="1"/>
  <c r="S118" i="1" s="1"/>
  <c r="M118" i="1" a="1"/>
  <c r="M118" i="1" s="1"/>
  <c r="L118" i="1" a="1"/>
  <c r="L118" i="1" s="1"/>
  <c r="P118" i="1" a="1"/>
  <c r="P118" i="1" s="1"/>
  <c r="O118" i="1" a="1"/>
  <c r="O118" i="1" s="1"/>
  <c r="K118" i="1" a="1"/>
  <c r="K118" i="1" s="1"/>
  <c r="Q118" i="1" a="1"/>
  <c r="Q118" i="1" s="1"/>
  <c r="R118" i="1" a="1"/>
  <c r="R118" i="1" s="1"/>
  <c r="AJ118" i="1" a="1"/>
  <c r="AJ118" i="1" s="1"/>
  <c r="AM118" i="1" a="1"/>
  <c r="AM118" i="1" s="1"/>
  <c r="AP118" i="1" a="1"/>
  <c r="AP118" i="1" s="1"/>
  <c r="AG118" i="1" a="1"/>
  <c r="AG118" i="1" s="1"/>
  <c r="AN118" i="1" a="1"/>
  <c r="AN118" i="1" s="1"/>
  <c r="AH118" i="1" a="1"/>
  <c r="AH118" i="1" s="1"/>
  <c r="AK118" i="1" a="1"/>
  <c r="AK118" i="1" s="1"/>
  <c r="AL118" i="1" a="1"/>
  <c r="AL118" i="1" s="1"/>
  <c r="AO118" i="1" a="1"/>
  <c r="AO118" i="1" s="1"/>
  <c r="AI118" i="1" a="1"/>
  <c r="AI118" i="1" s="1"/>
  <c r="Z117" i="1"/>
  <c r="AE117" i="1"/>
  <c r="AA117" i="1"/>
  <c r="Y117" i="1"/>
  <c r="AB117" i="1"/>
  <c r="A120" i="1"/>
  <c r="B119" i="1"/>
  <c r="X117" i="1"/>
  <c r="AD117" i="1"/>
  <c r="V117" i="1"/>
  <c r="H118" i="1" a="1"/>
  <c r="H118" i="1" s="1"/>
  <c r="E118" i="1" a="1"/>
  <c r="E118" i="1" s="1"/>
  <c r="J118" i="1" a="1"/>
  <c r="J118" i="1" s="1"/>
  <c r="G118" i="1" a="1"/>
  <c r="G118" i="1" s="1"/>
  <c r="I118" i="1" a="1"/>
  <c r="I118" i="1" s="1"/>
  <c r="D118" i="1" a="1"/>
  <c r="D118" i="1" s="1"/>
  <c r="F118" i="1" a="1"/>
  <c r="F118" i="1" s="1"/>
  <c r="P119" i="1" l="1" a="1"/>
  <c r="P119" i="1" s="1"/>
  <c r="O119" i="1" a="1"/>
  <c r="O119" i="1" s="1"/>
  <c r="S119" i="1" a="1"/>
  <c r="S119" i="1" s="1"/>
  <c r="R119" i="1" a="1"/>
  <c r="R119" i="1" s="1"/>
  <c r="Q119" i="1" a="1"/>
  <c r="Q119" i="1" s="1"/>
  <c r="N119" i="1" a="1"/>
  <c r="N119" i="1" s="1"/>
  <c r="M119" i="1" a="1"/>
  <c r="M119" i="1" s="1"/>
  <c r="T119" i="1" a="1"/>
  <c r="T119" i="1" s="1"/>
  <c r="L119" i="1" a="1"/>
  <c r="L119" i="1" s="1"/>
  <c r="K119" i="1" a="1"/>
  <c r="K119" i="1" s="1"/>
  <c r="AI119" i="1" a="1"/>
  <c r="AI119" i="1" s="1"/>
  <c r="AP119" i="1" a="1"/>
  <c r="AP119" i="1" s="1"/>
  <c r="AG119" i="1" a="1"/>
  <c r="AG119" i="1" s="1"/>
  <c r="AJ119" i="1" a="1"/>
  <c r="AJ119" i="1" s="1"/>
  <c r="AM119" i="1" a="1"/>
  <c r="AM119" i="1" s="1"/>
  <c r="AH119" i="1" a="1"/>
  <c r="AH119" i="1" s="1"/>
  <c r="AK119" i="1" a="1"/>
  <c r="AK119" i="1" s="1"/>
  <c r="AN119" i="1" a="1"/>
  <c r="AN119" i="1" s="1"/>
  <c r="AO119" i="1" a="1"/>
  <c r="AO119" i="1" s="1"/>
  <c r="AL119" i="1" a="1"/>
  <c r="AL119" i="1" s="1"/>
  <c r="AD118" i="1"/>
  <c r="AB118" i="1"/>
  <c r="V118" i="1"/>
  <c r="W118" i="1"/>
  <c r="X118" i="1"/>
  <c r="AC118" i="1"/>
  <c r="G119" i="1" a="1"/>
  <c r="G119" i="1" s="1"/>
  <c r="D119" i="1" a="1"/>
  <c r="D119" i="1" s="1"/>
  <c r="I119" i="1" a="1"/>
  <c r="I119" i="1" s="1"/>
  <c r="F119" i="1" a="1"/>
  <c r="F119" i="1" s="1"/>
  <c r="H119" i="1" a="1"/>
  <c r="H119" i="1" s="1"/>
  <c r="J119" i="1" a="1"/>
  <c r="J119" i="1" s="1"/>
  <c r="E119" i="1" a="1"/>
  <c r="E119" i="1" s="1"/>
  <c r="AE118" i="1"/>
  <c r="B120" i="1"/>
  <c r="A121" i="1"/>
  <c r="Y118" i="1"/>
  <c r="Z118" i="1"/>
  <c r="AA118" i="1"/>
  <c r="X119" i="1" l="1"/>
  <c r="S120" i="1" a="1"/>
  <c r="S120" i="1" s="1"/>
  <c r="M120" i="1" a="1"/>
  <c r="M120" i="1" s="1"/>
  <c r="L120" i="1" a="1"/>
  <c r="L120" i="1" s="1"/>
  <c r="R120" i="1" a="1"/>
  <c r="R120" i="1" s="1"/>
  <c r="K120" i="1" a="1"/>
  <c r="K120" i="1" s="1"/>
  <c r="O120" i="1" a="1"/>
  <c r="O120" i="1" s="1"/>
  <c r="T120" i="1" a="1"/>
  <c r="T120" i="1" s="1"/>
  <c r="Q120" i="1" a="1"/>
  <c r="Q120" i="1" s="1"/>
  <c r="P120" i="1" a="1"/>
  <c r="P120" i="1" s="1"/>
  <c r="N120" i="1" a="1"/>
  <c r="N120" i="1" s="1"/>
  <c r="AI120" i="1" a="1"/>
  <c r="AI120" i="1" s="1"/>
  <c r="AL120" i="1" a="1"/>
  <c r="AL120" i="1" s="1"/>
  <c r="AO120" i="1" a="1"/>
  <c r="AO120" i="1" s="1"/>
  <c r="AJ120" i="1" a="1"/>
  <c r="AJ120" i="1" s="1"/>
  <c r="AM120" i="1" a="1"/>
  <c r="AM120" i="1" s="1"/>
  <c r="AP120" i="1" a="1"/>
  <c r="AP120" i="1" s="1"/>
  <c r="AG120" i="1" a="1"/>
  <c r="AG120" i="1" s="1"/>
  <c r="AN120" i="1" a="1"/>
  <c r="AN120" i="1" s="1"/>
  <c r="AH120" i="1" a="1"/>
  <c r="AH120" i="1" s="1"/>
  <c r="AK120" i="1" a="1"/>
  <c r="AK120" i="1" s="1"/>
  <c r="Z119" i="1"/>
  <c r="AA119" i="1"/>
  <c r="AC119" i="1"/>
  <c r="V119" i="1"/>
  <c r="Y119" i="1"/>
  <c r="AE119" i="1"/>
  <c r="AB119" i="1"/>
  <c r="A122" i="1"/>
  <c r="B121" i="1"/>
  <c r="F120" i="1" a="1"/>
  <c r="F120" i="1" s="1"/>
  <c r="H120" i="1" a="1"/>
  <c r="H120" i="1" s="1"/>
  <c r="E120" i="1" a="1"/>
  <c r="E120" i="1" s="1"/>
  <c r="J120" i="1" a="1"/>
  <c r="J120" i="1" s="1"/>
  <c r="G120" i="1" a="1"/>
  <c r="G120" i="1" s="1"/>
  <c r="I120" i="1" a="1"/>
  <c r="I120" i="1" s="1"/>
  <c r="D120" i="1" a="1"/>
  <c r="D120" i="1" s="1"/>
  <c r="AD119" i="1"/>
  <c r="W119" i="1"/>
  <c r="P121" i="1" l="1" a="1"/>
  <c r="P121" i="1" s="1"/>
  <c r="O121" i="1" a="1"/>
  <c r="O121" i="1" s="1"/>
  <c r="N121" i="1" a="1"/>
  <c r="N121" i="1" s="1"/>
  <c r="R121" i="1" a="1"/>
  <c r="R121" i="1" s="1"/>
  <c r="L121" i="1" a="1"/>
  <c r="L121" i="1" s="1"/>
  <c r="K121" i="1" a="1"/>
  <c r="K121" i="1" s="1"/>
  <c r="T121" i="1" a="1"/>
  <c r="T121" i="1" s="1"/>
  <c r="S121" i="1" a="1"/>
  <c r="S121" i="1" s="1"/>
  <c r="Q121" i="1" a="1"/>
  <c r="Q121" i="1" s="1"/>
  <c r="M121" i="1" a="1"/>
  <c r="M121" i="1" s="1"/>
  <c r="AE120" i="1"/>
  <c r="Z120" i="1"/>
  <c r="AB120" i="1"/>
  <c r="AL121" i="1" a="1"/>
  <c r="AL121" i="1" s="1"/>
  <c r="AO121" i="1" a="1"/>
  <c r="AO121" i="1" s="1"/>
  <c r="AI121" i="1" a="1"/>
  <c r="AI121" i="1" s="1"/>
  <c r="AP121" i="1" a="1"/>
  <c r="AP121" i="1" s="1"/>
  <c r="AG121" i="1" a="1"/>
  <c r="AG121" i="1" s="1"/>
  <c r="AJ121" i="1" a="1"/>
  <c r="AJ121" i="1" s="1"/>
  <c r="AM121" i="1" a="1"/>
  <c r="AM121" i="1" s="1"/>
  <c r="AH121" i="1" a="1"/>
  <c r="AH121" i="1" s="1"/>
  <c r="AK121" i="1" a="1"/>
  <c r="AK121" i="1" s="1"/>
  <c r="AN121" i="1" a="1"/>
  <c r="AN121" i="1" s="1"/>
  <c r="W120" i="1"/>
  <c r="AA120" i="1"/>
  <c r="V120" i="1"/>
  <c r="AC120" i="1"/>
  <c r="AD120" i="1"/>
  <c r="J121" i="1" a="1"/>
  <c r="J121" i="1" s="1"/>
  <c r="E121" i="1" a="1"/>
  <c r="E121" i="1" s="1"/>
  <c r="G121" i="1" a="1"/>
  <c r="G121" i="1" s="1"/>
  <c r="D121" i="1" a="1"/>
  <c r="D121" i="1" s="1"/>
  <c r="I121" i="1" a="1"/>
  <c r="I121" i="1" s="1"/>
  <c r="F121" i="1" a="1"/>
  <c r="F121" i="1" s="1"/>
  <c r="H121" i="1" a="1"/>
  <c r="H121" i="1" s="1"/>
  <c r="Y120" i="1"/>
  <c r="X120" i="1"/>
  <c r="B122" i="1"/>
  <c r="A123" i="1"/>
  <c r="Y121" i="1" l="1"/>
  <c r="AD121" i="1"/>
  <c r="L122" i="1" a="1"/>
  <c r="L122" i="1" s="1"/>
  <c r="R122" i="1" a="1"/>
  <c r="R122" i="1" s="1"/>
  <c r="K122" i="1" a="1"/>
  <c r="K122" i="1" s="1"/>
  <c r="Q122" i="1" a="1"/>
  <c r="Q122" i="1" s="1"/>
  <c r="N122" i="1" a="1"/>
  <c r="N122" i="1" s="1"/>
  <c r="M122" i="1" a="1"/>
  <c r="M122" i="1" s="1"/>
  <c r="O122" i="1" a="1"/>
  <c r="O122" i="1" s="1"/>
  <c r="T122" i="1" a="1"/>
  <c r="T122" i="1" s="1"/>
  <c r="S122" i="1" a="1"/>
  <c r="S122" i="1" s="1"/>
  <c r="P122" i="1" a="1"/>
  <c r="P122" i="1" s="1"/>
  <c r="AH122" i="1" a="1"/>
  <c r="AH122" i="1" s="1"/>
  <c r="AK122" i="1" a="1"/>
  <c r="AK122" i="1" s="1"/>
  <c r="AI122" i="1" a="1"/>
  <c r="AI122" i="1" s="1"/>
  <c r="AL122" i="1" a="1"/>
  <c r="AL122" i="1" s="1"/>
  <c r="AO122" i="1" a="1"/>
  <c r="AO122" i="1" s="1"/>
  <c r="AJ122" i="1" a="1"/>
  <c r="AJ122" i="1" s="1"/>
  <c r="AM122" i="1" a="1"/>
  <c r="AM122" i="1" s="1"/>
  <c r="AP122" i="1" a="1"/>
  <c r="AP122" i="1" s="1"/>
  <c r="AN122" i="1" a="1"/>
  <c r="AN122" i="1" s="1"/>
  <c r="AG122" i="1" a="1"/>
  <c r="AG122" i="1" s="1"/>
  <c r="V121" i="1"/>
  <c r="AA121" i="1"/>
  <c r="Z121" i="1"/>
  <c r="I122" i="1" a="1"/>
  <c r="I122" i="1" s="1"/>
  <c r="D122" i="1" a="1"/>
  <c r="D122" i="1" s="1"/>
  <c r="F122" i="1" a="1"/>
  <c r="F122" i="1" s="1"/>
  <c r="H122" i="1" a="1"/>
  <c r="H122" i="1" s="1"/>
  <c r="E122" i="1" a="1"/>
  <c r="E122" i="1" s="1"/>
  <c r="G122" i="1" a="1"/>
  <c r="G122" i="1" s="1"/>
  <c r="J122" i="1" a="1"/>
  <c r="J122" i="1" s="1"/>
  <c r="AE121" i="1"/>
  <c r="A124" i="1"/>
  <c r="B123" i="1"/>
  <c r="AB121" i="1"/>
  <c r="X121" i="1"/>
  <c r="W121" i="1"/>
  <c r="AC121" i="1"/>
  <c r="X122" i="1" l="1"/>
  <c r="AC122" i="1"/>
  <c r="O123" i="1" a="1"/>
  <c r="O123" i="1" s="1"/>
  <c r="N123" i="1" a="1"/>
  <c r="N123" i="1" s="1"/>
  <c r="T123" i="1" a="1"/>
  <c r="T123" i="1" s="1"/>
  <c r="M123" i="1" a="1"/>
  <c r="M123" i="1" s="1"/>
  <c r="Q123" i="1" a="1"/>
  <c r="Q123" i="1" s="1"/>
  <c r="K123" i="1" a="1"/>
  <c r="K123" i="1" s="1"/>
  <c r="P123" i="1" a="1"/>
  <c r="P123" i="1" s="1"/>
  <c r="R123" i="1" a="1"/>
  <c r="R123" i="1" s="1"/>
  <c r="L123" i="1" a="1"/>
  <c r="L123" i="1" s="1"/>
  <c r="S123" i="1" a="1"/>
  <c r="S123" i="1" s="1"/>
  <c r="AH123" i="1" a="1"/>
  <c r="AH123" i="1" s="1"/>
  <c r="AK123" i="1" a="1"/>
  <c r="AK123" i="1" s="1"/>
  <c r="AN123" i="1" a="1"/>
  <c r="AN123" i="1" s="1"/>
  <c r="AL123" i="1" a="1"/>
  <c r="AL123" i="1" s="1"/>
  <c r="AO123" i="1" a="1"/>
  <c r="AO123" i="1" s="1"/>
  <c r="AI123" i="1" a="1"/>
  <c r="AI123" i="1" s="1"/>
  <c r="AP123" i="1" a="1"/>
  <c r="AP123" i="1" s="1"/>
  <c r="AM123" i="1" a="1"/>
  <c r="AM123" i="1" s="1"/>
  <c r="AG123" i="1" a="1"/>
  <c r="AG123" i="1" s="1"/>
  <c r="AJ123" i="1" a="1"/>
  <c r="AJ123" i="1" s="1"/>
  <c r="Z122" i="1"/>
  <c r="Y122" i="1"/>
  <c r="AB122" i="1"/>
  <c r="AD122" i="1"/>
  <c r="AE122" i="1"/>
  <c r="H123" i="1" a="1"/>
  <c r="H123" i="1" s="1"/>
  <c r="J123" i="1" a="1"/>
  <c r="J123" i="1" s="1"/>
  <c r="E123" i="1" a="1"/>
  <c r="E123" i="1" s="1"/>
  <c r="G123" i="1" a="1"/>
  <c r="G123" i="1" s="1"/>
  <c r="D123" i="1" a="1"/>
  <c r="D123" i="1" s="1"/>
  <c r="F123" i="1" a="1"/>
  <c r="F123" i="1" s="1"/>
  <c r="I123" i="1" a="1"/>
  <c r="I123" i="1" s="1"/>
  <c r="B124" i="1"/>
  <c r="A125" i="1"/>
  <c r="AA122" i="1"/>
  <c r="V122" i="1"/>
  <c r="W122" i="1"/>
  <c r="AE123" i="1" l="1"/>
  <c r="R124" i="1" a="1"/>
  <c r="R124" i="1" s="1"/>
  <c r="K124" i="1" a="1"/>
  <c r="K124" i="1" s="1"/>
  <c r="Q124" i="1" a="1"/>
  <c r="Q124" i="1" s="1"/>
  <c r="P124" i="1" a="1"/>
  <c r="P124" i="1" s="1"/>
  <c r="T124" i="1" a="1"/>
  <c r="T124" i="1" s="1"/>
  <c r="N124" i="1" a="1"/>
  <c r="N124" i="1" s="1"/>
  <c r="S124" i="1" a="1"/>
  <c r="S124" i="1" s="1"/>
  <c r="O124" i="1" a="1"/>
  <c r="O124" i="1" s="1"/>
  <c r="M124" i="1" a="1"/>
  <c r="M124" i="1" s="1"/>
  <c r="L124" i="1" a="1"/>
  <c r="L124" i="1" s="1"/>
  <c r="AG124" i="1" a="1"/>
  <c r="AG124" i="1" s="1"/>
  <c r="AN124" i="1" a="1"/>
  <c r="AN124" i="1" s="1"/>
  <c r="AH124" i="1" a="1"/>
  <c r="AH124" i="1" s="1"/>
  <c r="AK124" i="1" a="1"/>
  <c r="AK124" i="1" s="1"/>
  <c r="AI124" i="1" a="1"/>
  <c r="AI124" i="1" s="1"/>
  <c r="AL124" i="1" a="1"/>
  <c r="AL124" i="1" s="1"/>
  <c r="AO124" i="1" a="1"/>
  <c r="AO124" i="1" s="1"/>
  <c r="AP124" i="1" a="1"/>
  <c r="AP124" i="1" s="1"/>
  <c r="AJ124" i="1" a="1"/>
  <c r="AJ124" i="1" s="1"/>
  <c r="AM124" i="1" a="1"/>
  <c r="AM124" i="1" s="1"/>
  <c r="AB123" i="1"/>
  <c r="W123" i="1"/>
  <c r="Y123" i="1"/>
  <c r="Z123" i="1"/>
  <c r="AA123" i="1"/>
  <c r="J124" i="1" a="1"/>
  <c r="J124" i="1" s="1"/>
  <c r="G124" i="1" a="1"/>
  <c r="G124" i="1" s="1"/>
  <c r="I124" i="1" a="1"/>
  <c r="I124" i="1" s="1"/>
  <c r="D124" i="1" a="1"/>
  <c r="D124" i="1" s="1"/>
  <c r="F124" i="1" a="1"/>
  <c r="F124" i="1" s="1"/>
  <c r="E124" i="1" a="1"/>
  <c r="E124" i="1" s="1"/>
  <c r="H124" i="1" a="1"/>
  <c r="H124" i="1" s="1"/>
  <c r="X123" i="1"/>
  <c r="AD123" i="1"/>
  <c r="V123" i="1"/>
  <c r="B125" i="1"/>
  <c r="A126" i="1"/>
  <c r="AC123" i="1"/>
  <c r="V124" i="1" l="1"/>
  <c r="N125" i="1" a="1"/>
  <c r="N125" i="1" s="1"/>
  <c r="T125" i="1" a="1"/>
  <c r="T125" i="1" s="1"/>
  <c r="M125" i="1" a="1"/>
  <c r="M125" i="1" s="1"/>
  <c r="S125" i="1" a="1"/>
  <c r="S125" i="1" s="1"/>
  <c r="K125" i="1" a="1"/>
  <c r="K125" i="1" s="1"/>
  <c r="R125" i="1" a="1"/>
  <c r="R125" i="1" s="1"/>
  <c r="Q125" i="1" a="1"/>
  <c r="Q125" i="1" s="1"/>
  <c r="P125" i="1" a="1"/>
  <c r="P125" i="1" s="1"/>
  <c r="O125" i="1" a="1"/>
  <c r="O125" i="1" s="1"/>
  <c r="L125" i="1" a="1"/>
  <c r="L125" i="1" s="1"/>
  <c r="AG125" i="1" a="1"/>
  <c r="AG125" i="1" s="1"/>
  <c r="AJ125" i="1" a="1"/>
  <c r="AJ125" i="1" s="1"/>
  <c r="AM125" i="1" a="1"/>
  <c r="AM125" i="1" s="1"/>
  <c r="AH125" i="1" a="1"/>
  <c r="AH125" i="1" s="1"/>
  <c r="AK125" i="1" a="1"/>
  <c r="AK125" i="1" s="1"/>
  <c r="AN125" i="1" a="1"/>
  <c r="AN125" i="1" s="1"/>
  <c r="AL125" i="1" a="1"/>
  <c r="AL125" i="1" s="1"/>
  <c r="AO125" i="1" a="1"/>
  <c r="AO125" i="1" s="1"/>
  <c r="AI125" i="1" a="1"/>
  <c r="AI125" i="1" s="1"/>
  <c r="AP125" i="1" a="1"/>
  <c r="AP125" i="1" s="1"/>
  <c r="AA124" i="1"/>
  <c r="X124" i="1"/>
  <c r="AD124" i="1"/>
  <c r="W124" i="1"/>
  <c r="AB124" i="1"/>
  <c r="I125" i="1" a="1"/>
  <c r="I125" i="1" s="1"/>
  <c r="F125" i="1" a="1"/>
  <c r="F125" i="1" s="1"/>
  <c r="H125" i="1" a="1"/>
  <c r="H125" i="1" s="1"/>
  <c r="J125" i="1" a="1"/>
  <c r="J125" i="1" s="1"/>
  <c r="E125" i="1" a="1"/>
  <c r="E125" i="1" s="1"/>
  <c r="D125" i="1" a="1"/>
  <c r="D125" i="1" s="1"/>
  <c r="G125" i="1" a="1"/>
  <c r="G125" i="1" s="1"/>
  <c r="Y124" i="1"/>
  <c r="AE124" i="1"/>
  <c r="B126" i="1"/>
  <c r="A127" i="1"/>
  <c r="Z124" i="1"/>
  <c r="AC124" i="1"/>
  <c r="W125" i="1" l="1"/>
  <c r="AC125" i="1"/>
  <c r="Q126" i="1" a="1"/>
  <c r="Q126" i="1" s="1"/>
  <c r="P126" i="1" a="1"/>
  <c r="P126" i="1" s="1"/>
  <c r="O126" i="1" a="1"/>
  <c r="O126" i="1" s="1"/>
  <c r="S126" i="1" a="1"/>
  <c r="S126" i="1" s="1"/>
  <c r="M126" i="1" a="1"/>
  <c r="M126" i="1" s="1"/>
  <c r="L126" i="1" a="1"/>
  <c r="L126" i="1" s="1"/>
  <c r="K126" i="1" a="1"/>
  <c r="K126" i="1" s="1"/>
  <c r="T126" i="1" a="1"/>
  <c r="T126" i="1" s="1"/>
  <c r="N126" i="1" a="1"/>
  <c r="N126" i="1" s="1"/>
  <c r="R126" i="1" a="1"/>
  <c r="R126" i="1" s="1"/>
  <c r="AJ126" i="1" a="1"/>
  <c r="AJ126" i="1" s="1"/>
  <c r="AM126" i="1" a="1"/>
  <c r="AM126" i="1" s="1"/>
  <c r="AP126" i="1" a="1"/>
  <c r="AP126" i="1" s="1"/>
  <c r="AG126" i="1" a="1"/>
  <c r="AG126" i="1" s="1"/>
  <c r="AN126" i="1" a="1"/>
  <c r="AN126" i="1" s="1"/>
  <c r="AH126" i="1" a="1"/>
  <c r="AH126" i="1" s="1"/>
  <c r="AK126" i="1" a="1"/>
  <c r="AK126" i="1" s="1"/>
  <c r="AI126" i="1" a="1"/>
  <c r="AI126" i="1" s="1"/>
  <c r="AL126" i="1" a="1"/>
  <c r="AL126" i="1" s="1"/>
  <c r="AO126" i="1" a="1"/>
  <c r="AO126" i="1" s="1"/>
  <c r="AE125" i="1"/>
  <c r="Z125" i="1"/>
  <c r="Y125" i="1"/>
  <c r="AA125" i="1"/>
  <c r="AB125" i="1"/>
  <c r="V125" i="1"/>
  <c r="A128" i="1"/>
  <c r="B127" i="1"/>
  <c r="I126" i="1" a="1"/>
  <c r="I126" i="1" s="1"/>
  <c r="G126" i="1" a="1"/>
  <c r="G126" i="1" s="1"/>
  <c r="E126" i="1" a="1"/>
  <c r="E126" i="1" s="1"/>
  <c r="H126" i="1" a="1"/>
  <c r="H126" i="1" s="1"/>
  <c r="D126" i="1" a="1"/>
  <c r="D126" i="1" s="1"/>
  <c r="J126" i="1" a="1"/>
  <c r="J126" i="1" s="1"/>
  <c r="F126" i="1" a="1"/>
  <c r="F126" i="1" s="1"/>
  <c r="X125" i="1"/>
  <c r="AD125" i="1"/>
  <c r="T127" i="1" l="1" a="1"/>
  <c r="T127" i="1" s="1"/>
  <c r="M127" i="1" a="1"/>
  <c r="M127" i="1" s="1"/>
  <c r="S127" i="1" a="1"/>
  <c r="S127" i="1" s="1"/>
  <c r="R127" i="1" a="1"/>
  <c r="R127" i="1" s="1"/>
  <c r="L127" i="1" a="1"/>
  <c r="L127" i="1" s="1"/>
  <c r="Q127" i="1" a="1"/>
  <c r="Q127" i="1" s="1"/>
  <c r="P127" i="1" a="1"/>
  <c r="P127" i="1" s="1"/>
  <c r="O127" i="1" a="1"/>
  <c r="O127" i="1" s="1"/>
  <c r="N127" i="1" a="1"/>
  <c r="N127" i="1" s="1"/>
  <c r="K127" i="1" a="1"/>
  <c r="K127" i="1" s="1"/>
  <c r="AI127" i="1" a="1"/>
  <c r="AI127" i="1" s="1"/>
  <c r="AP127" i="1" a="1"/>
  <c r="AP127" i="1" s="1"/>
  <c r="AG127" i="1" a="1"/>
  <c r="AG127" i="1" s="1"/>
  <c r="AJ127" i="1" a="1"/>
  <c r="AJ127" i="1" s="1"/>
  <c r="AM127" i="1" a="1"/>
  <c r="AM127" i="1" s="1"/>
  <c r="AH127" i="1" a="1"/>
  <c r="AH127" i="1" s="1"/>
  <c r="AK127" i="1" a="1"/>
  <c r="AK127" i="1" s="1"/>
  <c r="AN127" i="1" a="1"/>
  <c r="AN127" i="1" s="1"/>
  <c r="AL127" i="1" a="1"/>
  <c r="AL127" i="1" s="1"/>
  <c r="AO127" i="1" a="1"/>
  <c r="AO127" i="1" s="1"/>
  <c r="Y126" i="1"/>
  <c r="AC126" i="1"/>
  <c r="AE126" i="1"/>
  <c r="W126" i="1"/>
  <c r="AB126" i="1"/>
  <c r="B128" i="1"/>
  <c r="A129" i="1"/>
  <c r="V126" i="1"/>
  <c r="AD126" i="1"/>
  <c r="AA126" i="1"/>
  <c r="X126" i="1"/>
  <c r="Z126" i="1"/>
  <c r="J127" i="1" a="1"/>
  <c r="J127" i="1" s="1"/>
  <c r="H127" i="1" a="1"/>
  <c r="H127" i="1" s="1"/>
  <c r="F127" i="1" a="1"/>
  <c r="F127" i="1" s="1"/>
  <c r="D127" i="1" a="1"/>
  <c r="D127" i="1" s="1"/>
  <c r="G127" i="1" a="1"/>
  <c r="G127" i="1" s="1"/>
  <c r="I127" i="1" a="1"/>
  <c r="I127" i="1" s="1"/>
  <c r="E127" i="1" a="1"/>
  <c r="E127" i="1" s="1"/>
  <c r="X127" i="1" l="1"/>
  <c r="AD127" i="1"/>
  <c r="P128" i="1" a="1"/>
  <c r="P128" i="1" s="1"/>
  <c r="O128" i="1" a="1"/>
  <c r="O128" i="1" s="1"/>
  <c r="T128" i="1" a="1"/>
  <c r="T128" i="1" s="1"/>
  <c r="N128" i="1" a="1"/>
  <c r="N128" i="1" s="1"/>
  <c r="S128" i="1" a="1"/>
  <c r="S128" i="1" s="1"/>
  <c r="M128" i="1" a="1"/>
  <c r="M128" i="1" s="1"/>
  <c r="L128" i="1" a="1"/>
  <c r="L128" i="1" s="1"/>
  <c r="R128" i="1" a="1"/>
  <c r="R128" i="1" s="1"/>
  <c r="Q128" i="1" a="1"/>
  <c r="Q128" i="1" s="1"/>
  <c r="K128" i="1" a="1"/>
  <c r="K128" i="1" s="1"/>
  <c r="AI128" i="1" a="1"/>
  <c r="AI128" i="1" s="1"/>
  <c r="AL128" i="1" a="1"/>
  <c r="AL128" i="1" s="1"/>
  <c r="AO128" i="1" a="1"/>
  <c r="AO128" i="1" s="1"/>
  <c r="AJ128" i="1" a="1"/>
  <c r="AJ128" i="1" s="1"/>
  <c r="AM128" i="1" a="1"/>
  <c r="AM128" i="1" s="1"/>
  <c r="AP128" i="1" a="1"/>
  <c r="AP128" i="1" s="1"/>
  <c r="AG128" i="1" a="1"/>
  <c r="AG128" i="1" s="1"/>
  <c r="AN128" i="1" a="1"/>
  <c r="AN128" i="1" s="1"/>
  <c r="AH128" i="1" a="1"/>
  <c r="AH128" i="1" s="1"/>
  <c r="AK128" i="1" a="1"/>
  <c r="AK128" i="1" s="1"/>
  <c r="Z127" i="1"/>
  <c r="AB127" i="1"/>
  <c r="AE127" i="1"/>
  <c r="Y127" i="1"/>
  <c r="V127" i="1"/>
  <c r="AA127" i="1"/>
  <c r="AC127" i="1"/>
  <c r="A130" i="1"/>
  <c r="B129" i="1"/>
  <c r="W127" i="1"/>
  <c r="I128" i="1" a="1"/>
  <c r="I128" i="1" s="1"/>
  <c r="G128" i="1" a="1"/>
  <c r="G128" i="1" s="1"/>
  <c r="E128" i="1" a="1"/>
  <c r="E128" i="1" s="1"/>
  <c r="J128" i="1" a="1"/>
  <c r="J128" i="1" s="1"/>
  <c r="F128" i="1" a="1"/>
  <c r="F128" i="1" s="1"/>
  <c r="H128" i="1" a="1"/>
  <c r="H128" i="1" s="1"/>
  <c r="D128" i="1" a="1"/>
  <c r="D128" i="1" s="1"/>
  <c r="S129" i="1" l="1" a="1"/>
  <c r="S129" i="1" s="1"/>
  <c r="R129" i="1" a="1"/>
  <c r="R129" i="1" s="1"/>
  <c r="L129" i="1" a="1"/>
  <c r="L129" i="1" s="1"/>
  <c r="Q129" i="1" a="1"/>
  <c r="Q129" i="1" s="1"/>
  <c r="K129" i="1" a="1"/>
  <c r="K129" i="1" s="1"/>
  <c r="P129" i="1" a="1"/>
  <c r="P129" i="1" s="1"/>
  <c r="O129" i="1" a="1"/>
  <c r="O129" i="1" s="1"/>
  <c r="T129" i="1" a="1"/>
  <c r="T129" i="1" s="1"/>
  <c r="N129" i="1" a="1"/>
  <c r="N129" i="1" s="1"/>
  <c r="M129" i="1" a="1"/>
  <c r="M129" i="1" s="1"/>
  <c r="AI129" i="1" a="1"/>
  <c r="AI129" i="1" s="1"/>
  <c r="AP129" i="1" a="1"/>
  <c r="AP129" i="1" s="1"/>
  <c r="AG129" i="1" a="1"/>
  <c r="AG129" i="1" s="1"/>
  <c r="AK129" i="1" a="1"/>
  <c r="AK129" i="1" s="1"/>
  <c r="AO129" i="1" a="1"/>
  <c r="AO129" i="1" s="1"/>
  <c r="AH129" i="1" a="1"/>
  <c r="AH129" i="1" s="1"/>
  <c r="AL129" i="1" a="1"/>
  <c r="AL129" i="1" s="1"/>
  <c r="AM129" i="1" a="1"/>
  <c r="AM129" i="1" s="1"/>
  <c r="AB129" i="1" s="1"/>
  <c r="AJ129" i="1" a="1"/>
  <c r="AJ129" i="1" s="1"/>
  <c r="AN129" i="1" a="1"/>
  <c r="AN129" i="1" s="1"/>
  <c r="W128" i="1"/>
  <c r="AE128" i="1"/>
  <c r="AA128" i="1"/>
  <c r="Y128" i="1"/>
  <c r="V128" i="1"/>
  <c r="X128" i="1"/>
  <c r="AC128" i="1"/>
  <c r="Z128" i="1"/>
  <c r="AD128" i="1"/>
  <c r="B130" i="1"/>
  <c r="A131" i="1"/>
  <c r="AB128" i="1"/>
  <c r="J129" i="1" a="1"/>
  <c r="J129" i="1" s="1"/>
  <c r="H129" i="1" a="1"/>
  <c r="H129" i="1" s="1"/>
  <c r="F129" i="1" a="1"/>
  <c r="F129" i="1" s="1"/>
  <c r="D129" i="1" a="1"/>
  <c r="D129" i="1" s="1"/>
  <c r="I129" i="1" a="1"/>
  <c r="I129" i="1" s="1"/>
  <c r="E129" i="1" a="1"/>
  <c r="E129" i="1" s="1"/>
  <c r="G129" i="1" a="1"/>
  <c r="G129" i="1" s="1"/>
  <c r="Z129" i="1" l="1"/>
  <c r="O130" i="1" a="1"/>
  <c r="O130" i="1" s="1"/>
  <c r="T130" i="1" a="1"/>
  <c r="T130" i="1" s="1"/>
  <c r="N130" i="1" a="1"/>
  <c r="N130" i="1" s="1"/>
  <c r="S130" i="1" a="1"/>
  <c r="S130" i="1" s="1"/>
  <c r="M130" i="1" a="1"/>
  <c r="M130" i="1" s="1"/>
  <c r="L130" i="1" a="1"/>
  <c r="L130" i="1" s="1"/>
  <c r="R130" i="1" a="1"/>
  <c r="R130" i="1" s="1"/>
  <c r="K130" i="1" a="1"/>
  <c r="K130" i="1" s="1"/>
  <c r="Q130" i="1" a="1"/>
  <c r="Q130" i="1" s="1"/>
  <c r="P130" i="1" a="1"/>
  <c r="P130" i="1" s="1"/>
  <c r="AI130" i="1" a="1"/>
  <c r="AI130" i="1" s="1"/>
  <c r="AL130" i="1" a="1"/>
  <c r="AL130" i="1" s="1"/>
  <c r="AO130" i="1" a="1"/>
  <c r="AO130" i="1" s="1"/>
  <c r="AJ130" i="1" a="1"/>
  <c r="AJ130" i="1" s="1"/>
  <c r="AN130" i="1" a="1"/>
  <c r="AN130" i="1" s="1"/>
  <c r="AG130" i="1" a="1"/>
  <c r="AG130" i="1" s="1"/>
  <c r="AK130" i="1" a="1"/>
  <c r="AK130" i="1" s="1"/>
  <c r="AP130" i="1" a="1"/>
  <c r="AP130" i="1" s="1"/>
  <c r="AH130" i="1" a="1"/>
  <c r="AH130" i="1" s="1"/>
  <c r="AM130" i="1" a="1"/>
  <c r="AM130" i="1" s="1"/>
  <c r="X129" i="1"/>
  <c r="Y129" i="1"/>
  <c r="AA129" i="1"/>
  <c r="V129" i="1"/>
  <c r="AC129" i="1"/>
  <c r="A132" i="1"/>
  <c r="B131" i="1"/>
  <c r="AD129" i="1"/>
  <c r="W129" i="1"/>
  <c r="AE129" i="1"/>
  <c r="I130" i="1" a="1"/>
  <c r="I130" i="1" s="1"/>
  <c r="G130" i="1" a="1"/>
  <c r="G130" i="1" s="1"/>
  <c r="E130" i="1" a="1"/>
  <c r="E130" i="1" s="1"/>
  <c r="H130" i="1" a="1"/>
  <c r="H130" i="1" s="1"/>
  <c r="D130" i="1" a="1"/>
  <c r="D130" i="1" s="1"/>
  <c r="J130" i="1" a="1"/>
  <c r="J130" i="1" s="1"/>
  <c r="F130" i="1" a="1"/>
  <c r="F130" i="1" s="1"/>
  <c r="P131" i="1" l="1" a="1"/>
  <c r="P131" i="1" s="1"/>
  <c r="O131" i="1" a="1"/>
  <c r="O131" i="1" s="1"/>
  <c r="N131" i="1" a="1"/>
  <c r="N131" i="1" s="1"/>
  <c r="T131" i="1" a="1"/>
  <c r="T131" i="1" s="1"/>
  <c r="M131" i="1" a="1"/>
  <c r="M131" i="1" s="1"/>
  <c r="S131" i="1" a="1"/>
  <c r="S131" i="1" s="1"/>
  <c r="R131" i="1" a="1"/>
  <c r="R131" i="1" s="1"/>
  <c r="Q131" i="1" a="1"/>
  <c r="Q131" i="1" s="1"/>
  <c r="L131" i="1" a="1"/>
  <c r="L131" i="1" s="1"/>
  <c r="K131" i="1" a="1"/>
  <c r="K131" i="1" s="1"/>
  <c r="AL131" i="1" a="1"/>
  <c r="AL131" i="1" s="1"/>
  <c r="AO131" i="1" a="1"/>
  <c r="AO131" i="1" s="1"/>
  <c r="AH131" i="1" a="1"/>
  <c r="AH131" i="1" s="1"/>
  <c r="AI131" i="1" a="1"/>
  <c r="AI131" i="1" s="1"/>
  <c r="AM131" i="1" a="1"/>
  <c r="AM131" i="1" s="1"/>
  <c r="AJ131" i="1" a="1"/>
  <c r="AJ131" i="1" s="1"/>
  <c r="AN131" i="1" a="1"/>
  <c r="AN131" i="1" s="1"/>
  <c r="AP131" i="1" a="1"/>
  <c r="AP131" i="1" s="1"/>
  <c r="AG131" i="1" a="1"/>
  <c r="AG131" i="1" s="1"/>
  <c r="AK131" i="1" a="1"/>
  <c r="AK131" i="1" s="1"/>
  <c r="W130" i="1"/>
  <c r="AC130" i="1"/>
  <c r="AE130" i="1"/>
  <c r="AB130" i="1"/>
  <c r="Z130" i="1"/>
  <c r="B132" i="1"/>
  <c r="A133" i="1"/>
  <c r="Y130" i="1"/>
  <c r="V130" i="1"/>
  <c r="AD130" i="1"/>
  <c r="AA130" i="1"/>
  <c r="X130" i="1"/>
  <c r="J131" i="1" a="1"/>
  <c r="J131" i="1" s="1"/>
  <c r="H131" i="1" a="1"/>
  <c r="H131" i="1" s="1"/>
  <c r="F131" i="1" a="1"/>
  <c r="F131" i="1" s="1"/>
  <c r="D131" i="1" a="1"/>
  <c r="D131" i="1" s="1"/>
  <c r="G131" i="1" a="1"/>
  <c r="G131" i="1" s="1"/>
  <c r="I131" i="1" a="1"/>
  <c r="I131" i="1" s="1"/>
  <c r="E131" i="1" a="1"/>
  <c r="E131" i="1" s="1"/>
  <c r="T132" i="1" l="1" a="1"/>
  <c r="T132" i="1" s="1"/>
  <c r="N132" i="1" a="1"/>
  <c r="N132" i="1" s="1"/>
  <c r="S132" i="1" a="1"/>
  <c r="S132" i="1" s="1"/>
  <c r="M132" i="1" a="1"/>
  <c r="M132" i="1" s="1"/>
  <c r="L132" i="1" a="1"/>
  <c r="L132" i="1" s="1"/>
  <c r="R132" i="1" a="1"/>
  <c r="R132" i="1" s="1"/>
  <c r="K132" i="1" a="1"/>
  <c r="K132" i="1" s="1"/>
  <c r="Q132" i="1" a="1"/>
  <c r="Q132" i="1" s="1"/>
  <c r="P132" i="1" a="1"/>
  <c r="P132" i="1" s="1"/>
  <c r="O132" i="1" a="1"/>
  <c r="O132" i="1" s="1"/>
  <c r="AH132" i="1" a="1"/>
  <c r="AH132" i="1" s="1"/>
  <c r="AK132" i="1" a="1"/>
  <c r="AK132" i="1" s="1"/>
  <c r="AO132" i="1" a="1"/>
  <c r="AO132" i="1" s="1"/>
  <c r="AG132" i="1" a="1"/>
  <c r="AG132" i="1" s="1"/>
  <c r="AL132" i="1" a="1"/>
  <c r="AL132" i="1" s="1"/>
  <c r="AP132" i="1" a="1"/>
  <c r="AP132" i="1" s="1"/>
  <c r="AI132" i="1" a="1"/>
  <c r="AI132" i="1" s="1"/>
  <c r="AM132" i="1" a="1"/>
  <c r="AM132" i="1" s="1"/>
  <c r="AJ132" i="1" a="1"/>
  <c r="AJ132" i="1" s="1"/>
  <c r="AN132" i="1" a="1"/>
  <c r="AN132" i="1" s="1"/>
  <c r="AB131" i="1"/>
  <c r="Z131" i="1"/>
  <c r="X131" i="1"/>
  <c r="Y131" i="1"/>
  <c r="AA131" i="1"/>
  <c r="AC131" i="1"/>
  <c r="A134" i="1"/>
  <c r="B133" i="1"/>
  <c r="V131" i="1"/>
  <c r="AD131" i="1"/>
  <c r="W131" i="1"/>
  <c r="AE131" i="1"/>
  <c r="I132" i="1" a="1"/>
  <c r="I132" i="1" s="1"/>
  <c r="G132" i="1" a="1"/>
  <c r="G132" i="1" s="1"/>
  <c r="E132" i="1" a="1"/>
  <c r="E132" i="1" s="1"/>
  <c r="J132" i="1" a="1"/>
  <c r="J132" i="1" s="1"/>
  <c r="F132" i="1" a="1"/>
  <c r="F132" i="1" s="1"/>
  <c r="H132" i="1" a="1"/>
  <c r="H132" i="1" s="1"/>
  <c r="D132" i="1" a="1"/>
  <c r="D132" i="1" s="1"/>
  <c r="AA132" i="1" l="1"/>
  <c r="P133" i="1" a="1"/>
  <c r="P133" i="1" s="1"/>
  <c r="O133" i="1" a="1"/>
  <c r="O133" i="1" s="1"/>
  <c r="N133" i="1" a="1"/>
  <c r="N133" i="1" s="1"/>
  <c r="T133" i="1" a="1"/>
  <c r="T133" i="1" s="1"/>
  <c r="M133" i="1" a="1"/>
  <c r="M133" i="1" s="1"/>
  <c r="S133" i="1" a="1"/>
  <c r="S133" i="1" s="1"/>
  <c r="K133" i="1" a="1"/>
  <c r="K133" i="1" s="1"/>
  <c r="R133" i="1" a="1"/>
  <c r="R133" i="1" s="1"/>
  <c r="Q133" i="1" a="1"/>
  <c r="Q133" i="1" s="1"/>
  <c r="L133" i="1" a="1"/>
  <c r="L133" i="1" s="1"/>
  <c r="AH133" i="1" a="1"/>
  <c r="AH133" i="1" s="1"/>
  <c r="AK133" i="1" a="1"/>
  <c r="AK133" i="1" s="1"/>
  <c r="AN133" i="1" a="1"/>
  <c r="AN133" i="1" s="1"/>
  <c r="AI133" i="1" a="1"/>
  <c r="AI133" i="1" s="1"/>
  <c r="AM133" i="1" a="1"/>
  <c r="AM133" i="1" s="1"/>
  <c r="AJ133" i="1" a="1"/>
  <c r="AJ133" i="1" s="1"/>
  <c r="AO133" i="1" a="1"/>
  <c r="AO133" i="1" s="1"/>
  <c r="AG133" i="1" a="1"/>
  <c r="AG133" i="1" s="1"/>
  <c r="AL133" i="1" a="1"/>
  <c r="AL133" i="1" s="1"/>
  <c r="AP133" i="1" a="1"/>
  <c r="AP133" i="1" s="1"/>
  <c r="W132" i="1"/>
  <c r="AE132" i="1"/>
  <c r="AC132" i="1"/>
  <c r="AB132" i="1"/>
  <c r="Z132" i="1"/>
  <c r="B134" i="1"/>
  <c r="A135" i="1"/>
  <c r="Y132" i="1"/>
  <c r="V132" i="1"/>
  <c r="AD132" i="1"/>
  <c r="J133" i="1" a="1"/>
  <c r="J133" i="1" s="1"/>
  <c r="H133" i="1" a="1"/>
  <c r="H133" i="1" s="1"/>
  <c r="F133" i="1" a="1"/>
  <c r="F133" i="1" s="1"/>
  <c r="D133" i="1" a="1"/>
  <c r="D133" i="1" s="1"/>
  <c r="I133" i="1" a="1"/>
  <c r="I133" i="1" s="1"/>
  <c r="E133" i="1" a="1"/>
  <c r="E133" i="1" s="1"/>
  <c r="G133" i="1" a="1"/>
  <c r="G133" i="1" s="1"/>
  <c r="X132" i="1"/>
  <c r="M134" i="1" l="1" a="1"/>
  <c r="M134" i="1" s="1"/>
  <c r="T134" i="1" a="1"/>
  <c r="T134" i="1" s="1"/>
  <c r="L134" i="1" a="1"/>
  <c r="L134" i="1" s="1"/>
  <c r="S134" i="1" a="1"/>
  <c r="S134" i="1" s="1"/>
  <c r="K134" i="1" a="1"/>
  <c r="K134" i="1" s="1"/>
  <c r="R134" i="1" a="1"/>
  <c r="R134" i="1" s="1"/>
  <c r="Q134" i="1" a="1"/>
  <c r="Q134" i="1" s="1"/>
  <c r="P134" i="1" a="1"/>
  <c r="P134" i="1" s="1"/>
  <c r="O134" i="1" a="1"/>
  <c r="O134" i="1" s="1"/>
  <c r="N134" i="1" a="1"/>
  <c r="N134" i="1" s="1"/>
  <c r="V133" i="1"/>
  <c r="AG134" i="1" a="1"/>
  <c r="AG134" i="1" s="1"/>
  <c r="AN134" i="1" a="1"/>
  <c r="AN134" i="1" s="1"/>
  <c r="AH134" i="1" a="1"/>
  <c r="AH134" i="1" s="1"/>
  <c r="AL134" i="1" a="1"/>
  <c r="AL134" i="1" s="1"/>
  <c r="AP134" i="1" a="1"/>
  <c r="AP134" i="1" s="1"/>
  <c r="AI134" i="1" a="1"/>
  <c r="AI134" i="1" s="1"/>
  <c r="AM134" i="1" a="1"/>
  <c r="AM134" i="1" s="1"/>
  <c r="AJ134" i="1" a="1"/>
  <c r="AJ134" i="1" s="1"/>
  <c r="AK134" i="1" a="1"/>
  <c r="AK134" i="1" s="1"/>
  <c r="AO134" i="1" a="1"/>
  <c r="AO134" i="1" s="1"/>
  <c r="AD133" i="1"/>
  <c r="X133" i="1"/>
  <c r="W133" i="1"/>
  <c r="AE133" i="1"/>
  <c r="AC133" i="1"/>
  <c r="AB133" i="1"/>
  <c r="Y133" i="1"/>
  <c r="A136" i="1"/>
  <c r="B135" i="1"/>
  <c r="Z133" i="1"/>
  <c r="AA133" i="1"/>
  <c r="I134" i="1" a="1"/>
  <c r="I134" i="1" s="1"/>
  <c r="G134" i="1" a="1"/>
  <c r="G134" i="1" s="1"/>
  <c r="E134" i="1" a="1"/>
  <c r="E134" i="1" s="1"/>
  <c r="H134" i="1" a="1"/>
  <c r="H134" i="1" s="1"/>
  <c r="D134" i="1" a="1"/>
  <c r="D134" i="1" s="1"/>
  <c r="J134" i="1" a="1"/>
  <c r="J134" i="1" s="1"/>
  <c r="F134" i="1" a="1"/>
  <c r="F134" i="1" s="1"/>
  <c r="R135" i="1" l="1" a="1"/>
  <c r="R135" i="1" s="1"/>
  <c r="K135" i="1" a="1"/>
  <c r="K135" i="1" s="1"/>
  <c r="Q135" i="1" a="1"/>
  <c r="Q135" i="1" s="1"/>
  <c r="P135" i="1" a="1"/>
  <c r="P135" i="1" s="1"/>
  <c r="O135" i="1" a="1"/>
  <c r="O135" i="1" s="1"/>
  <c r="N135" i="1" a="1"/>
  <c r="N135" i="1" s="1"/>
  <c r="M135" i="1" a="1"/>
  <c r="M135" i="1" s="1"/>
  <c r="S135" i="1" a="1"/>
  <c r="S135" i="1" s="1"/>
  <c r="L135" i="1" a="1"/>
  <c r="L135" i="1" s="1"/>
  <c r="T135" i="1" a="1"/>
  <c r="T135" i="1" s="1"/>
  <c r="AG135" i="1" a="1"/>
  <c r="AG135" i="1" s="1"/>
  <c r="AJ135" i="1" a="1"/>
  <c r="AJ135" i="1" s="1"/>
  <c r="AM135" i="1" a="1"/>
  <c r="AM135" i="1" s="1"/>
  <c r="AK135" i="1" a="1"/>
  <c r="AK135" i="1" s="1"/>
  <c r="AO135" i="1" a="1"/>
  <c r="AO135" i="1" s="1"/>
  <c r="AH135" i="1" a="1"/>
  <c r="AH135" i="1" s="1"/>
  <c r="AL135" i="1" a="1"/>
  <c r="AL135" i="1" s="1"/>
  <c r="AP135" i="1" a="1"/>
  <c r="AP135" i="1" s="1"/>
  <c r="AI135" i="1" a="1"/>
  <c r="AI135" i="1" s="1"/>
  <c r="AN135" i="1" a="1"/>
  <c r="AN135" i="1" s="1"/>
  <c r="AA134" i="1"/>
  <c r="X134" i="1"/>
  <c r="AC134" i="1"/>
  <c r="Z134" i="1"/>
  <c r="AB134" i="1"/>
  <c r="B136" i="1"/>
  <c r="A137" i="1"/>
  <c r="AE134" i="1"/>
  <c r="Y134" i="1"/>
  <c r="W134" i="1"/>
  <c r="V134" i="1"/>
  <c r="AD134" i="1"/>
  <c r="J135" i="1" a="1"/>
  <c r="J135" i="1" s="1"/>
  <c r="H135" i="1" a="1"/>
  <c r="H135" i="1" s="1"/>
  <c r="F135" i="1" a="1"/>
  <c r="F135" i="1" s="1"/>
  <c r="D135" i="1" a="1"/>
  <c r="D135" i="1" s="1"/>
  <c r="G135" i="1" a="1"/>
  <c r="G135" i="1" s="1"/>
  <c r="I135" i="1" a="1"/>
  <c r="I135" i="1" s="1"/>
  <c r="E135" i="1" a="1"/>
  <c r="E135" i="1" s="1"/>
  <c r="Z135" i="1" l="1"/>
  <c r="T136" i="1" a="1"/>
  <c r="T136" i="1" s="1"/>
  <c r="N136" i="1" a="1"/>
  <c r="N136" i="1" s="1"/>
  <c r="S136" i="1" a="1"/>
  <c r="S136" i="1" s="1"/>
  <c r="M136" i="1" a="1"/>
  <c r="M136" i="1" s="1"/>
  <c r="L136" i="1" a="1"/>
  <c r="L136" i="1" s="1"/>
  <c r="R136" i="1" a="1"/>
  <c r="R136" i="1" s="1"/>
  <c r="K136" i="1" a="1"/>
  <c r="K136" i="1" s="1"/>
  <c r="Q136" i="1" a="1"/>
  <c r="Q136" i="1" s="1"/>
  <c r="P136" i="1" a="1"/>
  <c r="P136" i="1" s="1"/>
  <c r="O136" i="1" a="1"/>
  <c r="O136" i="1" s="1"/>
  <c r="AJ136" i="1" a="1"/>
  <c r="AJ136" i="1" s="1"/>
  <c r="AM136" i="1" a="1"/>
  <c r="AM136" i="1" s="1"/>
  <c r="AP136" i="1" a="1"/>
  <c r="AP136" i="1" s="1"/>
  <c r="AI136" i="1" a="1"/>
  <c r="AI136" i="1" s="1"/>
  <c r="AN136" i="1" a="1"/>
  <c r="AN136" i="1" s="1"/>
  <c r="AG136" i="1" a="1"/>
  <c r="AG136" i="1" s="1"/>
  <c r="AK136" i="1" a="1"/>
  <c r="AK136" i="1" s="1"/>
  <c r="AO136" i="1" a="1"/>
  <c r="AO136" i="1" s="1"/>
  <c r="AH136" i="1" a="1"/>
  <c r="AH136" i="1" s="1"/>
  <c r="AL136" i="1" a="1"/>
  <c r="AL136" i="1" s="1"/>
  <c r="Y135" i="1"/>
  <c r="AB135" i="1"/>
  <c r="V135" i="1"/>
  <c r="AC135" i="1"/>
  <c r="A138" i="1"/>
  <c r="B137" i="1"/>
  <c r="AA135" i="1"/>
  <c r="X135" i="1"/>
  <c r="AD135" i="1"/>
  <c r="W135" i="1"/>
  <c r="AE135" i="1"/>
  <c r="I136" i="1" a="1"/>
  <c r="I136" i="1" s="1"/>
  <c r="G136" i="1" a="1"/>
  <c r="G136" i="1" s="1"/>
  <c r="E136" i="1" a="1"/>
  <c r="E136" i="1" s="1"/>
  <c r="J136" i="1" a="1"/>
  <c r="J136" i="1" s="1"/>
  <c r="F136" i="1" a="1"/>
  <c r="F136" i="1" s="1"/>
  <c r="H136" i="1" a="1"/>
  <c r="H136" i="1" s="1"/>
  <c r="D136" i="1" a="1"/>
  <c r="D136" i="1" s="1"/>
  <c r="R137" i="1" l="1" a="1"/>
  <c r="R137" i="1" s="1"/>
  <c r="K137" i="1" a="1"/>
  <c r="K137" i="1" s="1"/>
  <c r="Q137" i="1" a="1"/>
  <c r="Q137" i="1" s="1"/>
  <c r="P137" i="1" a="1"/>
  <c r="P137" i="1" s="1"/>
  <c r="O137" i="1" a="1"/>
  <c r="O137" i="1" s="1"/>
  <c r="N137" i="1" a="1"/>
  <c r="N137" i="1" s="1"/>
  <c r="M137" i="1" a="1"/>
  <c r="M137" i="1" s="1"/>
  <c r="T137" i="1" a="1"/>
  <c r="T137" i="1" s="1"/>
  <c r="S137" i="1" a="1"/>
  <c r="S137" i="1" s="1"/>
  <c r="L137" i="1" a="1"/>
  <c r="L137" i="1" s="1"/>
  <c r="AI137" i="1" a="1"/>
  <c r="AI137" i="1" s="1"/>
  <c r="AP137" i="1" a="1"/>
  <c r="AP137" i="1" s="1"/>
  <c r="AH137" i="1" a="1"/>
  <c r="AH137" i="1" s="1"/>
  <c r="AL137" i="1" a="1"/>
  <c r="AL137" i="1" s="1"/>
  <c r="AM137" i="1" a="1"/>
  <c r="AM137" i="1" s="1"/>
  <c r="AJ137" i="1" a="1"/>
  <c r="AJ137" i="1" s="1"/>
  <c r="AN137" i="1" a="1"/>
  <c r="AN137" i="1" s="1"/>
  <c r="AG137" i="1" a="1"/>
  <c r="AG137" i="1" s="1"/>
  <c r="AK137" i="1" a="1"/>
  <c r="AK137" i="1" s="1"/>
  <c r="AO137" i="1" a="1"/>
  <c r="AO137" i="1" s="1"/>
  <c r="AE136" i="1"/>
  <c r="Y136" i="1"/>
  <c r="V136" i="1"/>
  <c r="W136" i="1"/>
  <c r="AB136" i="1"/>
  <c r="J137" i="1" a="1"/>
  <c r="J137" i="1" s="1"/>
  <c r="H137" i="1" a="1"/>
  <c r="H137" i="1" s="1"/>
  <c r="F137" i="1" a="1"/>
  <c r="F137" i="1" s="1"/>
  <c r="D137" i="1" a="1"/>
  <c r="D137" i="1" s="1"/>
  <c r="I137" i="1" a="1"/>
  <c r="I137" i="1" s="1"/>
  <c r="E137" i="1" a="1"/>
  <c r="E137" i="1" s="1"/>
  <c r="G137" i="1" a="1"/>
  <c r="G137" i="1" s="1"/>
  <c r="AD136" i="1"/>
  <c r="B138" i="1"/>
  <c r="A139" i="1"/>
  <c r="AA136" i="1"/>
  <c r="AC136" i="1"/>
  <c r="X136" i="1"/>
  <c r="Z136" i="1"/>
  <c r="P138" i="1" l="1" a="1"/>
  <c r="P138" i="1" s="1"/>
  <c r="O138" i="1" a="1"/>
  <c r="O138" i="1" s="1"/>
  <c r="N138" i="1" a="1"/>
  <c r="N138" i="1" s="1"/>
  <c r="T138" i="1" a="1"/>
  <c r="T138" i="1" s="1"/>
  <c r="M138" i="1" a="1"/>
  <c r="M138" i="1" s="1"/>
  <c r="S138" i="1" a="1"/>
  <c r="S138" i="1" s="1"/>
  <c r="L138" i="1" a="1"/>
  <c r="L138" i="1" s="1"/>
  <c r="K138" i="1" a="1"/>
  <c r="K138" i="1" s="1"/>
  <c r="Q138" i="1" a="1"/>
  <c r="Q138" i="1" s="1"/>
  <c r="R138" i="1" a="1"/>
  <c r="R138" i="1" s="1"/>
  <c r="AJ138" i="1" a="1"/>
  <c r="AJ138" i="1" s="1"/>
  <c r="AM138" i="1" a="1"/>
  <c r="AM138" i="1" s="1"/>
  <c r="AP138" i="1" a="1"/>
  <c r="AP138" i="1" s="1"/>
  <c r="AG138" i="1" a="1"/>
  <c r="AG138" i="1" s="1"/>
  <c r="AN138" i="1" a="1"/>
  <c r="AN138" i="1" s="1"/>
  <c r="AH138" i="1" a="1"/>
  <c r="AH138" i="1" s="1"/>
  <c r="AK138" i="1" a="1"/>
  <c r="AK138" i="1" s="1"/>
  <c r="AL138" i="1" a="1"/>
  <c r="AL138" i="1" s="1"/>
  <c r="AO138" i="1" a="1"/>
  <c r="AO138" i="1" s="1"/>
  <c r="AI138" i="1" a="1"/>
  <c r="AI138" i="1" s="1"/>
  <c r="AD137" i="1"/>
  <c r="Z137" i="1"/>
  <c r="V137" i="1"/>
  <c r="AB137" i="1"/>
  <c r="AC137" i="1"/>
  <c r="A140" i="1"/>
  <c r="B139" i="1"/>
  <c r="X137" i="1"/>
  <c r="W137" i="1"/>
  <c r="AE137" i="1"/>
  <c r="AA137" i="1"/>
  <c r="I138" i="1" a="1"/>
  <c r="I138" i="1" s="1"/>
  <c r="G138" i="1" a="1"/>
  <c r="G138" i="1" s="1"/>
  <c r="E138" i="1" a="1"/>
  <c r="E138" i="1" s="1"/>
  <c r="H138" i="1" a="1"/>
  <c r="H138" i="1" s="1"/>
  <c r="D138" i="1" a="1"/>
  <c r="D138" i="1" s="1"/>
  <c r="F138" i="1" a="1"/>
  <c r="F138" i="1" s="1"/>
  <c r="J138" i="1" a="1"/>
  <c r="J138" i="1" s="1"/>
  <c r="Y137" i="1"/>
  <c r="Y138" i="1" l="1"/>
  <c r="S139" i="1" a="1"/>
  <c r="S139" i="1" s="1"/>
  <c r="R139" i="1" a="1"/>
  <c r="R139" i="1" s="1"/>
  <c r="L139" i="1" a="1"/>
  <c r="L139" i="1" s="1"/>
  <c r="Q139" i="1" a="1"/>
  <c r="Q139" i="1" s="1"/>
  <c r="K139" i="1" a="1"/>
  <c r="K139" i="1" s="1"/>
  <c r="P139" i="1" a="1"/>
  <c r="P139" i="1" s="1"/>
  <c r="O139" i="1" a="1"/>
  <c r="O139" i="1" s="1"/>
  <c r="T139" i="1" a="1"/>
  <c r="T139" i="1" s="1"/>
  <c r="N139" i="1" a="1"/>
  <c r="N139" i="1" s="1"/>
  <c r="M139" i="1" a="1"/>
  <c r="M139" i="1" s="1"/>
  <c r="AI139" i="1" a="1"/>
  <c r="AI139" i="1" s="1"/>
  <c r="AP139" i="1" a="1"/>
  <c r="AP139" i="1" s="1"/>
  <c r="AG139" i="1" a="1"/>
  <c r="AG139" i="1" s="1"/>
  <c r="AJ139" i="1" a="1"/>
  <c r="AJ139" i="1" s="1"/>
  <c r="AM139" i="1" a="1"/>
  <c r="AM139" i="1" s="1"/>
  <c r="AH139" i="1" a="1"/>
  <c r="AH139" i="1" s="1"/>
  <c r="AK139" i="1" a="1"/>
  <c r="AK139" i="1" s="1"/>
  <c r="AN139" i="1" a="1"/>
  <c r="AN139" i="1" s="1"/>
  <c r="AO139" i="1" a="1"/>
  <c r="AO139" i="1" s="1"/>
  <c r="AL139" i="1" a="1"/>
  <c r="AL139" i="1" s="1"/>
  <c r="AC138" i="1"/>
  <c r="AA138" i="1"/>
  <c r="X138" i="1"/>
  <c r="W138" i="1"/>
  <c r="AE138" i="1"/>
  <c r="Z138" i="1"/>
  <c r="J139" i="1" a="1"/>
  <c r="J139" i="1" s="1"/>
  <c r="H139" i="1" a="1"/>
  <c r="H139" i="1" s="1"/>
  <c r="F139" i="1" a="1"/>
  <c r="F139" i="1" s="1"/>
  <c r="D139" i="1" a="1"/>
  <c r="D139" i="1" s="1"/>
  <c r="G139" i="1" a="1"/>
  <c r="G139" i="1" s="1"/>
  <c r="E139" i="1" a="1"/>
  <c r="E139" i="1" s="1"/>
  <c r="I139" i="1" a="1"/>
  <c r="I139" i="1" s="1"/>
  <c r="AB138" i="1"/>
  <c r="B140" i="1"/>
  <c r="A141" i="1"/>
  <c r="V138" i="1"/>
  <c r="AD138" i="1"/>
  <c r="O140" i="1" l="1" a="1"/>
  <c r="O140" i="1" s="1"/>
  <c r="N140" i="1" a="1"/>
  <c r="N140" i="1" s="1"/>
  <c r="T140" i="1" a="1"/>
  <c r="T140" i="1" s="1"/>
  <c r="M140" i="1" a="1"/>
  <c r="M140" i="1" s="1"/>
  <c r="S140" i="1" a="1"/>
  <c r="S140" i="1" s="1"/>
  <c r="L140" i="1" a="1"/>
  <c r="L140" i="1" s="1"/>
  <c r="R140" i="1" a="1"/>
  <c r="R140" i="1" s="1"/>
  <c r="K140" i="1" a="1"/>
  <c r="K140" i="1" s="1"/>
  <c r="Q140" i="1" a="1"/>
  <c r="Q140" i="1" s="1"/>
  <c r="P140" i="1" a="1"/>
  <c r="P140" i="1" s="1"/>
  <c r="Z139" i="1"/>
  <c r="AI140" i="1" a="1"/>
  <c r="AI140" i="1" s="1"/>
  <c r="AL140" i="1" a="1"/>
  <c r="AL140" i="1" s="1"/>
  <c r="AO140" i="1" a="1"/>
  <c r="AO140" i="1" s="1"/>
  <c r="AJ140" i="1" a="1"/>
  <c r="AJ140" i="1" s="1"/>
  <c r="AM140" i="1" a="1"/>
  <c r="AM140" i="1" s="1"/>
  <c r="AP140" i="1" a="1"/>
  <c r="AP140" i="1" s="1"/>
  <c r="AG140" i="1" a="1"/>
  <c r="AG140" i="1" s="1"/>
  <c r="AN140" i="1" a="1"/>
  <c r="AN140" i="1" s="1"/>
  <c r="AH140" i="1" a="1"/>
  <c r="AH140" i="1" s="1"/>
  <c r="AK140" i="1" a="1"/>
  <c r="AK140" i="1" s="1"/>
  <c r="X139" i="1"/>
  <c r="V139" i="1"/>
  <c r="AD139" i="1"/>
  <c r="W139" i="1"/>
  <c r="AE139" i="1"/>
  <c r="I140" i="1" a="1"/>
  <c r="I140" i="1" s="1"/>
  <c r="G140" i="1" a="1"/>
  <c r="G140" i="1" s="1"/>
  <c r="E140" i="1" a="1"/>
  <c r="E140" i="1" s="1"/>
  <c r="J140" i="1" a="1"/>
  <c r="J140" i="1" s="1"/>
  <c r="F140" i="1" a="1"/>
  <c r="F140" i="1" s="1"/>
  <c r="D140" i="1" a="1"/>
  <c r="D140" i="1" s="1"/>
  <c r="H140" i="1" a="1"/>
  <c r="H140" i="1" s="1"/>
  <c r="Y139" i="1"/>
  <c r="AB139" i="1"/>
  <c r="AA139" i="1"/>
  <c r="A142" i="1"/>
  <c r="B141" i="1"/>
  <c r="AC139" i="1"/>
  <c r="M141" i="1" l="1" a="1"/>
  <c r="M141" i="1" s="1"/>
  <c r="T141" i="1" a="1"/>
  <c r="T141" i="1" s="1"/>
  <c r="L141" i="1" a="1"/>
  <c r="L141" i="1" s="1"/>
  <c r="S141" i="1" a="1"/>
  <c r="S141" i="1" s="1"/>
  <c r="K141" i="1" a="1"/>
  <c r="K141" i="1" s="1"/>
  <c r="R141" i="1" a="1"/>
  <c r="R141" i="1" s="1"/>
  <c r="Q141" i="1" a="1"/>
  <c r="Q141" i="1" s="1"/>
  <c r="P141" i="1" a="1"/>
  <c r="P141" i="1" s="1"/>
  <c r="O141" i="1" a="1"/>
  <c r="O141" i="1" s="1"/>
  <c r="N141" i="1" a="1"/>
  <c r="N141" i="1" s="1"/>
  <c r="AL141" i="1" a="1"/>
  <c r="AL141" i="1" s="1"/>
  <c r="AO141" i="1" a="1"/>
  <c r="AO141" i="1" s="1"/>
  <c r="AI141" i="1" a="1"/>
  <c r="AI141" i="1" s="1"/>
  <c r="AP141" i="1" a="1"/>
  <c r="AP141" i="1" s="1"/>
  <c r="AG141" i="1" a="1"/>
  <c r="AG141" i="1" s="1"/>
  <c r="AJ141" i="1" a="1"/>
  <c r="AJ141" i="1" s="1"/>
  <c r="AM141" i="1" a="1"/>
  <c r="AM141" i="1" s="1"/>
  <c r="AH141" i="1" a="1"/>
  <c r="AH141" i="1" s="1"/>
  <c r="AK141" i="1" a="1"/>
  <c r="AK141" i="1" s="1"/>
  <c r="AN141" i="1" a="1"/>
  <c r="AN141" i="1" s="1"/>
  <c r="AE140" i="1"/>
  <c r="AA140" i="1"/>
  <c r="W140" i="1"/>
  <c r="AC140" i="1"/>
  <c r="Z140" i="1"/>
  <c r="B142" i="1"/>
  <c r="A143" i="1"/>
  <c r="AB140" i="1"/>
  <c r="J141" i="1" a="1"/>
  <c r="J141" i="1" s="1"/>
  <c r="H141" i="1" a="1"/>
  <c r="H141" i="1" s="1"/>
  <c r="F141" i="1" a="1"/>
  <c r="F141" i="1" s="1"/>
  <c r="D141" i="1" a="1"/>
  <c r="D141" i="1" s="1"/>
  <c r="I141" i="1" a="1"/>
  <c r="I141" i="1" s="1"/>
  <c r="E141" i="1" a="1"/>
  <c r="E141" i="1" s="1"/>
  <c r="G141" i="1" a="1"/>
  <c r="G141" i="1" s="1"/>
  <c r="Y140" i="1"/>
  <c r="V140" i="1"/>
  <c r="AD140" i="1"/>
  <c r="X140" i="1"/>
  <c r="Q142" i="1" l="1" a="1"/>
  <c r="Q142" i="1" s="1"/>
  <c r="P142" i="1" a="1"/>
  <c r="P142" i="1" s="1"/>
  <c r="O142" i="1" a="1"/>
  <c r="O142" i="1" s="1"/>
  <c r="T142" i="1" a="1"/>
  <c r="T142" i="1" s="1"/>
  <c r="N142" i="1" a="1"/>
  <c r="N142" i="1" s="1"/>
  <c r="S142" i="1" a="1"/>
  <c r="S142" i="1" s="1"/>
  <c r="M142" i="1" a="1"/>
  <c r="M142" i="1" s="1"/>
  <c r="R142" i="1" a="1"/>
  <c r="R142" i="1" s="1"/>
  <c r="L142" i="1" a="1"/>
  <c r="L142" i="1" s="1"/>
  <c r="K142" i="1" a="1"/>
  <c r="K142" i="1" s="1"/>
  <c r="AH142" i="1" a="1"/>
  <c r="AH142" i="1" s="1"/>
  <c r="AK142" i="1" a="1"/>
  <c r="AK142" i="1" s="1"/>
  <c r="AI142" i="1" a="1"/>
  <c r="AI142" i="1" s="1"/>
  <c r="AL142" i="1" a="1"/>
  <c r="AL142" i="1" s="1"/>
  <c r="AO142" i="1" a="1"/>
  <c r="AO142" i="1" s="1"/>
  <c r="AJ142" i="1" a="1"/>
  <c r="AJ142" i="1" s="1"/>
  <c r="AM142" i="1" a="1"/>
  <c r="AM142" i="1" s="1"/>
  <c r="AP142" i="1" a="1"/>
  <c r="AP142" i="1" s="1"/>
  <c r="AN142" i="1" a="1"/>
  <c r="AN142" i="1" s="1"/>
  <c r="AG142" i="1" a="1"/>
  <c r="AG142" i="1" s="1"/>
  <c r="Z141" i="1"/>
  <c r="AB141" i="1"/>
  <c r="AA141" i="1"/>
  <c r="Y141" i="1"/>
  <c r="AC141" i="1"/>
  <c r="A144" i="1"/>
  <c r="B143" i="1"/>
  <c r="V141" i="1"/>
  <c r="AD141" i="1"/>
  <c r="X141" i="1"/>
  <c r="W141" i="1"/>
  <c r="AE141" i="1"/>
  <c r="I142" i="1" a="1"/>
  <c r="I142" i="1" s="1"/>
  <c r="G142" i="1" a="1"/>
  <c r="G142" i="1" s="1"/>
  <c r="E142" i="1" a="1"/>
  <c r="E142" i="1" s="1"/>
  <c r="H142" i="1" a="1"/>
  <c r="H142" i="1" s="1"/>
  <c r="D142" i="1" a="1"/>
  <c r="D142" i="1" s="1"/>
  <c r="J142" i="1" a="1"/>
  <c r="J142" i="1" s="1"/>
  <c r="F142" i="1" a="1"/>
  <c r="F142" i="1" s="1"/>
  <c r="AC142" i="1" l="1"/>
  <c r="M143" i="1" a="1"/>
  <c r="M143" i="1" s="1"/>
  <c r="T143" i="1" a="1"/>
  <c r="T143" i="1" s="1"/>
  <c r="S143" i="1" a="1"/>
  <c r="S143" i="1" s="1"/>
  <c r="L143" i="1" a="1"/>
  <c r="L143" i="1" s="1"/>
  <c r="R143" i="1" a="1"/>
  <c r="R143" i="1" s="1"/>
  <c r="K143" i="1" a="1"/>
  <c r="K143" i="1" s="1"/>
  <c r="Q143" i="1" a="1"/>
  <c r="Q143" i="1" s="1"/>
  <c r="P143" i="1" a="1"/>
  <c r="P143" i="1" s="1"/>
  <c r="O143" i="1" a="1"/>
  <c r="O143" i="1" s="1"/>
  <c r="N143" i="1" a="1"/>
  <c r="N143" i="1" s="1"/>
  <c r="AH143" i="1" a="1"/>
  <c r="AH143" i="1" s="1"/>
  <c r="AK143" i="1" a="1"/>
  <c r="AK143" i="1" s="1"/>
  <c r="AN143" i="1" a="1"/>
  <c r="AN143" i="1" s="1"/>
  <c r="AL143" i="1" a="1"/>
  <c r="AL143" i="1" s="1"/>
  <c r="AO143" i="1" a="1"/>
  <c r="AO143" i="1" s="1"/>
  <c r="AI143" i="1" a="1"/>
  <c r="AI143" i="1" s="1"/>
  <c r="AP143" i="1" a="1"/>
  <c r="AP143" i="1" s="1"/>
  <c r="AM143" i="1" a="1"/>
  <c r="AM143" i="1" s="1"/>
  <c r="AG143" i="1" a="1"/>
  <c r="AG143" i="1" s="1"/>
  <c r="AJ143" i="1" a="1"/>
  <c r="AJ143" i="1" s="1"/>
  <c r="AE142" i="1"/>
  <c r="AB142" i="1"/>
  <c r="Y142" i="1"/>
  <c r="W142" i="1"/>
  <c r="Z142" i="1"/>
  <c r="J143" i="1" a="1"/>
  <c r="J143" i="1" s="1"/>
  <c r="H143" i="1" a="1"/>
  <c r="H143" i="1" s="1"/>
  <c r="F143" i="1" a="1"/>
  <c r="F143" i="1" s="1"/>
  <c r="D143" i="1" a="1"/>
  <c r="D143" i="1" s="1"/>
  <c r="G143" i="1" a="1"/>
  <c r="G143" i="1" s="1"/>
  <c r="I143" i="1" a="1"/>
  <c r="I143" i="1" s="1"/>
  <c r="E143" i="1" a="1"/>
  <c r="E143" i="1" s="1"/>
  <c r="V142" i="1"/>
  <c r="AD142" i="1"/>
  <c r="B144" i="1"/>
  <c r="A145" i="1"/>
  <c r="AA142" i="1"/>
  <c r="X142" i="1"/>
  <c r="S144" i="1" l="1" a="1"/>
  <c r="S144" i="1" s="1"/>
  <c r="K144" i="1" a="1"/>
  <c r="K144" i="1" s="1"/>
  <c r="R144" i="1" a="1"/>
  <c r="R144" i="1" s="1"/>
  <c r="Q144" i="1" a="1"/>
  <c r="Q144" i="1" s="1"/>
  <c r="P144" i="1" a="1"/>
  <c r="P144" i="1" s="1"/>
  <c r="O144" i="1" a="1"/>
  <c r="O144" i="1" s="1"/>
  <c r="N144" i="1" a="1"/>
  <c r="N144" i="1" s="1"/>
  <c r="L144" i="1" a="1"/>
  <c r="L144" i="1" s="1"/>
  <c r="T144" i="1" a="1"/>
  <c r="T144" i="1" s="1"/>
  <c r="M144" i="1" a="1"/>
  <c r="M144" i="1" s="1"/>
  <c r="AG144" i="1" a="1"/>
  <c r="AG144" i="1" s="1"/>
  <c r="AN144" i="1" a="1"/>
  <c r="AN144" i="1" s="1"/>
  <c r="AH144" i="1" a="1"/>
  <c r="AH144" i="1" s="1"/>
  <c r="AK144" i="1" a="1"/>
  <c r="AK144" i="1" s="1"/>
  <c r="AI144" i="1" a="1"/>
  <c r="AI144" i="1" s="1"/>
  <c r="AL144" i="1" a="1"/>
  <c r="AL144" i="1" s="1"/>
  <c r="AO144" i="1" a="1"/>
  <c r="AO144" i="1" s="1"/>
  <c r="AP144" i="1" a="1"/>
  <c r="AP144" i="1" s="1"/>
  <c r="AJ144" i="1" a="1"/>
  <c r="AJ144" i="1" s="1"/>
  <c r="AM144" i="1" a="1"/>
  <c r="AM144" i="1" s="1"/>
  <c r="Z143" i="1"/>
  <c r="AD143" i="1"/>
  <c r="AB143" i="1"/>
  <c r="V143" i="1"/>
  <c r="AC143" i="1"/>
  <c r="W143" i="1"/>
  <c r="AE143" i="1"/>
  <c r="AA143" i="1"/>
  <c r="A146" i="1"/>
  <c r="B145" i="1"/>
  <c r="I144" i="1" a="1"/>
  <c r="I144" i="1" s="1"/>
  <c r="G144" i="1" a="1"/>
  <c r="G144" i="1" s="1"/>
  <c r="E144" i="1" a="1"/>
  <c r="E144" i="1" s="1"/>
  <c r="J144" i="1" a="1"/>
  <c r="J144" i="1" s="1"/>
  <c r="F144" i="1" a="1"/>
  <c r="F144" i="1" s="1"/>
  <c r="H144" i="1" a="1"/>
  <c r="H144" i="1" s="1"/>
  <c r="D144" i="1" a="1"/>
  <c r="D144" i="1" s="1"/>
  <c r="X143" i="1"/>
  <c r="Y143" i="1"/>
  <c r="P145" i="1" l="1" a="1"/>
  <c r="P145" i="1" s="1"/>
  <c r="O145" i="1" a="1"/>
  <c r="O145" i="1" s="1"/>
  <c r="N145" i="1" a="1"/>
  <c r="N145" i="1" s="1"/>
  <c r="T145" i="1" a="1"/>
  <c r="T145" i="1" s="1"/>
  <c r="M145" i="1" a="1"/>
  <c r="M145" i="1" s="1"/>
  <c r="S145" i="1" a="1"/>
  <c r="S145" i="1" s="1"/>
  <c r="R145" i="1" a="1"/>
  <c r="R145" i="1" s="1"/>
  <c r="L145" i="1" a="1"/>
  <c r="L145" i="1" s="1"/>
  <c r="Q145" i="1" a="1"/>
  <c r="Q145" i="1" s="1"/>
  <c r="K145" i="1" a="1"/>
  <c r="K145" i="1" s="1"/>
  <c r="AG145" i="1" a="1"/>
  <c r="AG145" i="1" s="1"/>
  <c r="AJ145" i="1" a="1"/>
  <c r="AJ145" i="1" s="1"/>
  <c r="AM145" i="1" a="1"/>
  <c r="AM145" i="1" s="1"/>
  <c r="AH145" i="1" a="1"/>
  <c r="AH145" i="1" s="1"/>
  <c r="AK145" i="1" a="1"/>
  <c r="AK145" i="1" s="1"/>
  <c r="AN145" i="1" a="1"/>
  <c r="AN145" i="1" s="1"/>
  <c r="AL145" i="1" a="1"/>
  <c r="AL145" i="1" s="1"/>
  <c r="AO145" i="1" a="1"/>
  <c r="AO145" i="1" s="1"/>
  <c r="AI145" i="1" a="1"/>
  <c r="AI145" i="1" s="1"/>
  <c r="AP145" i="1" a="1"/>
  <c r="AP145" i="1" s="1"/>
  <c r="AA144" i="1"/>
  <c r="W144" i="1"/>
  <c r="AE144" i="1"/>
  <c r="AC144" i="1"/>
  <c r="Z144" i="1"/>
  <c r="J145" i="1" a="1"/>
  <c r="J145" i="1" s="1"/>
  <c r="H145" i="1" a="1"/>
  <c r="H145" i="1" s="1"/>
  <c r="F145" i="1" a="1"/>
  <c r="F145" i="1" s="1"/>
  <c r="D145" i="1" a="1"/>
  <c r="D145" i="1" s="1"/>
  <c r="I145" i="1" a="1"/>
  <c r="I145" i="1" s="1"/>
  <c r="E145" i="1" a="1"/>
  <c r="E145" i="1" s="1"/>
  <c r="G145" i="1" a="1"/>
  <c r="G145" i="1" s="1"/>
  <c r="AB144" i="1"/>
  <c r="B146" i="1"/>
  <c r="A147" i="1"/>
  <c r="Y144" i="1"/>
  <c r="V144" i="1"/>
  <c r="AD144" i="1"/>
  <c r="X144" i="1"/>
  <c r="S146" i="1" l="1" a="1"/>
  <c r="S146" i="1" s="1"/>
  <c r="L146" i="1" a="1"/>
  <c r="L146" i="1" s="1"/>
  <c r="R146" i="1" a="1"/>
  <c r="R146" i="1" s="1"/>
  <c r="K146" i="1" a="1"/>
  <c r="K146" i="1" s="1"/>
  <c r="Q146" i="1" a="1"/>
  <c r="Q146" i="1" s="1"/>
  <c r="P146" i="1" a="1"/>
  <c r="P146" i="1" s="1"/>
  <c r="O146" i="1" a="1"/>
  <c r="O146" i="1" s="1"/>
  <c r="N146" i="1" a="1"/>
  <c r="N146" i="1" s="1"/>
  <c r="M146" i="1" a="1"/>
  <c r="M146" i="1" s="1"/>
  <c r="T146" i="1" a="1"/>
  <c r="T146" i="1" s="1"/>
  <c r="AD145" i="1"/>
  <c r="AJ146" i="1" a="1"/>
  <c r="AJ146" i="1" s="1"/>
  <c r="AM146" i="1" a="1"/>
  <c r="AM146" i="1" s="1"/>
  <c r="AP146" i="1" a="1"/>
  <c r="AP146" i="1" s="1"/>
  <c r="AG146" i="1" a="1"/>
  <c r="AG146" i="1" s="1"/>
  <c r="AN146" i="1" a="1"/>
  <c r="AN146" i="1" s="1"/>
  <c r="AH146" i="1" a="1"/>
  <c r="AH146" i="1" s="1"/>
  <c r="AK146" i="1" a="1"/>
  <c r="AK146" i="1" s="1"/>
  <c r="AI146" i="1" a="1"/>
  <c r="AI146" i="1" s="1"/>
  <c r="AL146" i="1" a="1"/>
  <c r="AL146" i="1" s="1"/>
  <c r="AO146" i="1" a="1"/>
  <c r="AO146" i="1" s="1"/>
  <c r="V145" i="1"/>
  <c r="AB145" i="1"/>
  <c r="AA145" i="1"/>
  <c r="W145" i="1"/>
  <c r="AE145" i="1"/>
  <c r="AC145" i="1"/>
  <c r="A148" i="1"/>
  <c r="B147" i="1"/>
  <c r="Z145" i="1"/>
  <c r="X145" i="1"/>
  <c r="I146" i="1" a="1"/>
  <c r="I146" i="1" s="1"/>
  <c r="G146" i="1" a="1"/>
  <c r="G146" i="1" s="1"/>
  <c r="E146" i="1" a="1"/>
  <c r="E146" i="1" s="1"/>
  <c r="H146" i="1" a="1"/>
  <c r="H146" i="1" s="1"/>
  <c r="D146" i="1" a="1"/>
  <c r="D146" i="1" s="1"/>
  <c r="J146" i="1" a="1"/>
  <c r="J146" i="1" s="1"/>
  <c r="F146" i="1" a="1"/>
  <c r="F146" i="1" s="1"/>
  <c r="Y145" i="1"/>
  <c r="AC146" i="1" l="1"/>
  <c r="Q147" i="1" a="1"/>
  <c r="Q147" i="1" s="1"/>
  <c r="P147" i="1" a="1"/>
  <c r="P147" i="1" s="1"/>
  <c r="O147" i="1" a="1"/>
  <c r="O147" i="1" s="1"/>
  <c r="N147" i="1" a="1"/>
  <c r="N147" i="1" s="1"/>
  <c r="M147" i="1" a="1"/>
  <c r="M147" i="1" s="1"/>
  <c r="T147" i="1" a="1"/>
  <c r="T147" i="1" s="1"/>
  <c r="L147" i="1" a="1"/>
  <c r="L147" i="1" s="1"/>
  <c r="S147" i="1" a="1"/>
  <c r="S147" i="1" s="1"/>
  <c r="R147" i="1" a="1"/>
  <c r="R147" i="1" s="1"/>
  <c r="K147" i="1" a="1"/>
  <c r="K147" i="1" s="1"/>
  <c r="AI147" i="1" a="1"/>
  <c r="AI147" i="1" s="1"/>
  <c r="AP147" i="1" a="1"/>
  <c r="AP147" i="1" s="1"/>
  <c r="AG147" i="1" a="1"/>
  <c r="AG147" i="1" s="1"/>
  <c r="AJ147" i="1" a="1"/>
  <c r="AJ147" i="1" s="1"/>
  <c r="AM147" i="1" a="1"/>
  <c r="AM147" i="1" s="1"/>
  <c r="AH147" i="1" a="1"/>
  <c r="AH147" i="1" s="1"/>
  <c r="AK147" i="1" a="1"/>
  <c r="AK147" i="1" s="1"/>
  <c r="AN147" i="1" a="1"/>
  <c r="AN147" i="1" s="1"/>
  <c r="AL147" i="1" a="1"/>
  <c r="AL147" i="1" s="1"/>
  <c r="AO147" i="1" a="1"/>
  <c r="AO147" i="1" s="1"/>
  <c r="Y146" i="1"/>
  <c r="AA146" i="1"/>
  <c r="X146" i="1"/>
  <c r="B148" i="1"/>
  <c r="A149" i="1"/>
  <c r="AE146" i="1"/>
  <c r="Z146" i="1"/>
  <c r="AB146" i="1"/>
  <c r="W146" i="1"/>
  <c r="V146" i="1"/>
  <c r="AD146" i="1"/>
  <c r="J147" i="1" a="1"/>
  <c r="J147" i="1" s="1"/>
  <c r="H147" i="1" a="1"/>
  <c r="H147" i="1" s="1"/>
  <c r="F147" i="1" a="1"/>
  <c r="F147" i="1" s="1"/>
  <c r="D147" i="1" a="1"/>
  <c r="D147" i="1" s="1"/>
  <c r="G147" i="1" a="1"/>
  <c r="G147" i="1" s="1"/>
  <c r="I147" i="1" a="1"/>
  <c r="I147" i="1" s="1"/>
  <c r="E147" i="1" a="1"/>
  <c r="E147" i="1" s="1"/>
  <c r="Z147" i="1" l="1"/>
  <c r="T148" i="1" a="1"/>
  <c r="T148" i="1" s="1"/>
  <c r="N148" i="1" a="1"/>
  <c r="N148" i="1" s="1"/>
  <c r="S148" i="1" a="1"/>
  <c r="S148" i="1" s="1"/>
  <c r="M148" i="1" a="1"/>
  <c r="M148" i="1" s="1"/>
  <c r="L148" i="1" a="1"/>
  <c r="L148" i="1" s="1"/>
  <c r="R148" i="1" a="1"/>
  <c r="R148" i="1" s="1"/>
  <c r="K148" i="1" a="1"/>
  <c r="K148" i="1" s="1"/>
  <c r="Q148" i="1" a="1"/>
  <c r="Q148" i="1" s="1"/>
  <c r="P148" i="1" a="1"/>
  <c r="P148" i="1" s="1"/>
  <c r="O148" i="1" a="1"/>
  <c r="O148" i="1" s="1"/>
  <c r="AI148" i="1" a="1"/>
  <c r="AI148" i="1" s="1"/>
  <c r="AL148" i="1" a="1"/>
  <c r="AL148" i="1" s="1"/>
  <c r="AO148" i="1" a="1"/>
  <c r="AO148" i="1" s="1"/>
  <c r="AJ148" i="1" a="1"/>
  <c r="AJ148" i="1" s="1"/>
  <c r="AM148" i="1" a="1"/>
  <c r="AM148" i="1" s="1"/>
  <c r="AP148" i="1" a="1"/>
  <c r="AP148" i="1" s="1"/>
  <c r="AG148" i="1" a="1"/>
  <c r="AG148" i="1" s="1"/>
  <c r="AN148" i="1" a="1"/>
  <c r="AN148" i="1" s="1"/>
  <c r="AH148" i="1" a="1"/>
  <c r="AH148" i="1" s="1"/>
  <c r="AK148" i="1" a="1"/>
  <c r="AK148" i="1" s="1"/>
  <c r="AD147" i="1"/>
  <c r="AB147" i="1"/>
  <c r="V147" i="1"/>
  <c r="AA147" i="1"/>
  <c r="X147" i="1"/>
  <c r="W147" i="1"/>
  <c r="AE147" i="1"/>
  <c r="A150" i="1"/>
  <c r="B149" i="1"/>
  <c r="AC147" i="1"/>
  <c r="Y147" i="1"/>
  <c r="I148" i="1" a="1"/>
  <c r="I148" i="1" s="1"/>
  <c r="G148" i="1" a="1"/>
  <c r="G148" i="1" s="1"/>
  <c r="E148" i="1" a="1"/>
  <c r="E148" i="1" s="1"/>
  <c r="J148" i="1" a="1"/>
  <c r="J148" i="1" s="1"/>
  <c r="F148" i="1" a="1"/>
  <c r="F148" i="1" s="1"/>
  <c r="H148" i="1" a="1"/>
  <c r="H148" i="1" s="1"/>
  <c r="D148" i="1" a="1"/>
  <c r="D148" i="1" s="1"/>
  <c r="AA148" i="1" l="1"/>
  <c r="W148" i="1"/>
  <c r="Q149" i="1" a="1"/>
  <c r="Q149" i="1" s="1"/>
  <c r="K149" i="1" a="1"/>
  <c r="K149" i="1" s="1"/>
  <c r="P149" i="1" a="1"/>
  <c r="P149" i="1" s="1"/>
  <c r="O149" i="1" a="1"/>
  <c r="O149" i="1" s="1"/>
  <c r="N149" i="1" a="1"/>
  <c r="N149" i="1" s="1"/>
  <c r="T149" i="1" a="1"/>
  <c r="T149" i="1" s="1"/>
  <c r="M149" i="1" a="1"/>
  <c r="M149" i="1" s="1"/>
  <c r="L149" i="1" a="1"/>
  <c r="L149" i="1" s="1"/>
  <c r="S149" i="1" a="1"/>
  <c r="S149" i="1" s="1"/>
  <c r="R149" i="1" a="1"/>
  <c r="R149" i="1" s="1"/>
  <c r="AL149" i="1" a="1"/>
  <c r="AL149" i="1" s="1"/>
  <c r="AO149" i="1" a="1"/>
  <c r="AO149" i="1" s="1"/>
  <c r="AI149" i="1" a="1"/>
  <c r="AI149" i="1" s="1"/>
  <c r="AP149" i="1" a="1"/>
  <c r="AP149" i="1" s="1"/>
  <c r="AG149" i="1" a="1"/>
  <c r="AG149" i="1" s="1"/>
  <c r="AJ149" i="1" a="1"/>
  <c r="AJ149" i="1" s="1"/>
  <c r="AM149" i="1" a="1"/>
  <c r="AM149" i="1" s="1"/>
  <c r="AH149" i="1" a="1"/>
  <c r="AH149" i="1" s="1"/>
  <c r="AK149" i="1" a="1"/>
  <c r="AK149" i="1" s="1"/>
  <c r="AN149" i="1" a="1"/>
  <c r="AN149" i="1" s="1"/>
  <c r="AE148" i="1"/>
  <c r="Z148" i="1"/>
  <c r="AB148" i="1"/>
  <c r="Y148" i="1"/>
  <c r="V148" i="1"/>
  <c r="AD148" i="1"/>
  <c r="J149" i="1" a="1"/>
  <c r="J149" i="1" s="1"/>
  <c r="H149" i="1" a="1"/>
  <c r="H149" i="1" s="1"/>
  <c r="F149" i="1" a="1"/>
  <c r="F149" i="1" s="1"/>
  <c r="D149" i="1" a="1"/>
  <c r="D149" i="1" s="1"/>
  <c r="I149" i="1" a="1"/>
  <c r="I149" i="1" s="1"/>
  <c r="E149" i="1" a="1"/>
  <c r="E149" i="1" s="1"/>
  <c r="G149" i="1" a="1"/>
  <c r="G149" i="1" s="1"/>
  <c r="AC148" i="1"/>
  <c r="X148" i="1"/>
  <c r="B150" i="1"/>
  <c r="A151" i="1"/>
  <c r="O150" i="1" l="1" a="1"/>
  <c r="O150" i="1" s="1"/>
  <c r="N150" i="1" a="1"/>
  <c r="N150" i="1" s="1"/>
  <c r="M150" i="1" a="1"/>
  <c r="M150" i="1" s="1"/>
  <c r="T150" i="1" a="1"/>
  <c r="T150" i="1" s="1"/>
  <c r="L150" i="1" a="1"/>
  <c r="L150" i="1" s="1"/>
  <c r="S150" i="1" a="1"/>
  <c r="S150" i="1" s="1"/>
  <c r="K150" i="1" a="1"/>
  <c r="K150" i="1" s="1"/>
  <c r="R150" i="1" a="1"/>
  <c r="R150" i="1" s="1"/>
  <c r="Q150" i="1" a="1"/>
  <c r="Q150" i="1" s="1"/>
  <c r="P150" i="1" a="1"/>
  <c r="P150" i="1" s="1"/>
  <c r="AH150" i="1" a="1"/>
  <c r="AH150" i="1" s="1"/>
  <c r="AK150" i="1" a="1"/>
  <c r="AK150" i="1" s="1"/>
  <c r="AI150" i="1" a="1"/>
  <c r="AI150" i="1" s="1"/>
  <c r="AL150" i="1" a="1"/>
  <c r="AL150" i="1" s="1"/>
  <c r="AO150" i="1" a="1"/>
  <c r="AO150" i="1" s="1"/>
  <c r="AJ150" i="1" a="1"/>
  <c r="AJ150" i="1" s="1"/>
  <c r="AM150" i="1" a="1"/>
  <c r="AM150" i="1" s="1"/>
  <c r="AP150" i="1" a="1"/>
  <c r="AP150" i="1" s="1"/>
  <c r="AG150" i="1" a="1"/>
  <c r="AG150" i="1" s="1"/>
  <c r="AN150" i="1" a="1"/>
  <c r="AN150" i="1" s="1"/>
  <c r="AD149" i="1"/>
  <c r="AB149" i="1"/>
  <c r="Z149" i="1"/>
  <c r="AA149" i="1"/>
  <c r="Y149" i="1"/>
  <c r="A152" i="1"/>
  <c r="B151" i="1"/>
  <c r="AC149" i="1"/>
  <c r="I150" i="1" a="1"/>
  <c r="I150" i="1" s="1"/>
  <c r="G150" i="1" a="1"/>
  <c r="G150" i="1" s="1"/>
  <c r="E150" i="1" a="1"/>
  <c r="E150" i="1" s="1"/>
  <c r="H150" i="1" a="1"/>
  <c r="H150" i="1" s="1"/>
  <c r="D150" i="1" a="1"/>
  <c r="D150" i="1" s="1"/>
  <c r="J150" i="1" a="1"/>
  <c r="J150" i="1" s="1"/>
  <c r="F150" i="1" a="1"/>
  <c r="F150" i="1" s="1"/>
  <c r="V149" i="1"/>
  <c r="X149" i="1"/>
  <c r="W149" i="1"/>
  <c r="AE149" i="1"/>
  <c r="T151" i="1" l="1" a="1"/>
  <c r="T151" i="1" s="1"/>
  <c r="M151" i="1" a="1"/>
  <c r="M151" i="1" s="1"/>
  <c r="S151" i="1" a="1"/>
  <c r="S151" i="1" s="1"/>
  <c r="L151" i="1" a="1"/>
  <c r="L151" i="1" s="1"/>
  <c r="R151" i="1" a="1"/>
  <c r="R151" i="1" s="1"/>
  <c r="K151" i="1" a="1"/>
  <c r="K151" i="1" s="1"/>
  <c r="Q151" i="1" a="1"/>
  <c r="Q151" i="1" s="1"/>
  <c r="P151" i="1" a="1"/>
  <c r="P151" i="1" s="1"/>
  <c r="O151" i="1" a="1"/>
  <c r="O151" i="1" s="1"/>
  <c r="N151" i="1" a="1"/>
  <c r="N151" i="1" s="1"/>
  <c r="AH151" i="1" a="1"/>
  <c r="AH151" i="1" s="1"/>
  <c r="AK151" i="1" a="1"/>
  <c r="AK151" i="1" s="1"/>
  <c r="AN151" i="1" a="1"/>
  <c r="AN151" i="1" s="1"/>
  <c r="AL151" i="1" a="1"/>
  <c r="AL151" i="1" s="1"/>
  <c r="AO151" i="1" a="1"/>
  <c r="AO151" i="1" s="1"/>
  <c r="AI151" i="1" a="1"/>
  <c r="AI151" i="1" s="1"/>
  <c r="AP151" i="1" a="1"/>
  <c r="AP151" i="1" s="1"/>
  <c r="AJ151" i="1" a="1"/>
  <c r="AJ151" i="1" s="1"/>
  <c r="AM151" i="1" a="1"/>
  <c r="AM151" i="1" s="1"/>
  <c r="AG151" i="1" a="1"/>
  <c r="AG151" i="1" s="1"/>
  <c r="AC150" i="1"/>
  <c r="Z150" i="1"/>
  <c r="AA150" i="1"/>
  <c r="X150" i="1"/>
  <c r="AE150" i="1"/>
  <c r="Y150" i="1"/>
  <c r="AB150" i="1"/>
  <c r="Z151" i="1"/>
  <c r="J151" i="1" a="1"/>
  <c r="J151" i="1" s="1"/>
  <c r="H151" i="1" a="1"/>
  <c r="H151" i="1" s="1"/>
  <c r="F151" i="1" a="1"/>
  <c r="F151" i="1" s="1"/>
  <c r="D151" i="1" a="1"/>
  <c r="D151" i="1" s="1"/>
  <c r="G151" i="1" a="1"/>
  <c r="G151" i="1" s="1"/>
  <c r="I151" i="1" a="1"/>
  <c r="I151" i="1" s="1"/>
  <c r="E151" i="1" a="1"/>
  <c r="E151" i="1" s="1"/>
  <c r="W150" i="1"/>
  <c r="V150" i="1"/>
  <c r="AD150" i="1"/>
  <c r="B152" i="1"/>
  <c r="A153" i="1"/>
  <c r="P152" i="1" l="1" a="1"/>
  <c r="P152" i="1" s="1"/>
  <c r="O152" i="1" a="1"/>
  <c r="O152" i="1" s="1"/>
  <c r="T152" i="1" a="1"/>
  <c r="T152" i="1" s="1"/>
  <c r="N152" i="1" a="1"/>
  <c r="N152" i="1" s="1"/>
  <c r="S152" i="1" a="1"/>
  <c r="S152" i="1" s="1"/>
  <c r="M152" i="1" a="1"/>
  <c r="M152" i="1" s="1"/>
  <c r="L152" i="1" a="1"/>
  <c r="L152" i="1" s="1"/>
  <c r="K152" i="1" a="1"/>
  <c r="K152" i="1" s="1"/>
  <c r="Q152" i="1" a="1"/>
  <c r="Q152" i="1" s="1"/>
  <c r="R152" i="1" a="1"/>
  <c r="R152" i="1" s="1"/>
  <c r="AG152" i="1" a="1"/>
  <c r="AG152" i="1" s="1"/>
  <c r="AN152" i="1" a="1"/>
  <c r="AN152" i="1" s="1"/>
  <c r="AH152" i="1" a="1"/>
  <c r="AH152" i="1" s="1"/>
  <c r="AK152" i="1" a="1"/>
  <c r="AK152" i="1" s="1"/>
  <c r="AI152" i="1" a="1"/>
  <c r="AI152" i="1" s="1"/>
  <c r="AL152" i="1" a="1"/>
  <c r="AL152" i="1" s="1"/>
  <c r="AO152" i="1" a="1"/>
  <c r="AO152" i="1" s="1"/>
  <c r="AM152" i="1" a="1"/>
  <c r="AM152" i="1" s="1"/>
  <c r="AP152" i="1" a="1"/>
  <c r="AP152" i="1" s="1"/>
  <c r="AJ152" i="1" a="1"/>
  <c r="AJ152" i="1" s="1"/>
  <c r="X151" i="1"/>
  <c r="AB151" i="1"/>
  <c r="Y151" i="1"/>
  <c r="AA151" i="1"/>
  <c r="A154" i="1"/>
  <c r="B153" i="1"/>
  <c r="V151" i="1"/>
  <c r="I152" i="1" a="1"/>
  <c r="I152" i="1" s="1"/>
  <c r="G152" i="1" a="1"/>
  <c r="G152" i="1" s="1"/>
  <c r="E152" i="1" a="1"/>
  <c r="E152" i="1" s="1"/>
  <c r="J152" i="1" a="1"/>
  <c r="J152" i="1" s="1"/>
  <c r="F152" i="1" a="1"/>
  <c r="F152" i="1" s="1"/>
  <c r="H152" i="1" a="1"/>
  <c r="H152" i="1" s="1"/>
  <c r="D152" i="1" a="1"/>
  <c r="D152" i="1" s="1"/>
  <c r="AC151" i="1"/>
  <c r="AD151" i="1"/>
  <c r="W151" i="1"/>
  <c r="AE151" i="1"/>
  <c r="M153" i="1" l="1" a="1"/>
  <c r="M153" i="1" s="1"/>
  <c r="T153" i="1" a="1"/>
  <c r="T153" i="1" s="1"/>
  <c r="L153" i="1" a="1"/>
  <c r="L153" i="1" s="1"/>
  <c r="S153" i="1" a="1"/>
  <c r="S153" i="1" s="1"/>
  <c r="K153" i="1" a="1"/>
  <c r="K153" i="1" s="1"/>
  <c r="R153" i="1" a="1"/>
  <c r="R153" i="1" s="1"/>
  <c r="Q153" i="1" a="1"/>
  <c r="Q153" i="1" s="1"/>
  <c r="P153" i="1" a="1"/>
  <c r="P153" i="1" s="1"/>
  <c r="O153" i="1" a="1"/>
  <c r="O153" i="1" s="1"/>
  <c r="N153" i="1" a="1"/>
  <c r="N153" i="1" s="1"/>
  <c r="AG153" i="1" a="1"/>
  <c r="AG153" i="1" s="1"/>
  <c r="AJ153" i="1" a="1"/>
  <c r="AJ153" i="1" s="1"/>
  <c r="AM153" i="1" a="1"/>
  <c r="AM153" i="1" s="1"/>
  <c r="AH153" i="1" a="1"/>
  <c r="AH153" i="1" s="1"/>
  <c r="AK153" i="1" a="1"/>
  <c r="AK153" i="1" s="1"/>
  <c r="AN153" i="1" a="1"/>
  <c r="AN153" i="1" s="1"/>
  <c r="AL153" i="1" a="1"/>
  <c r="AL153" i="1" s="1"/>
  <c r="AO153" i="1" a="1"/>
  <c r="AO153" i="1" s="1"/>
  <c r="AP153" i="1" a="1"/>
  <c r="AP153" i="1" s="1"/>
  <c r="AI153" i="1" a="1"/>
  <c r="AI153" i="1" s="1"/>
  <c r="AC152" i="1"/>
  <c r="W152" i="1"/>
  <c r="AE152" i="1"/>
  <c r="Z152" i="1"/>
  <c r="AB152" i="1"/>
  <c r="J153" i="1" a="1"/>
  <c r="J153" i="1" s="1"/>
  <c r="H153" i="1" a="1"/>
  <c r="H153" i="1" s="1"/>
  <c r="F153" i="1" a="1"/>
  <c r="F153" i="1" s="1"/>
  <c r="D153" i="1" a="1"/>
  <c r="D153" i="1" s="1"/>
  <c r="I153" i="1" a="1"/>
  <c r="I153" i="1" s="1"/>
  <c r="E153" i="1" a="1"/>
  <c r="E153" i="1" s="1"/>
  <c r="G153" i="1" a="1"/>
  <c r="G153" i="1" s="1"/>
  <c r="Y152" i="1"/>
  <c r="V152" i="1"/>
  <c r="AD152" i="1"/>
  <c r="B154" i="1"/>
  <c r="A155" i="1"/>
  <c r="AA152" i="1"/>
  <c r="X152" i="1"/>
  <c r="K154" i="1" l="1" a="1"/>
  <c r="K154" i="1" s="1"/>
  <c r="R154" i="1" a="1"/>
  <c r="R154" i="1" s="1"/>
  <c r="Q154" i="1" a="1"/>
  <c r="Q154" i="1" s="1"/>
  <c r="P154" i="1" a="1"/>
  <c r="P154" i="1" s="1"/>
  <c r="O154" i="1" a="1"/>
  <c r="O154" i="1" s="1"/>
  <c r="N154" i="1" a="1"/>
  <c r="N154" i="1" s="1"/>
  <c r="T154" i="1" a="1"/>
  <c r="T154" i="1" s="1"/>
  <c r="S154" i="1" a="1"/>
  <c r="S154" i="1" s="1"/>
  <c r="M154" i="1" a="1"/>
  <c r="M154" i="1" s="1"/>
  <c r="L154" i="1" a="1"/>
  <c r="L154" i="1" s="1"/>
  <c r="AD153" i="1"/>
  <c r="AJ154" i="1" a="1"/>
  <c r="AJ154" i="1" s="1"/>
  <c r="AM154" i="1" a="1"/>
  <c r="AM154" i="1" s="1"/>
  <c r="AP154" i="1" a="1"/>
  <c r="AP154" i="1" s="1"/>
  <c r="AG154" i="1" a="1"/>
  <c r="AG154" i="1" s="1"/>
  <c r="AN154" i="1" a="1"/>
  <c r="AN154" i="1" s="1"/>
  <c r="AH154" i="1" a="1"/>
  <c r="AH154" i="1" s="1"/>
  <c r="AK154" i="1" a="1"/>
  <c r="AK154" i="1" s="1"/>
  <c r="AI154" i="1" a="1"/>
  <c r="AI154" i="1" s="1"/>
  <c r="AL154" i="1" a="1"/>
  <c r="AL154" i="1" s="1"/>
  <c r="AO154" i="1" a="1"/>
  <c r="AO154" i="1" s="1"/>
  <c r="V153" i="1"/>
  <c r="X153" i="1"/>
  <c r="Y153" i="1"/>
  <c r="I154" i="1" a="1"/>
  <c r="I154" i="1" s="1"/>
  <c r="G154" i="1" a="1"/>
  <c r="G154" i="1" s="1"/>
  <c r="E154" i="1" a="1"/>
  <c r="E154" i="1" s="1"/>
  <c r="H154" i="1" a="1"/>
  <c r="H154" i="1" s="1"/>
  <c r="D154" i="1" a="1"/>
  <c r="D154" i="1" s="1"/>
  <c r="F154" i="1" a="1"/>
  <c r="F154" i="1" s="1"/>
  <c r="J154" i="1" a="1"/>
  <c r="J154" i="1" s="1"/>
  <c r="AE153" i="1"/>
  <c r="AC153" i="1"/>
  <c r="W153" i="1"/>
  <c r="Z153" i="1"/>
  <c r="AB153" i="1"/>
  <c r="A156" i="1"/>
  <c r="B155" i="1"/>
  <c r="AA153" i="1"/>
  <c r="Y154" i="1" l="1"/>
  <c r="O155" i="1" a="1"/>
  <c r="O155" i="1" s="1"/>
  <c r="N155" i="1" a="1"/>
  <c r="N155" i="1" s="1"/>
  <c r="M155" i="1" a="1"/>
  <c r="M155" i="1" s="1"/>
  <c r="T155" i="1" a="1"/>
  <c r="T155" i="1" s="1"/>
  <c r="S155" i="1" a="1"/>
  <c r="S155" i="1" s="1"/>
  <c r="L155" i="1" a="1"/>
  <c r="L155" i="1" s="1"/>
  <c r="R155" i="1" a="1"/>
  <c r="R155" i="1" s="1"/>
  <c r="K155" i="1" a="1"/>
  <c r="K155" i="1" s="1"/>
  <c r="P155" i="1" a="1"/>
  <c r="P155" i="1" s="1"/>
  <c r="Q155" i="1" a="1"/>
  <c r="Q155" i="1" s="1"/>
  <c r="AI155" i="1" a="1"/>
  <c r="AI155" i="1" s="1"/>
  <c r="AP155" i="1" a="1"/>
  <c r="AP155" i="1" s="1"/>
  <c r="AG155" i="1" a="1"/>
  <c r="AG155" i="1" s="1"/>
  <c r="AJ155" i="1" a="1"/>
  <c r="AJ155" i="1" s="1"/>
  <c r="AM155" i="1" a="1"/>
  <c r="AM155" i="1" s="1"/>
  <c r="AH155" i="1" a="1"/>
  <c r="AH155" i="1" s="1"/>
  <c r="AK155" i="1" a="1"/>
  <c r="AK155" i="1" s="1"/>
  <c r="Z155" i="1" s="1"/>
  <c r="AN155" i="1" a="1"/>
  <c r="AN155" i="1" s="1"/>
  <c r="AL155" i="1" a="1"/>
  <c r="AL155" i="1" s="1"/>
  <c r="AO155" i="1" a="1"/>
  <c r="AO155" i="1" s="1"/>
  <c r="W154" i="1"/>
  <c r="AC154" i="1"/>
  <c r="AE154" i="1"/>
  <c r="AA154" i="1"/>
  <c r="Z154" i="1"/>
  <c r="AB154" i="1"/>
  <c r="J155" i="1" a="1"/>
  <c r="J155" i="1" s="1"/>
  <c r="H155" i="1" a="1"/>
  <c r="H155" i="1" s="1"/>
  <c r="F155" i="1" a="1"/>
  <c r="F155" i="1" s="1"/>
  <c r="D155" i="1" a="1"/>
  <c r="D155" i="1" s="1"/>
  <c r="G155" i="1" a="1"/>
  <c r="G155" i="1" s="1"/>
  <c r="E155" i="1" a="1"/>
  <c r="E155" i="1" s="1"/>
  <c r="I155" i="1" a="1"/>
  <c r="I155" i="1" s="1"/>
  <c r="V154" i="1"/>
  <c r="AD154" i="1"/>
  <c r="B156" i="1"/>
  <c r="A157" i="1"/>
  <c r="X154" i="1"/>
  <c r="O156" i="1" l="1" a="1"/>
  <c r="O156" i="1" s="1"/>
  <c r="N156" i="1" a="1"/>
  <c r="N156" i="1" s="1"/>
  <c r="T156" i="1" a="1"/>
  <c r="T156" i="1" s="1"/>
  <c r="L156" i="1" a="1"/>
  <c r="L156" i="1" s="1"/>
  <c r="K156" i="1" a="1"/>
  <c r="K156" i="1" s="1"/>
  <c r="S156" i="1" a="1"/>
  <c r="S156" i="1" s="1"/>
  <c r="R156" i="1" a="1"/>
  <c r="R156" i="1" s="1"/>
  <c r="Q156" i="1" a="1"/>
  <c r="Q156" i="1" s="1"/>
  <c r="P156" i="1" a="1"/>
  <c r="P156" i="1" s="1"/>
  <c r="M156" i="1" a="1"/>
  <c r="M156" i="1" s="1"/>
  <c r="AI156" i="1" a="1"/>
  <c r="AI156" i="1" s="1"/>
  <c r="AL156" i="1" a="1"/>
  <c r="AL156" i="1" s="1"/>
  <c r="AA156" i="1" s="1"/>
  <c r="AO156" i="1" a="1"/>
  <c r="AO156" i="1" s="1"/>
  <c r="AJ156" i="1" a="1"/>
  <c r="AJ156" i="1" s="1"/>
  <c r="AM156" i="1" a="1"/>
  <c r="AM156" i="1" s="1"/>
  <c r="AP156" i="1" a="1"/>
  <c r="AP156" i="1" s="1"/>
  <c r="AG156" i="1" a="1"/>
  <c r="AG156" i="1" s="1"/>
  <c r="AN156" i="1" a="1"/>
  <c r="AN156" i="1" s="1"/>
  <c r="AK156" i="1" a="1"/>
  <c r="AK156" i="1" s="1"/>
  <c r="AH156" i="1" a="1"/>
  <c r="AH156" i="1" s="1"/>
  <c r="X155" i="1"/>
  <c r="V155" i="1"/>
  <c r="AD155" i="1"/>
  <c r="W155" i="1"/>
  <c r="AE155" i="1"/>
  <c r="Y155" i="1"/>
  <c r="AB155" i="1"/>
  <c r="AA155" i="1"/>
  <c r="I156" i="1" a="1"/>
  <c r="I156" i="1" s="1"/>
  <c r="G156" i="1" a="1"/>
  <c r="G156" i="1" s="1"/>
  <c r="E156" i="1" a="1"/>
  <c r="E156" i="1" s="1"/>
  <c r="J156" i="1" a="1"/>
  <c r="J156" i="1" s="1"/>
  <c r="F156" i="1" a="1"/>
  <c r="F156" i="1" s="1"/>
  <c r="D156" i="1" a="1"/>
  <c r="D156" i="1" s="1"/>
  <c r="H156" i="1" a="1"/>
  <c r="H156" i="1" s="1"/>
  <c r="A158" i="1"/>
  <c r="B157" i="1"/>
  <c r="AC155" i="1"/>
  <c r="R157" i="1" l="1" a="1"/>
  <c r="R157" i="1" s="1"/>
  <c r="L157" i="1" a="1"/>
  <c r="L157" i="1" s="1"/>
  <c r="Q157" i="1" a="1"/>
  <c r="Q157" i="1" s="1"/>
  <c r="K157" i="1" a="1"/>
  <c r="K157" i="1" s="1"/>
  <c r="N157" i="1" a="1"/>
  <c r="N157" i="1" s="1"/>
  <c r="M157" i="1" a="1"/>
  <c r="M157" i="1" s="1"/>
  <c r="T157" i="1" a="1"/>
  <c r="T157" i="1" s="1"/>
  <c r="S157" i="1" a="1"/>
  <c r="S157" i="1" s="1"/>
  <c r="P157" i="1" a="1"/>
  <c r="P157" i="1" s="1"/>
  <c r="O157" i="1" a="1"/>
  <c r="O157" i="1" s="1"/>
  <c r="AL157" i="1" a="1"/>
  <c r="AL157" i="1" s="1"/>
  <c r="AO157" i="1" a="1"/>
  <c r="AO157" i="1" s="1"/>
  <c r="AI157" i="1" a="1"/>
  <c r="AI157" i="1" s="1"/>
  <c r="AP157" i="1" a="1"/>
  <c r="AP157" i="1" s="1"/>
  <c r="AG157" i="1" a="1"/>
  <c r="AG157" i="1" s="1"/>
  <c r="AJ157" i="1" a="1"/>
  <c r="AJ157" i="1" s="1"/>
  <c r="AM157" i="1" a="1"/>
  <c r="AM157" i="1" s="1"/>
  <c r="AN157" i="1" a="1"/>
  <c r="AN157" i="1" s="1"/>
  <c r="AH157" i="1" a="1"/>
  <c r="AH157" i="1" s="1"/>
  <c r="AK157" i="1" a="1"/>
  <c r="AK157" i="1" s="1"/>
  <c r="Z157" i="1" s="1"/>
  <c r="AC156" i="1"/>
  <c r="AE156" i="1"/>
  <c r="Y156" i="1"/>
  <c r="W156" i="1"/>
  <c r="X156" i="1"/>
  <c r="Z156" i="1"/>
  <c r="J157" i="1" a="1"/>
  <c r="J157" i="1" s="1"/>
  <c r="H157" i="1" a="1"/>
  <c r="H157" i="1" s="1"/>
  <c r="F157" i="1" a="1"/>
  <c r="F157" i="1" s="1"/>
  <c r="D157" i="1" a="1"/>
  <c r="D157" i="1" s="1"/>
  <c r="I157" i="1" a="1"/>
  <c r="I157" i="1" s="1"/>
  <c r="E157" i="1" a="1"/>
  <c r="E157" i="1" s="1"/>
  <c r="G157" i="1" a="1"/>
  <c r="G157" i="1" s="1"/>
  <c r="B158" i="1"/>
  <c r="A159" i="1"/>
  <c r="AB156" i="1"/>
  <c r="V156" i="1"/>
  <c r="AD156" i="1"/>
  <c r="T158" i="1" l="1" a="1"/>
  <c r="T158" i="1" s="1"/>
  <c r="N158" i="1" a="1"/>
  <c r="N158" i="1" s="1"/>
  <c r="S158" i="1" a="1"/>
  <c r="S158" i="1" s="1"/>
  <c r="M158" i="1" a="1"/>
  <c r="M158" i="1" s="1"/>
  <c r="Q158" i="1" a="1"/>
  <c r="Q158" i="1" s="1"/>
  <c r="P158" i="1" a="1"/>
  <c r="P158" i="1" s="1"/>
  <c r="O158" i="1" a="1"/>
  <c r="O158" i="1" s="1"/>
  <c r="L158" i="1" a="1"/>
  <c r="L158" i="1" s="1"/>
  <c r="K158" i="1" a="1"/>
  <c r="K158" i="1" s="1"/>
  <c r="R158" i="1" a="1"/>
  <c r="R158" i="1" s="1"/>
  <c r="AH158" i="1" a="1"/>
  <c r="AH158" i="1" s="1"/>
  <c r="AK158" i="1" a="1"/>
  <c r="AK158" i="1" s="1"/>
  <c r="AI158" i="1" a="1"/>
  <c r="AI158" i="1" s="1"/>
  <c r="AL158" i="1" a="1"/>
  <c r="AL158" i="1" s="1"/>
  <c r="AO158" i="1" a="1"/>
  <c r="AO158" i="1" s="1"/>
  <c r="AJ158" i="1" a="1"/>
  <c r="AJ158" i="1" s="1"/>
  <c r="AM158" i="1" a="1"/>
  <c r="AM158" i="1" s="1"/>
  <c r="AP158" i="1" a="1"/>
  <c r="AP158" i="1" s="1"/>
  <c r="AG158" i="1" a="1"/>
  <c r="AG158" i="1" s="1"/>
  <c r="AN158" i="1" a="1"/>
  <c r="AN158" i="1" s="1"/>
  <c r="X157" i="1"/>
  <c r="Y157" i="1"/>
  <c r="V157" i="1"/>
  <c r="AD157" i="1"/>
  <c r="W157" i="1"/>
  <c r="AE157" i="1"/>
  <c r="AB157" i="1"/>
  <c r="I158" i="1" a="1"/>
  <c r="I158" i="1" s="1"/>
  <c r="G158" i="1" a="1"/>
  <c r="G158" i="1" s="1"/>
  <c r="E158" i="1" a="1"/>
  <c r="E158" i="1" s="1"/>
  <c r="H158" i="1" a="1"/>
  <c r="H158" i="1" s="1"/>
  <c r="D158" i="1" a="1"/>
  <c r="D158" i="1" s="1"/>
  <c r="J158" i="1" a="1"/>
  <c r="J158" i="1" s="1"/>
  <c r="F158" i="1" a="1"/>
  <c r="F158" i="1" s="1"/>
  <c r="AA157" i="1"/>
  <c r="A160" i="1"/>
  <c r="B159" i="1"/>
  <c r="AC157" i="1"/>
  <c r="Y158" i="1" l="1"/>
  <c r="Q159" i="1" a="1"/>
  <c r="Q159" i="1" s="1"/>
  <c r="K159" i="1" a="1"/>
  <c r="K159" i="1" s="1"/>
  <c r="P159" i="1" a="1"/>
  <c r="P159" i="1" s="1"/>
  <c r="T159" i="1" a="1"/>
  <c r="T159" i="1" s="1"/>
  <c r="M159" i="1" a="1"/>
  <c r="M159" i="1" s="1"/>
  <c r="S159" i="1" a="1"/>
  <c r="S159" i="1" s="1"/>
  <c r="R159" i="1" a="1"/>
  <c r="R159" i="1" s="1"/>
  <c r="O159" i="1" a="1"/>
  <c r="O159" i="1" s="1"/>
  <c r="N159" i="1" a="1"/>
  <c r="N159" i="1" s="1"/>
  <c r="L159" i="1" a="1"/>
  <c r="L159" i="1" s="1"/>
  <c r="AH159" i="1" a="1"/>
  <c r="AH159" i="1" s="1"/>
  <c r="AK159" i="1" a="1"/>
  <c r="AK159" i="1" s="1"/>
  <c r="AN159" i="1" a="1"/>
  <c r="AN159" i="1" s="1"/>
  <c r="AL159" i="1" a="1"/>
  <c r="AL159" i="1" s="1"/>
  <c r="AO159" i="1" a="1"/>
  <c r="AO159" i="1" s="1"/>
  <c r="AI159" i="1" a="1"/>
  <c r="AI159" i="1" s="1"/>
  <c r="AP159" i="1" a="1"/>
  <c r="AP159" i="1" s="1"/>
  <c r="AG159" i="1" a="1"/>
  <c r="AG159" i="1" s="1"/>
  <c r="AJ159" i="1" a="1"/>
  <c r="AJ159" i="1" s="1"/>
  <c r="AM159" i="1" a="1"/>
  <c r="AM159" i="1" s="1"/>
  <c r="AC158" i="1"/>
  <c r="AE158" i="1"/>
  <c r="AB158" i="1"/>
  <c r="W158" i="1"/>
  <c r="V158" i="1"/>
  <c r="AD158" i="1"/>
  <c r="A161" i="1"/>
  <c r="B160" i="1"/>
  <c r="AA158" i="1"/>
  <c r="X158" i="1"/>
  <c r="J159" i="1" a="1"/>
  <c r="J159" i="1" s="1"/>
  <c r="H159" i="1" a="1"/>
  <c r="H159" i="1" s="1"/>
  <c r="F159" i="1" a="1"/>
  <c r="F159" i="1" s="1"/>
  <c r="D159" i="1" a="1"/>
  <c r="D159" i="1" s="1"/>
  <c r="G159" i="1" a="1"/>
  <c r="G159" i="1" s="1"/>
  <c r="I159" i="1" a="1"/>
  <c r="I159" i="1" s="1"/>
  <c r="E159" i="1" a="1"/>
  <c r="E159" i="1" s="1"/>
  <c r="Z158" i="1"/>
  <c r="X159" i="1" l="1"/>
  <c r="T160" i="1" a="1"/>
  <c r="T160" i="1" s="1"/>
  <c r="N160" i="1" a="1"/>
  <c r="N160" i="1" s="1"/>
  <c r="S160" i="1" a="1"/>
  <c r="S160" i="1" s="1"/>
  <c r="M160" i="1" a="1"/>
  <c r="M160" i="1" s="1"/>
  <c r="L160" i="1" a="1"/>
  <c r="L160" i="1" s="1"/>
  <c r="P160" i="1" a="1"/>
  <c r="P160" i="1" s="1"/>
  <c r="R160" i="1" a="1"/>
  <c r="R160" i="1" s="1"/>
  <c r="Q160" i="1" a="1"/>
  <c r="Q160" i="1" s="1"/>
  <c r="O160" i="1" a="1"/>
  <c r="O160" i="1" s="1"/>
  <c r="K160" i="1" a="1"/>
  <c r="K160" i="1" s="1"/>
  <c r="AG160" i="1" a="1"/>
  <c r="AG160" i="1" s="1"/>
  <c r="AN160" i="1" a="1"/>
  <c r="AN160" i="1" s="1"/>
  <c r="AH160" i="1" a="1"/>
  <c r="AH160" i="1" s="1"/>
  <c r="AK160" i="1" a="1"/>
  <c r="AK160" i="1" s="1"/>
  <c r="AI160" i="1" a="1"/>
  <c r="AI160" i="1" s="1"/>
  <c r="AL160" i="1" a="1"/>
  <c r="AL160" i="1" s="1"/>
  <c r="AO160" i="1" a="1"/>
  <c r="AO160" i="1" s="1"/>
  <c r="AJ160" i="1" a="1"/>
  <c r="AJ160" i="1" s="1"/>
  <c r="AM160" i="1" a="1"/>
  <c r="AM160" i="1" s="1"/>
  <c r="AP160" i="1" a="1"/>
  <c r="AP160" i="1" s="1"/>
  <c r="V159" i="1"/>
  <c r="AB159" i="1"/>
  <c r="AD159" i="1"/>
  <c r="AC159" i="1"/>
  <c r="W159" i="1"/>
  <c r="AE159" i="1"/>
  <c r="Y159" i="1"/>
  <c r="J160" i="1" a="1"/>
  <c r="J160" i="1" s="1"/>
  <c r="H160" i="1" a="1"/>
  <c r="H160" i="1" s="1"/>
  <c r="F160" i="1" a="1"/>
  <c r="F160" i="1" s="1"/>
  <c r="D160" i="1" a="1"/>
  <c r="D160" i="1" s="1"/>
  <c r="I160" i="1" a="1"/>
  <c r="I160" i="1" s="1"/>
  <c r="G160" i="1" a="1"/>
  <c r="G160" i="1" s="1"/>
  <c r="E160" i="1" a="1"/>
  <c r="E160" i="1" s="1"/>
  <c r="Z159" i="1"/>
  <c r="AA159" i="1"/>
  <c r="A162" i="1"/>
  <c r="B161" i="1"/>
  <c r="P161" i="1" l="1" a="1"/>
  <c r="P161" i="1" s="1"/>
  <c r="O161" i="1" a="1"/>
  <c r="O161" i="1" s="1"/>
  <c r="S161" i="1" a="1"/>
  <c r="S161" i="1" s="1"/>
  <c r="L161" i="1" a="1"/>
  <c r="L161" i="1" s="1"/>
  <c r="K161" i="1" a="1"/>
  <c r="K161" i="1" s="1"/>
  <c r="T161" i="1" a="1"/>
  <c r="T161" i="1" s="1"/>
  <c r="R161" i="1" a="1"/>
  <c r="R161" i="1" s="1"/>
  <c r="Q161" i="1" a="1"/>
  <c r="Q161" i="1" s="1"/>
  <c r="N161" i="1" a="1"/>
  <c r="N161" i="1" s="1"/>
  <c r="M161" i="1" a="1"/>
  <c r="M161" i="1" s="1"/>
  <c r="AG161" i="1" a="1"/>
  <c r="AG161" i="1" s="1"/>
  <c r="AJ161" i="1" a="1"/>
  <c r="AJ161" i="1" s="1"/>
  <c r="AM161" i="1" a="1"/>
  <c r="AM161" i="1" s="1"/>
  <c r="AH161" i="1" a="1"/>
  <c r="AH161" i="1" s="1"/>
  <c r="AK161" i="1" a="1"/>
  <c r="AK161" i="1" s="1"/>
  <c r="AN161" i="1" a="1"/>
  <c r="AN161" i="1" s="1"/>
  <c r="AL161" i="1" a="1"/>
  <c r="AL161" i="1" s="1"/>
  <c r="AO161" i="1" a="1"/>
  <c r="AO161" i="1" s="1"/>
  <c r="AP161" i="1" a="1"/>
  <c r="AP161" i="1" s="1"/>
  <c r="AI161" i="1" a="1"/>
  <c r="AI161" i="1" s="1"/>
  <c r="X160" i="1"/>
  <c r="V160" i="1"/>
  <c r="AD160" i="1"/>
  <c r="AC160" i="1"/>
  <c r="I161" i="1" a="1"/>
  <c r="I161" i="1" s="1"/>
  <c r="G161" i="1" a="1"/>
  <c r="G161" i="1" s="1"/>
  <c r="E161" i="1" a="1"/>
  <c r="E161" i="1" s="1"/>
  <c r="J161" i="1" a="1"/>
  <c r="J161" i="1" s="1"/>
  <c r="H161" i="1" a="1"/>
  <c r="H161" i="1" s="1"/>
  <c r="F161" i="1" a="1"/>
  <c r="F161" i="1" s="1"/>
  <c r="D161" i="1" a="1"/>
  <c r="D161" i="1" s="1"/>
  <c r="Z160" i="1"/>
  <c r="AE160" i="1"/>
  <c r="AB160" i="1"/>
  <c r="Y160" i="1"/>
  <c r="A163" i="1"/>
  <c r="B162" i="1"/>
  <c r="W160" i="1"/>
  <c r="AA160" i="1"/>
  <c r="S162" i="1" l="1" a="1"/>
  <c r="S162" i="1" s="1"/>
  <c r="M162" i="1" a="1"/>
  <c r="M162" i="1" s="1"/>
  <c r="L162" i="1" a="1"/>
  <c r="L162" i="1" s="1"/>
  <c r="R162" i="1" a="1"/>
  <c r="R162" i="1" s="1"/>
  <c r="K162" i="1" a="1"/>
  <c r="K162" i="1" s="1"/>
  <c r="O162" i="1" a="1"/>
  <c r="O162" i="1" s="1"/>
  <c r="N162" i="1" a="1"/>
  <c r="N162" i="1" s="1"/>
  <c r="T162" i="1" a="1"/>
  <c r="T162" i="1" s="1"/>
  <c r="Q162" i="1" a="1"/>
  <c r="Q162" i="1" s="1"/>
  <c r="P162" i="1" a="1"/>
  <c r="P162" i="1" s="1"/>
  <c r="AJ162" i="1" a="1"/>
  <c r="AJ162" i="1" s="1"/>
  <c r="AM162" i="1" a="1"/>
  <c r="AM162" i="1" s="1"/>
  <c r="AP162" i="1" a="1"/>
  <c r="AP162" i="1" s="1"/>
  <c r="AG162" i="1" a="1"/>
  <c r="AG162" i="1" s="1"/>
  <c r="AN162" i="1" a="1"/>
  <c r="AN162" i="1" s="1"/>
  <c r="AH162" i="1" a="1"/>
  <c r="AH162" i="1" s="1"/>
  <c r="AK162" i="1" a="1"/>
  <c r="AK162" i="1" s="1"/>
  <c r="AO162" i="1" a="1"/>
  <c r="AO162" i="1" s="1"/>
  <c r="AI162" i="1" a="1"/>
  <c r="AI162" i="1" s="1"/>
  <c r="AL162" i="1" a="1"/>
  <c r="AL162" i="1" s="1"/>
  <c r="AC161" i="1"/>
  <c r="W161" i="1"/>
  <c r="AE161" i="1"/>
  <c r="A164" i="1"/>
  <c r="B163" i="1"/>
  <c r="Z161" i="1"/>
  <c r="AB161" i="1"/>
  <c r="Y161" i="1"/>
  <c r="V161" i="1"/>
  <c r="AD161" i="1"/>
  <c r="J162" i="1" a="1"/>
  <c r="J162" i="1" s="1"/>
  <c r="H162" i="1" a="1"/>
  <c r="H162" i="1" s="1"/>
  <c r="F162" i="1" a="1"/>
  <c r="F162" i="1" s="1"/>
  <c r="D162" i="1" a="1"/>
  <c r="D162" i="1" s="1"/>
  <c r="I162" i="1" a="1"/>
  <c r="I162" i="1" s="1"/>
  <c r="G162" i="1" a="1"/>
  <c r="G162" i="1" s="1"/>
  <c r="E162" i="1" a="1"/>
  <c r="E162" i="1" s="1"/>
  <c r="AA161" i="1"/>
  <c r="X161" i="1"/>
  <c r="P163" i="1" l="1" a="1"/>
  <c r="P163" i="1" s="1"/>
  <c r="O163" i="1" a="1"/>
  <c r="O163" i="1" s="1"/>
  <c r="N163" i="1" a="1"/>
  <c r="N163" i="1" s="1"/>
  <c r="R163" i="1" a="1"/>
  <c r="R163" i="1" s="1"/>
  <c r="L163" i="1" a="1"/>
  <c r="L163" i="1" s="1"/>
  <c r="Q163" i="1" a="1"/>
  <c r="Q163" i="1" s="1"/>
  <c r="M163" i="1" a="1"/>
  <c r="M163" i="1" s="1"/>
  <c r="K163" i="1" a="1"/>
  <c r="K163" i="1" s="1"/>
  <c r="T163" i="1" a="1"/>
  <c r="T163" i="1" s="1"/>
  <c r="S163" i="1" a="1"/>
  <c r="S163" i="1" s="1"/>
  <c r="AI163" i="1" a="1"/>
  <c r="AI163" i="1" s="1"/>
  <c r="AP163" i="1" a="1"/>
  <c r="AP163" i="1" s="1"/>
  <c r="AG163" i="1" a="1"/>
  <c r="AG163" i="1" s="1"/>
  <c r="AJ163" i="1" a="1"/>
  <c r="AJ163" i="1" s="1"/>
  <c r="AM163" i="1" a="1"/>
  <c r="AM163" i="1" s="1"/>
  <c r="AH163" i="1" a="1"/>
  <c r="AH163" i="1" s="1"/>
  <c r="AK163" i="1" a="1"/>
  <c r="AK163" i="1" s="1"/>
  <c r="AN163" i="1" a="1"/>
  <c r="AN163" i="1" s="1"/>
  <c r="AL163" i="1" a="1"/>
  <c r="AL163" i="1" s="1"/>
  <c r="AO163" i="1" a="1"/>
  <c r="AO163" i="1" s="1"/>
  <c r="AB162" i="1"/>
  <c r="Z162" i="1"/>
  <c r="Y162" i="1"/>
  <c r="X162" i="1"/>
  <c r="V162" i="1"/>
  <c r="AD162" i="1"/>
  <c r="AA162" i="1"/>
  <c r="AC162" i="1"/>
  <c r="I163" i="1" a="1"/>
  <c r="I163" i="1" s="1"/>
  <c r="G163" i="1" a="1"/>
  <c r="G163" i="1" s="1"/>
  <c r="E163" i="1" a="1"/>
  <c r="E163" i="1" s="1"/>
  <c r="J163" i="1" a="1"/>
  <c r="J163" i="1" s="1"/>
  <c r="H163" i="1" a="1"/>
  <c r="H163" i="1" s="1"/>
  <c r="F163" i="1" a="1"/>
  <c r="F163" i="1" s="1"/>
  <c r="D163" i="1" a="1"/>
  <c r="D163" i="1" s="1"/>
  <c r="W162" i="1"/>
  <c r="AE162" i="1"/>
  <c r="A165" i="1"/>
  <c r="B164" i="1"/>
  <c r="L164" i="1" l="1" a="1"/>
  <c r="L164" i="1" s="1"/>
  <c r="R164" i="1" a="1"/>
  <c r="R164" i="1" s="1"/>
  <c r="K164" i="1" a="1"/>
  <c r="K164" i="1" s="1"/>
  <c r="Q164" i="1" a="1"/>
  <c r="Q164" i="1" s="1"/>
  <c r="T164" i="1" a="1"/>
  <c r="T164" i="1" s="1"/>
  <c r="S164" i="1" a="1"/>
  <c r="S164" i="1" s="1"/>
  <c r="P164" i="1" a="1"/>
  <c r="P164" i="1" s="1"/>
  <c r="O164" i="1" a="1"/>
  <c r="O164" i="1" s="1"/>
  <c r="N164" i="1" a="1"/>
  <c r="N164" i="1" s="1"/>
  <c r="M164" i="1" a="1"/>
  <c r="M164" i="1" s="1"/>
  <c r="AI164" i="1" a="1"/>
  <c r="AI164" i="1" s="1"/>
  <c r="AL164" i="1" a="1"/>
  <c r="AL164" i="1" s="1"/>
  <c r="AO164" i="1" a="1"/>
  <c r="AO164" i="1" s="1"/>
  <c r="AJ164" i="1" a="1"/>
  <c r="AJ164" i="1" s="1"/>
  <c r="AM164" i="1" a="1"/>
  <c r="AM164" i="1" s="1"/>
  <c r="AP164" i="1" a="1"/>
  <c r="AP164" i="1" s="1"/>
  <c r="AG164" i="1" a="1"/>
  <c r="AG164" i="1" s="1"/>
  <c r="AN164" i="1" a="1"/>
  <c r="AN164" i="1" s="1"/>
  <c r="AH164" i="1" a="1"/>
  <c r="AH164" i="1" s="1"/>
  <c r="AK164" i="1" a="1"/>
  <c r="AK164" i="1" s="1"/>
  <c r="W163" i="1"/>
  <c r="AE163" i="1"/>
  <c r="AB163" i="1"/>
  <c r="AC163" i="1"/>
  <c r="A166" i="1"/>
  <c r="B165" i="1"/>
  <c r="Y163" i="1"/>
  <c r="V163" i="1"/>
  <c r="AD163" i="1"/>
  <c r="Z163" i="1"/>
  <c r="J164" i="1" a="1"/>
  <c r="J164" i="1" s="1"/>
  <c r="H164" i="1" a="1"/>
  <c r="H164" i="1" s="1"/>
  <c r="F164" i="1" a="1"/>
  <c r="F164" i="1" s="1"/>
  <c r="D164" i="1" a="1"/>
  <c r="D164" i="1" s="1"/>
  <c r="I164" i="1" a="1"/>
  <c r="I164" i="1" s="1"/>
  <c r="G164" i="1" a="1"/>
  <c r="G164" i="1" s="1"/>
  <c r="E164" i="1" a="1"/>
  <c r="E164" i="1" s="1"/>
  <c r="AA163" i="1"/>
  <c r="X163" i="1"/>
  <c r="O165" i="1" l="1" a="1"/>
  <c r="O165" i="1" s="1"/>
  <c r="T165" i="1" a="1"/>
  <c r="T165" i="1" s="1"/>
  <c r="N165" i="1" a="1"/>
  <c r="N165" i="1" s="1"/>
  <c r="S165" i="1" a="1"/>
  <c r="S165" i="1" s="1"/>
  <c r="M165" i="1" a="1"/>
  <c r="M165" i="1" s="1"/>
  <c r="Q165" i="1" a="1"/>
  <c r="Q165" i="1" s="1"/>
  <c r="K165" i="1" a="1"/>
  <c r="K165" i="1" s="1"/>
  <c r="R165" i="1" a="1"/>
  <c r="R165" i="1" s="1"/>
  <c r="P165" i="1" a="1"/>
  <c r="P165" i="1" s="1"/>
  <c r="L165" i="1" a="1"/>
  <c r="L165" i="1" s="1"/>
  <c r="AL165" i="1" a="1"/>
  <c r="AL165" i="1" s="1"/>
  <c r="AO165" i="1" a="1"/>
  <c r="AO165" i="1" s="1"/>
  <c r="AI165" i="1" a="1"/>
  <c r="AI165" i="1" s="1"/>
  <c r="AP165" i="1" a="1"/>
  <c r="AP165" i="1" s="1"/>
  <c r="AG165" i="1" a="1"/>
  <c r="AG165" i="1" s="1"/>
  <c r="AJ165" i="1" a="1"/>
  <c r="AJ165" i="1" s="1"/>
  <c r="AM165" i="1" a="1"/>
  <c r="AM165" i="1" s="1"/>
  <c r="AK165" i="1" a="1"/>
  <c r="AK165" i="1" s="1"/>
  <c r="AN165" i="1" a="1"/>
  <c r="AN165" i="1" s="1"/>
  <c r="AH165" i="1" a="1"/>
  <c r="AH165" i="1" s="1"/>
  <c r="V164" i="1"/>
  <c r="AD164" i="1"/>
  <c r="Z164" i="1"/>
  <c r="X164" i="1"/>
  <c r="W164" i="1"/>
  <c r="AE164" i="1"/>
  <c r="AB164" i="1"/>
  <c r="Y164" i="1"/>
  <c r="AA164" i="1"/>
  <c r="I165" i="1" a="1"/>
  <c r="I165" i="1" s="1"/>
  <c r="G165" i="1" a="1"/>
  <c r="G165" i="1" s="1"/>
  <c r="E165" i="1" a="1"/>
  <c r="E165" i="1" s="1"/>
  <c r="J165" i="1" a="1"/>
  <c r="J165" i="1" s="1"/>
  <c r="H165" i="1" a="1"/>
  <c r="H165" i="1" s="1"/>
  <c r="F165" i="1" a="1"/>
  <c r="F165" i="1" s="1"/>
  <c r="D165" i="1" a="1"/>
  <c r="D165" i="1" s="1"/>
  <c r="AC164" i="1"/>
  <c r="A167" i="1"/>
  <c r="B166" i="1"/>
  <c r="T166" i="1" l="1" a="1"/>
  <c r="T166" i="1" s="1"/>
  <c r="O166" i="1" a="1"/>
  <c r="O166" i="1" s="1"/>
  <c r="R166" i="1" a="1"/>
  <c r="R166" i="1" s="1"/>
  <c r="L166" i="1" a="1"/>
  <c r="L166" i="1" s="1"/>
  <c r="K166" i="1" a="1"/>
  <c r="K166" i="1" s="1"/>
  <c r="S166" i="1" a="1"/>
  <c r="S166" i="1" s="1"/>
  <c r="Q166" i="1" a="1"/>
  <c r="Q166" i="1" s="1"/>
  <c r="P166" i="1" a="1"/>
  <c r="P166" i="1" s="1"/>
  <c r="N166" i="1" a="1"/>
  <c r="N166" i="1" s="1"/>
  <c r="M166" i="1" a="1"/>
  <c r="M166" i="1" s="1"/>
  <c r="AH166" i="1" a="1"/>
  <c r="AH166" i="1" s="1"/>
  <c r="AK166" i="1" a="1"/>
  <c r="AK166" i="1" s="1"/>
  <c r="AI166" i="1" a="1"/>
  <c r="AI166" i="1" s="1"/>
  <c r="AL166" i="1" a="1"/>
  <c r="AL166" i="1" s="1"/>
  <c r="AO166" i="1" a="1"/>
  <c r="AO166" i="1" s="1"/>
  <c r="AJ166" i="1" a="1"/>
  <c r="AJ166" i="1" s="1"/>
  <c r="AM166" i="1" a="1"/>
  <c r="AM166" i="1" s="1"/>
  <c r="AP166" i="1" a="1"/>
  <c r="AP166" i="1" s="1"/>
  <c r="AN166" i="1" a="1"/>
  <c r="AN166" i="1" s="1"/>
  <c r="AG166" i="1" a="1"/>
  <c r="AG166" i="1" s="1"/>
  <c r="AA165" i="1"/>
  <c r="AC165" i="1"/>
  <c r="A168" i="1"/>
  <c r="B167" i="1"/>
  <c r="AE165" i="1"/>
  <c r="AB165" i="1"/>
  <c r="X165" i="1"/>
  <c r="Z165" i="1"/>
  <c r="W165" i="1"/>
  <c r="J166" i="1" a="1"/>
  <c r="J166" i="1" s="1"/>
  <c r="H166" i="1" a="1"/>
  <c r="H166" i="1" s="1"/>
  <c r="F166" i="1" a="1"/>
  <c r="F166" i="1" s="1"/>
  <c r="D166" i="1" a="1"/>
  <c r="D166" i="1" s="1"/>
  <c r="I166" i="1" a="1"/>
  <c r="I166" i="1" s="1"/>
  <c r="G166" i="1" a="1"/>
  <c r="G166" i="1" s="1"/>
  <c r="E166" i="1" a="1"/>
  <c r="E166" i="1" s="1"/>
  <c r="Y165" i="1"/>
  <c r="V165" i="1"/>
  <c r="AD165" i="1"/>
  <c r="K167" i="1" l="1" a="1"/>
  <c r="K167" i="1" s="1"/>
  <c r="P167" i="1" a="1"/>
  <c r="P167" i="1" s="1"/>
  <c r="O167" i="1" a="1"/>
  <c r="O167" i="1" s="1"/>
  <c r="R167" i="1" a="1"/>
  <c r="R167" i="1" s="1"/>
  <c r="M167" i="1" a="1"/>
  <c r="M167" i="1" s="1"/>
  <c r="L167" i="1" a="1"/>
  <c r="L167" i="1" s="1"/>
  <c r="T167" i="1" a="1"/>
  <c r="T167" i="1" s="1"/>
  <c r="AE167" i="1" s="1"/>
  <c r="S167" i="1" a="1"/>
  <c r="S167" i="1" s="1"/>
  <c r="Q167" i="1" a="1"/>
  <c r="Q167" i="1" s="1"/>
  <c r="N167" i="1" a="1"/>
  <c r="N167" i="1" s="1"/>
  <c r="AH167" i="1" a="1"/>
  <c r="AH167" i="1" s="1"/>
  <c r="AK167" i="1" a="1"/>
  <c r="AK167" i="1" s="1"/>
  <c r="AN167" i="1" a="1"/>
  <c r="AN167" i="1" s="1"/>
  <c r="AL167" i="1" a="1"/>
  <c r="AL167" i="1" s="1"/>
  <c r="AO167" i="1" a="1"/>
  <c r="AO167" i="1" s="1"/>
  <c r="AI167" i="1" a="1"/>
  <c r="AI167" i="1" s="1"/>
  <c r="AP167" i="1" a="1"/>
  <c r="AP167" i="1" s="1"/>
  <c r="AG167" i="1" a="1"/>
  <c r="AG167" i="1" s="1"/>
  <c r="AJ167" i="1" a="1"/>
  <c r="AJ167" i="1" s="1"/>
  <c r="AM167" i="1" a="1"/>
  <c r="AM167" i="1" s="1"/>
  <c r="Z166" i="1"/>
  <c r="AB166" i="1"/>
  <c r="X166" i="1"/>
  <c r="Y166" i="1"/>
  <c r="V166" i="1"/>
  <c r="AD166" i="1"/>
  <c r="AA166" i="1"/>
  <c r="AC166" i="1"/>
  <c r="I167" i="1" a="1"/>
  <c r="I167" i="1" s="1"/>
  <c r="G167" i="1" a="1"/>
  <c r="G167" i="1" s="1"/>
  <c r="E167" i="1" a="1"/>
  <c r="E167" i="1" s="1"/>
  <c r="J167" i="1" a="1"/>
  <c r="J167" i="1" s="1"/>
  <c r="H167" i="1" a="1"/>
  <c r="H167" i="1" s="1"/>
  <c r="F167" i="1" a="1"/>
  <c r="F167" i="1" s="1"/>
  <c r="D167" i="1" a="1"/>
  <c r="D167" i="1" s="1"/>
  <c r="W166" i="1"/>
  <c r="AE166" i="1"/>
  <c r="A169" i="1"/>
  <c r="B168" i="1"/>
  <c r="W167" i="1" l="1"/>
  <c r="Q168" i="1" a="1"/>
  <c r="Q168" i="1" s="1"/>
  <c r="P168" i="1" a="1"/>
  <c r="P168" i="1" s="1"/>
  <c r="K168" i="1" a="1"/>
  <c r="K168" i="1" s="1"/>
  <c r="S168" i="1" a="1"/>
  <c r="S168" i="1" s="1"/>
  <c r="N168" i="1" a="1"/>
  <c r="N168" i="1" s="1"/>
  <c r="M168" i="1" a="1"/>
  <c r="M168" i="1" s="1"/>
  <c r="L168" i="1" a="1"/>
  <c r="L168" i="1" s="1"/>
  <c r="T168" i="1" a="1"/>
  <c r="T168" i="1" s="1"/>
  <c r="R168" i="1" a="1"/>
  <c r="R168" i="1" s="1"/>
  <c r="O168" i="1" a="1"/>
  <c r="O168" i="1" s="1"/>
  <c r="AG168" i="1" a="1"/>
  <c r="AG168" i="1" s="1"/>
  <c r="AN168" i="1" a="1"/>
  <c r="AN168" i="1" s="1"/>
  <c r="AH168" i="1" a="1"/>
  <c r="AH168" i="1" s="1"/>
  <c r="AK168" i="1" a="1"/>
  <c r="AK168" i="1" s="1"/>
  <c r="AI168" i="1" a="1"/>
  <c r="AI168" i="1" s="1"/>
  <c r="AL168" i="1" a="1"/>
  <c r="AL168" i="1" s="1"/>
  <c r="AO168" i="1" a="1"/>
  <c r="AO168" i="1" s="1"/>
  <c r="AJ168" i="1" a="1"/>
  <c r="AJ168" i="1" s="1"/>
  <c r="AM168" i="1" a="1"/>
  <c r="AM168" i="1" s="1"/>
  <c r="AP168" i="1" a="1"/>
  <c r="AP168" i="1" s="1"/>
  <c r="AA167" i="1"/>
  <c r="AC167" i="1"/>
  <c r="AB167" i="1"/>
  <c r="Z167" i="1"/>
  <c r="A170" i="1"/>
  <c r="B169" i="1"/>
  <c r="Y167" i="1"/>
  <c r="V167" i="1"/>
  <c r="AD167" i="1"/>
  <c r="J168" i="1" a="1"/>
  <c r="J168" i="1" s="1"/>
  <c r="H168" i="1" a="1"/>
  <c r="H168" i="1" s="1"/>
  <c r="F168" i="1" a="1"/>
  <c r="F168" i="1" s="1"/>
  <c r="D168" i="1" a="1"/>
  <c r="D168" i="1" s="1"/>
  <c r="I168" i="1" a="1"/>
  <c r="I168" i="1" s="1"/>
  <c r="G168" i="1" a="1"/>
  <c r="G168" i="1" s="1"/>
  <c r="E168" i="1" a="1"/>
  <c r="E168" i="1" s="1"/>
  <c r="X167" i="1"/>
  <c r="Q169" i="1" l="1" a="1"/>
  <c r="Q169" i="1" s="1"/>
  <c r="L169" i="1" a="1"/>
  <c r="L169" i="1" s="1"/>
  <c r="K169" i="1" a="1"/>
  <c r="K169" i="1" s="1"/>
  <c r="T169" i="1" a="1"/>
  <c r="T169" i="1" s="1"/>
  <c r="N169" i="1" a="1"/>
  <c r="N169" i="1" s="1"/>
  <c r="M169" i="1" a="1"/>
  <c r="M169" i="1" s="1"/>
  <c r="S169" i="1" a="1"/>
  <c r="S169" i="1" s="1"/>
  <c r="R169" i="1" a="1"/>
  <c r="R169" i="1" s="1"/>
  <c r="O169" i="1" a="1"/>
  <c r="O169" i="1" s="1"/>
  <c r="P169" i="1" a="1"/>
  <c r="P169" i="1" s="1"/>
  <c r="AG169" i="1" a="1"/>
  <c r="AG169" i="1" s="1"/>
  <c r="AJ169" i="1" a="1"/>
  <c r="AJ169" i="1" s="1"/>
  <c r="AM169" i="1" a="1"/>
  <c r="AM169" i="1" s="1"/>
  <c r="AH169" i="1" a="1"/>
  <c r="AH169" i="1" s="1"/>
  <c r="AK169" i="1" a="1"/>
  <c r="AK169" i="1" s="1"/>
  <c r="AN169" i="1" a="1"/>
  <c r="AN169" i="1" s="1"/>
  <c r="AL169" i="1" a="1"/>
  <c r="AL169" i="1" s="1"/>
  <c r="AO169" i="1" a="1"/>
  <c r="AO169" i="1" s="1"/>
  <c r="AI169" i="1" a="1"/>
  <c r="AI169" i="1" s="1"/>
  <c r="AP169" i="1" a="1"/>
  <c r="AP169" i="1" s="1"/>
  <c r="AB168" i="1"/>
  <c r="X168" i="1"/>
  <c r="Z168" i="1"/>
  <c r="W168" i="1"/>
  <c r="AE168" i="1"/>
  <c r="V168" i="1"/>
  <c r="AD168" i="1"/>
  <c r="AA168" i="1"/>
  <c r="A171" i="1"/>
  <c r="B170" i="1"/>
  <c r="Y168" i="1"/>
  <c r="I169" i="1" a="1"/>
  <c r="I169" i="1" s="1"/>
  <c r="G169" i="1" a="1"/>
  <c r="G169" i="1" s="1"/>
  <c r="E169" i="1" a="1"/>
  <c r="E169" i="1" s="1"/>
  <c r="J169" i="1" a="1"/>
  <c r="J169" i="1" s="1"/>
  <c r="H169" i="1" a="1"/>
  <c r="H169" i="1" s="1"/>
  <c r="F169" i="1" a="1"/>
  <c r="F169" i="1" s="1"/>
  <c r="D169" i="1" a="1"/>
  <c r="D169" i="1" s="1"/>
  <c r="AC168" i="1"/>
  <c r="M170" i="1" l="1" a="1"/>
  <c r="M170" i="1" s="1"/>
  <c r="R170" i="1" a="1"/>
  <c r="R170" i="1" s="1"/>
  <c r="L170" i="1" a="1"/>
  <c r="L170" i="1" s="1"/>
  <c r="Q170" i="1" a="1"/>
  <c r="Q170" i="1" s="1"/>
  <c r="T170" i="1" a="1"/>
  <c r="T170" i="1" s="1"/>
  <c r="O170" i="1" a="1"/>
  <c r="O170" i="1" s="1"/>
  <c r="N170" i="1" a="1"/>
  <c r="N170" i="1" s="1"/>
  <c r="K170" i="1" a="1"/>
  <c r="K170" i="1" s="1"/>
  <c r="S170" i="1" a="1"/>
  <c r="S170" i="1" s="1"/>
  <c r="P170" i="1" a="1"/>
  <c r="P170" i="1" s="1"/>
  <c r="AJ170" i="1" a="1"/>
  <c r="AJ170" i="1" s="1"/>
  <c r="AM170" i="1" a="1"/>
  <c r="AM170" i="1" s="1"/>
  <c r="AG170" i="1" a="1"/>
  <c r="AG170" i="1" s="1"/>
  <c r="AN170" i="1" a="1"/>
  <c r="AN170" i="1" s="1"/>
  <c r="AH170" i="1" a="1"/>
  <c r="AH170" i="1" s="1"/>
  <c r="AK170" i="1" a="1"/>
  <c r="AK170" i="1" s="1"/>
  <c r="AO170" i="1" a="1"/>
  <c r="AO170" i="1" s="1"/>
  <c r="AL170" i="1" a="1"/>
  <c r="AL170" i="1" s="1"/>
  <c r="AP170" i="1" a="1"/>
  <c r="AP170" i="1" s="1"/>
  <c r="AI170" i="1" a="1"/>
  <c r="AI170" i="1" s="1"/>
  <c r="Y169" i="1"/>
  <c r="W169" i="1"/>
  <c r="AE169" i="1"/>
  <c r="V169" i="1"/>
  <c r="A172" i="1"/>
  <c r="B171" i="1"/>
  <c r="AA169" i="1"/>
  <c r="X169" i="1"/>
  <c r="AB169" i="1"/>
  <c r="AD169" i="1"/>
  <c r="AC169" i="1"/>
  <c r="Z169" i="1"/>
  <c r="J170" i="1" a="1"/>
  <c r="J170" i="1" s="1"/>
  <c r="H170" i="1" a="1"/>
  <c r="H170" i="1" s="1"/>
  <c r="F170" i="1" a="1"/>
  <c r="F170" i="1" s="1"/>
  <c r="D170" i="1" a="1"/>
  <c r="D170" i="1" s="1"/>
  <c r="I170" i="1" a="1"/>
  <c r="I170" i="1" s="1"/>
  <c r="G170" i="1" a="1"/>
  <c r="G170" i="1" s="1"/>
  <c r="E170" i="1" a="1"/>
  <c r="E170" i="1" s="1"/>
  <c r="S171" i="1" l="1" a="1"/>
  <c r="S171" i="1" s="1"/>
  <c r="R171" i="1" a="1"/>
  <c r="R171" i="1" s="1"/>
  <c r="M171" i="1" a="1"/>
  <c r="M171" i="1" s="1"/>
  <c r="P171" i="1" a="1"/>
  <c r="P171" i="1" s="1"/>
  <c r="O171" i="1" a="1"/>
  <c r="O171" i="1" s="1"/>
  <c r="N171" i="1" a="1"/>
  <c r="N171" i="1" s="1"/>
  <c r="L171" i="1" a="1"/>
  <c r="L171" i="1" s="1"/>
  <c r="K171" i="1" a="1"/>
  <c r="K171" i="1" s="1"/>
  <c r="T171" i="1" a="1"/>
  <c r="T171" i="1" s="1"/>
  <c r="Q171" i="1" a="1"/>
  <c r="Q171" i="1" s="1"/>
  <c r="AG171" i="1" a="1"/>
  <c r="AG171" i="1" s="1"/>
  <c r="AK171" i="1" a="1"/>
  <c r="AK171" i="1" s="1"/>
  <c r="AO171" i="1" a="1"/>
  <c r="AO171" i="1" s="1"/>
  <c r="AH171" i="1" a="1"/>
  <c r="AH171" i="1" s="1"/>
  <c r="AL171" i="1" a="1"/>
  <c r="AL171" i="1" s="1"/>
  <c r="AP171" i="1" a="1"/>
  <c r="AP171" i="1" s="1"/>
  <c r="AI171" i="1" a="1"/>
  <c r="AI171" i="1" s="1"/>
  <c r="AM171" i="1" a="1"/>
  <c r="AM171" i="1" s="1"/>
  <c r="AJ171" i="1" a="1"/>
  <c r="AJ171" i="1" s="1"/>
  <c r="AN171" i="1" a="1"/>
  <c r="AN171" i="1" s="1"/>
  <c r="X170" i="1"/>
  <c r="AD170" i="1"/>
  <c r="V170" i="1"/>
  <c r="AC170" i="1"/>
  <c r="AE170" i="1"/>
  <c r="AB170" i="1"/>
  <c r="Y170" i="1"/>
  <c r="A173" i="1"/>
  <c r="B172" i="1"/>
  <c r="Z170" i="1"/>
  <c r="W170" i="1"/>
  <c r="I171" i="1" a="1"/>
  <c r="I171" i="1" s="1"/>
  <c r="G171" i="1" a="1"/>
  <c r="G171" i="1" s="1"/>
  <c r="E171" i="1" a="1"/>
  <c r="E171" i="1" s="1"/>
  <c r="J171" i="1" a="1"/>
  <c r="J171" i="1" s="1"/>
  <c r="H171" i="1" a="1"/>
  <c r="H171" i="1" s="1"/>
  <c r="F171" i="1" a="1"/>
  <c r="F171" i="1" s="1"/>
  <c r="D171" i="1" a="1"/>
  <c r="D171" i="1" s="1"/>
  <c r="AA170" i="1"/>
  <c r="AA171" i="1" l="1"/>
  <c r="Q172" i="1" a="1"/>
  <c r="Q172" i="1" s="1"/>
  <c r="P172" i="1" a="1"/>
  <c r="P172" i="1" s="1"/>
  <c r="O172" i="1" a="1"/>
  <c r="O172" i="1" s="1"/>
  <c r="T172" i="1" a="1"/>
  <c r="T172" i="1" s="1"/>
  <c r="L172" i="1" a="1"/>
  <c r="L172" i="1" s="1"/>
  <c r="S172" i="1" a="1"/>
  <c r="S172" i="1" s="1"/>
  <c r="R172" i="1" a="1"/>
  <c r="R172" i="1" s="1"/>
  <c r="N172" i="1" a="1"/>
  <c r="N172" i="1" s="1"/>
  <c r="M172" i="1" a="1"/>
  <c r="M172" i="1" s="1"/>
  <c r="K172" i="1" a="1"/>
  <c r="K172" i="1" s="1"/>
  <c r="AI172" i="1" a="1"/>
  <c r="AI172" i="1" s="1"/>
  <c r="AM172" i="1" a="1"/>
  <c r="AM172" i="1" s="1"/>
  <c r="AJ172" i="1" a="1"/>
  <c r="AJ172" i="1" s="1"/>
  <c r="AN172" i="1" a="1"/>
  <c r="AN172" i="1" s="1"/>
  <c r="AG172" i="1" a="1"/>
  <c r="AG172" i="1" s="1"/>
  <c r="AK172" i="1" a="1"/>
  <c r="AK172" i="1" s="1"/>
  <c r="AH172" i="1" a="1"/>
  <c r="AH172" i="1" s="1"/>
  <c r="AL172" i="1" a="1"/>
  <c r="AL172" i="1" s="1"/>
  <c r="AO172" i="1" a="1"/>
  <c r="AO172" i="1" s="1"/>
  <c r="AP172" i="1" a="1"/>
  <c r="AP172" i="1" s="1"/>
  <c r="Y171" i="1"/>
  <c r="AC171" i="1"/>
  <c r="Z171" i="1"/>
  <c r="X171" i="1"/>
  <c r="A174" i="1"/>
  <c r="B173" i="1"/>
  <c r="W171" i="1"/>
  <c r="AE171" i="1"/>
  <c r="AB171" i="1"/>
  <c r="V171" i="1"/>
  <c r="AD171" i="1"/>
  <c r="J172" i="1" a="1"/>
  <c r="J172" i="1" s="1"/>
  <c r="H172" i="1" a="1"/>
  <c r="H172" i="1" s="1"/>
  <c r="F172" i="1" a="1"/>
  <c r="F172" i="1" s="1"/>
  <c r="D172" i="1" a="1"/>
  <c r="D172" i="1" s="1"/>
  <c r="I172" i="1" a="1"/>
  <c r="I172" i="1" s="1"/>
  <c r="G172" i="1" a="1"/>
  <c r="G172" i="1" s="1"/>
  <c r="E172" i="1" a="1"/>
  <c r="E172" i="1" s="1"/>
  <c r="O173" i="1" l="1" a="1"/>
  <c r="O173" i="1" s="1"/>
  <c r="N173" i="1" a="1"/>
  <c r="N173" i="1" s="1"/>
  <c r="M173" i="1" a="1"/>
  <c r="M173" i="1" s="1"/>
  <c r="R173" i="1" a="1"/>
  <c r="R173" i="1" s="1"/>
  <c r="T173" i="1" a="1"/>
  <c r="T173" i="1" s="1"/>
  <c r="S173" i="1" a="1"/>
  <c r="S173" i="1" s="1"/>
  <c r="Q173" i="1" a="1"/>
  <c r="Q173" i="1" s="1"/>
  <c r="P173" i="1" a="1"/>
  <c r="P173" i="1" s="1"/>
  <c r="L173" i="1" a="1"/>
  <c r="L173" i="1" s="1"/>
  <c r="K173" i="1" a="1"/>
  <c r="K173" i="1" s="1"/>
  <c r="AG173" i="1" a="1"/>
  <c r="AG173" i="1" s="1"/>
  <c r="AH173" i="1" a="1"/>
  <c r="AH173" i="1" s="1"/>
  <c r="AL173" i="1" a="1"/>
  <c r="AL173" i="1" s="1"/>
  <c r="AO173" i="1" a="1"/>
  <c r="AO173" i="1" s="1"/>
  <c r="AI173" i="1" a="1"/>
  <c r="AI173" i="1" s="1"/>
  <c r="AM173" i="1" a="1"/>
  <c r="AM173" i="1" s="1"/>
  <c r="AP173" i="1" a="1"/>
  <c r="AP173" i="1" s="1"/>
  <c r="AJ173" i="1" a="1"/>
  <c r="AJ173" i="1" s="1"/>
  <c r="AN173" i="1" a="1"/>
  <c r="AN173" i="1" s="1"/>
  <c r="AK173" i="1" a="1"/>
  <c r="AK173" i="1" s="1"/>
  <c r="AD172" i="1"/>
  <c r="X172" i="1"/>
  <c r="AC172" i="1"/>
  <c r="V172" i="1"/>
  <c r="AB172" i="1"/>
  <c r="I173" i="1" a="1"/>
  <c r="I173" i="1" s="1"/>
  <c r="G173" i="1" a="1"/>
  <c r="G173" i="1" s="1"/>
  <c r="E173" i="1" a="1"/>
  <c r="E173" i="1" s="1"/>
  <c r="J173" i="1" a="1"/>
  <c r="J173" i="1" s="1"/>
  <c r="H173" i="1" a="1"/>
  <c r="H173" i="1" s="1"/>
  <c r="F173" i="1" a="1"/>
  <c r="F173" i="1" s="1"/>
  <c r="D173" i="1" a="1"/>
  <c r="D173" i="1" s="1"/>
  <c r="Z172" i="1"/>
  <c r="W172" i="1"/>
  <c r="AE172" i="1"/>
  <c r="A175" i="1"/>
  <c r="B174" i="1"/>
  <c r="Y172" i="1"/>
  <c r="AA172" i="1"/>
  <c r="M174" i="1" l="1" a="1"/>
  <c r="M174" i="1" s="1"/>
  <c r="T174" i="1" a="1"/>
  <c r="T174" i="1" s="1"/>
  <c r="L174" i="1" a="1"/>
  <c r="L174" i="1" s="1"/>
  <c r="S174" i="1" a="1"/>
  <c r="S174" i="1" s="1"/>
  <c r="K174" i="1" a="1"/>
  <c r="K174" i="1" s="1"/>
  <c r="P174" i="1" a="1"/>
  <c r="P174" i="1" s="1"/>
  <c r="O174" i="1" a="1"/>
  <c r="O174" i="1" s="1"/>
  <c r="N174" i="1" a="1"/>
  <c r="N174" i="1" s="1"/>
  <c r="R174" i="1" a="1"/>
  <c r="R174" i="1" s="1"/>
  <c r="Q174" i="1" a="1"/>
  <c r="Q174" i="1" s="1"/>
  <c r="AL174" i="1" a="1"/>
  <c r="AL174" i="1" s="1"/>
  <c r="AO174" i="1" a="1"/>
  <c r="AO174" i="1" s="1"/>
  <c r="AI174" i="1" a="1"/>
  <c r="AI174" i="1" s="1"/>
  <c r="AP174" i="1" a="1"/>
  <c r="AP174" i="1" s="1"/>
  <c r="AG174" i="1" a="1"/>
  <c r="AG174" i="1" s="1"/>
  <c r="AJ174" i="1" a="1"/>
  <c r="AJ174" i="1" s="1"/>
  <c r="AM174" i="1" a="1"/>
  <c r="AM174" i="1" s="1"/>
  <c r="AK174" i="1" a="1"/>
  <c r="AK174" i="1" s="1"/>
  <c r="AH174" i="1" a="1"/>
  <c r="AH174" i="1" s="1"/>
  <c r="AN174" i="1" a="1"/>
  <c r="AN174" i="1" s="1"/>
  <c r="W173" i="1"/>
  <c r="AE173" i="1"/>
  <c r="AC173" i="1"/>
  <c r="J174" i="1" a="1"/>
  <c r="J174" i="1" s="1"/>
  <c r="H174" i="1" a="1"/>
  <c r="H174" i="1" s="1"/>
  <c r="F174" i="1" a="1"/>
  <c r="F174" i="1" s="1"/>
  <c r="D174" i="1" a="1"/>
  <c r="D174" i="1" s="1"/>
  <c r="I174" i="1" a="1"/>
  <c r="I174" i="1" s="1"/>
  <c r="G174" i="1" a="1"/>
  <c r="G174" i="1" s="1"/>
  <c r="E174" i="1" a="1"/>
  <c r="E174" i="1" s="1"/>
  <c r="AB173" i="1"/>
  <c r="Z173" i="1"/>
  <c r="A176" i="1"/>
  <c r="B175" i="1"/>
  <c r="Y173" i="1"/>
  <c r="V173" i="1"/>
  <c r="AD173" i="1"/>
  <c r="AA173" i="1"/>
  <c r="X173" i="1"/>
  <c r="S175" i="1" l="1" a="1"/>
  <c r="S175" i="1" s="1"/>
  <c r="K175" i="1" a="1"/>
  <c r="K175" i="1" s="1"/>
  <c r="R175" i="1" a="1"/>
  <c r="R175" i="1" s="1"/>
  <c r="Q175" i="1" a="1"/>
  <c r="Q175" i="1" s="1"/>
  <c r="N175" i="1" a="1"/>
  <c r="N175" i="1" s="1"/>
  <c r="T175" i="1" a="1"/>
  <c r="T175" i="1" s="1"/>
  <c r="P175" i="1" a="1"/>
  <c r="P175" i="1" s="1"/>
  <c r="O175" i="1" a="1"/>
  <c r="O175" i="1" s="1"/>
  <c r="M175" i="1" a="1"/>
  <c r="M175" i="1" s="1"/>
  <c r="L175" i="1" a="1"/>
  <c r="L175" i="1" s="1"/>
  <c r="AH175" i="1" a="1"/>
  <c r="AH175" i="1" s="1"/>
  <c r="AK175" i="1" a="1"/>
  <c r="AK175" i="1" s="1"/>
  <c r="AI175" i="1" a="1"/>
  <c r="AI175" i="1" s="1"/>
  <c r="AL175" i="1" a="1"/>
  <c r="AL175" i="1" s="1"/>
  <c r="AO175" i="1" a="1"/>
  <c r="AO175" i="1" s="1"/>
  <c r="AJ175" i="1" a="1"/>
  <c r="AJ175" i="1" s="1"/>
  <c r="AM175" i="1" a="1"/>
  <c r="AM175" i="1" s="1"/>
  <c r="AP175" i="1" a="1"/>
  <c r="AP175" i="1" s="1"/>
  <c r="AN175" i="1" a="1"/>
  <c r="AN175" i="1" s="1"/>
  <c r="AG175" i="1" a="1"/>
  <c r="AG175" i="1" s="1"/>
  <c r="V174" i="1"/>
  <c r="AB174" i="1"/>
  <c r="AD174" i="1"/>
  <c r="AA174" i="1"/>
  <c r="AC174" i="1"/>
  <c r="I175" i="1" a="1"/>
  <c r="I175" i="1" s="1"/>
  <c r="G175" i="1" a="1"/>
  <c r="G175" i="1" s="1"/>
  <c r="E175" i="1" a="1"/>
  <c r="E175" i="1" s="1"/>
  <c r="J175" i="1" a="1"/>
  <c r="J175" i="1" s="1"/>
  <c r="H175" i="1" a="1"/>
  <c r="H175" i="1" s="1"/>
  <c r="F175" i="1" a="1"/>
  <c r="F175" i="1" s="1"/>
  <c r="D175" i="1" a="1"/>
  <c r="D175" i="1" s="1"/>
  <c r="A177" i="1"/>
  <c r="B176" i="1"/>
  <c r="Z174" i="1"/>
  <c r="W174" i="1"/>
  <c r="AE174" i="1"/>
  <c r="X174" i="1"/>
  <c r="Y174" i="1"/>
  <c r="Q176" i="1" l="1" a="1"/>
  <c r="Q176" i="1" s="1"/>
  <c r="P176" i="1" a="1"/>
  <c r="P176" i="1" s="1"/>
  <c r="O176" i="1" a="1"/>
  <c r="O176" i="1" s="1"/>
  <c r="T176" i="1" a="1"/>
  <c r="T176" i="1" s="1"/>
  <c r="L176" i="1" a="1"/>
  <c r="L176" i="1" s="1"/>
  <c r="K176" i="1" a="1"/>
  <c r="K176" i="1" s="1"/>
  <c r="S176" i="1" a="1"/>
  <c r="S176" i="1" s="1"/>
  <c r="R176" i="1" a="1"/>
  <c r="R176" i="1" s="1"/>
  <c r="N176" i="1" a="1"/>
  <c r="N176" i="1" s="1"/>
  <c r="M176" i="1" a="1"/>
  <c r="M176" i="1" s="1"/>
  <c r="AH176" i="1" a="1"/>
  <c r="AH176" i="1" s="1"/>
  <c r="AK176" i="1" a="1"/>
  <c r="AK176" i="1" s="1"/>
  <c r="AN176" i="1" a="1"/>
  <c r="AN176" i="1" s="1"/>
  <c r="AL176" i="1" a="1"/>
  <c r="AL176" i="1" s="1"/>
  <c r="AO176" i="1" a="1"/>
  <c r="AO176" i="1" s="1"/>
  <c r="AI176" i="1" a="1"/>
  <c r="AI176" i="1" s="1"/>
  <c r="AP176" i="1" a="1"/>
  <c r="AP176" i="1" s="1"/>
  <c r="AJ176" i="1" a="1"/>
  <c r="AJ176" i="1" s="1"/>
  <c r="AM176" i="1" a="1"/>
  <c r="AM176" i="1" s="1"/>
  <c r="AG176" i="1" a="1"/>
  <c r="AG176" i="1" s="1"/>
  <c r="W175" i="1"/>
  <c r="AE175" i="1"/>
  <c r="AB175" i="1"/>
  <c r="Y175" i="1"/>
  <c r="AC175" i="1"/>
  <c r="AA175" i="1"/>
  <c r="V175" i="1"/>
  <c r="AD175" i="1"/>
  <c r="J176" i="1" a="1"/>
  <c r="J176" i="1" s="1"/>
  <c r="H176" i="1" a="1"/>
  <c r="H176" i="1" s="1"/>
  <c r="F176" i="1" a="1"/>
  <c r="F176" i="1" s="1"/>
  <c r="D176" i="1" a="1"/>
  <c r="D176" i="1" s="1"/>
  <c r="G176" i="1" a="1"/>
  <c r="G176" i="1" s="1"/>
  <c r="I176" i="1" a="1"/>
  <c r="I176" i="1" s="1"/>
  <c r="E176" i="1" a="1"/>
  <c r="E176" i="1" s="1"/>
  <c r="X175" i="1"/>
  <c r="B177" i="1"/>
  <c r="A178" i="1"/>
  <c r="Z175" i="1"/>
  <c r="Z176" i="1" l="1"/>
  <c r="O177" i="1" a="1"/>
  <c r="O177" i="1" s="1"/>
  <c r="N177" i="1" a="1"/>
  <c r="N177" i="1" s="1"/>
  <c r="M177" i="1" a="1"/>
  <c r="M177" i="1" s="1"/>
  <c r="R177" i="1" a="1"/>
  <c r="R177" i="1" s="1"/>
  <c r="Q177" i="1" a="1"/>
  <c r="Q177" i="1" s="1"/>
  <c r="P177" i="1" a="1"/>
  <c r="P177" i="1" s="1"/>
  <c r="L177" i="1" a="1"/>
  <c r="L177" i="1" s="1"/>
  <c r="K177" i="1" a="1"/>
  <c r="K177" i="1" s="1"/>
  <c r="T177" i="1" a="1"/>
  <c r="T177" i="1" s="1"/>
  <c r="S177" i="1" a="1"/>
  <c r="S177" i="1" s="1"/>
  <c r="AG177" i="1" a="1"/>
  <c r="AG177" i="1" s="1"/>
  <c r="AN177" i="1" a="1"/>
  <c r="AN177" i="1" s="1"/>
  <c r="AH177" i="1" a="1"/>
  <c r="AH177" i="1" s="1"/>
  <c r="AK177" i="1" a="1"/>
  <c r="AK177" i="1" s="1"/>
  <c r="AI177" i="1" a="1"/>
  <c r="AI177" i="1" s="1"/>
  <c r="AL177" i="1" a="1"/>
  <c r="AL177" i="1" s="1"/>
  <c r="AO177" i="1" a="1"/>
  <c r="AO177" i="1" s="1"/>
  <c r="AM177" i="1" a="1"/>
  <c r="AM177" i="1" s="1"/>
  <c r="AJ177" i="1" a="1"/>
  <c r="AJ177" i="1" s="1"/>
  <c r="AP177" i="1" a="1"/>
  <c r="AP177" i="1" s="1"/>
  <c r="X176" i="1"/>
  <c r="AB176" i="1"/>
  <c r="Y176" i="1"/>
  <c r="V176" i="1"/>
  <c r="AA176" i="1"/>
  <c r="I177" i="1" a="1"/>
  <c r="I177" i="1" s="1"/>
  <c r="G177" i="1" a="1"/>
  <c r="G177" i="1" s="1"/>
  <c r="E177" i="1" a="1"/>
  <c r="E177" i="1" s="1"/>
  <c r="J177" i="1" a="1"/>
  <c r="J177" i="1" s="1"/>
  <c r="F177" i="1" a="1"/>
  <c r="F177" i="1" s="1"/>
  <c r="H177" i="1" a="1"/>
  <c r="H177" i="1" s="1"/>
  <c r="D177" i="1" a="1"/>
  <c r="D177" i="1" s="1"/>
  <c r="AC176" i="1"/>
  <c r="A179" i="1"/>
  <c r="B178" i="1"/>
  <c r="AD176" i="1"/>
  <c r="W176" i="1"/>
  <c r="AE176" i="1"/>
  <c r="M178" i="1" l="1" a="1"/>
  <c r="M178" i="1" s="1"/>
  <c r="T178" i="1" a="1"/>
  <c r="T178" i="1" s="1"/>
  <c r="L178" i="1" a="1"/>
  <c r="L178" i="1" s="1"/>
  <c r="S178" i="1" a="1"/>
  <c r="S178" i="1" s="1"/>
  <c r="K178" i="1" a="1"/>
  <c r="K178" i="1" s="1"/>
  <c r="P178" i="1" a="1"/>
  <c r="P178" i="1" s="1"/>
  <c r="R178" i="1" a="1"/>
  <c r="R178" i="1" s="1"/>
  <c r="Q178" i="1" a="1"/>
  <c r="Q178" i="1" s="1"/>
  <c r="O178" i="1" a="1"/>
  <c r="O178" i="1" s="1"/>
  <c r="N178" i="1" a="1"/>
  <c r="N178" i="1" s="1"/>
  <c r="AG178" i="1" a="1"/>
  <c r="AG178" i="1" s="1"/>
  <c r="AJ178" i="1" a="1"/>
  <c r="AJ178" i="1" s="1"/>
  <c r="AM178" i="1" a="1"/>
  <c r="AM178" i="1" s="1"/>
  <c r="AH178" i="1" a="1"/>
  <c r="AH178" i="1" s="1"/>
  <c r="AK178" i="1" a="1"/>
  <c r="AK178" i="1" s="1"/>
  <c r="AN178" i="1" a="1"/>
  <c r="AN178" i="1" s="1"/>
  <c r="AL178" i="1" a="1"/>
  <c r="AL178" i="1" s="1"/>
  <c r="AO178" i="1" a="1"/>
  <c r="AO178" i="1" s="1"/>
  <c r="AI178" i="1" a="1"/>
  <c r="AI178" i="1" s="1"/>
  <c r="AP178" i="1" a="1"/>
  <c r="AP178" i="1" s="1"/>
  <c r="AA177" i="1"/>
  <c r="Y177" i="1"/>
  <c r="AE177" i="1"/>
  <c r="V177" i="1"/>
  <c r="X177" i="1"/>
  <c r="Z177" i="1"/>
  <c r="AC177" i="1"/>
  <c r="W177" i="1"/>
  <c r="J178" i="1" a="1"/>
  <c r="J178" i="1" s="1"/>
  <c r="H178" i="1" a="1"/>
  <c r="H178" i="1" s="1"/>
  <c r="F178" i="1" a="1"/>
  <c r="F178" i="1" s="1"/>
  <c r="D178" i="1" a="1"/>
  <c r="D178" i="1" s="1"/>
  <c r="I178" i="1" a="1"/>
  <c r="I178" i="1" s="1"/>
  <c r="E178" i="1" a="1"/>
  <c r="E178" i="1" s="1"/>
  <c r="G178" i="1" a="1"/>
  <c r="G178" i="1" s="1"/>
  <c r="AD177" i="1"/>
  <c r="A180" i="1"/>
  <c r="B179" i="1"/>
  <c r="AB177" i="1"/>
  <c r="S179" i="1" l="1" a="1"/>
  <c r="S179" i="1" s="1"/>
  <c r="K179" i="1" a="1"/>
  <c r="K179" i="1" s="1"/>
  <c r="R179" i="1" a="1"/>
  <c r="R179" i="1" s="1"/>
  <c r="Q179" i="1" a="1"/>
  <c r="Q179" i="1" s="1"/>
  <c r="N179" i="1" a="1"/>
  <c r="N179" i="1" s="1"/>
  <c r="M179" i="1" a="1"/>
  <c r="M179" i="1" s="1"/>
  <c r="L179" i="1" a="1"/>
  <c r="L179" i="1" s="1"/>
  <c r="T179" i="1" a="1"/>
  <c r="T179" i="1" s="1"/>
  <c r="P179" i="1" a="1"/>
  <c r="P179" i="1" s="1"/>
  <c r="O179" i="1" a="1"/>
  <c r="O179" i="1" s="1"/>
  <c r="AJ179" i="1" a="1"/>
  <c r="AJ179" i="1" s="1"/>
  <c r="AM179" i="1" a="1"/>
  <c r="AM179" i="1" s="1"/>
  <c r="AP179" i="1" a="1"/>
  <c r="AP179" i="1" s="1"/>
  <c r="AG179" i="1" a="1"/>
  <c r="AG179" i="1" s="1"/>
  <c r="AN179" i="1" a="1"/>
  <c r="AN179" i="1" s="1"/>
  <c r="AH179" i="1" a="1"/>
  <c r="AH179" i="1" s="1"/>
  <c r="AK179" i="1" a="1"/>
  <c r="AK179" i="1" s="1"/>
  <c r="AL179" i="1" a="1"/>
  <c r="AL179" i="1" s="1"/>
  <c r="AI179" i="1" a="1"/>
  <c r="AI179" i="1" s="1"/>
  <c r="AO179" i="1" a="1"/>
  <c r="AO179" i="1" s="1"/>
  <c r="Z178" i="1"/>
  <c r="X178" i="1"/>
  <c r="W178" i="1"/>
  <c r="Y178" i="1"/>
  <c r="I179" i="1" a="1"/>
  <c r="I179" i="1" s="1"/>
  <c r="G179" i="1" a="1"/>
  <c r="G179" i="1" s="1"/>
  <c r="E179" i="1" a="1"/>
  <c r="E179" i="1" s="1"/>
  <c r="H179" i="1" a="1"/>
  <c r="H179" i="1" s="1"/>
  <c r="D179" i="1" a="1"/>
  <c r="D179" i="1" s="1"/>
  <c r="J179" i="1" a="1"/>
  <c r="J179" i="1" s="1"/>
  <c r="F179" i="1" a="1"/>
  <c r="F179" i="1" s="1"/>
  <c r="AE178" i="1"/>
  <c r="A181" i="1"/>
  <c r="B180" i="1"/>
  <c r="V178" i="1"/>
  <c r="AA178" i="1"/>
  <c r="AB178" i="1"/>
  <c r="AD178" i="1"/>
  <c r="AC178" i="1"/>
  <c r="Q180" i="1" l="1" a="1"/>
  <c r="Q180" i="1" s="1"/>
  <c r="P180" i="1" a="1"/>
  <c r="P180" i="1" s="1"/>
  <c r="O180" i="1" a="1"/>
  <c r="O180" i="1" s="1"/>
  <c r="T180" i="1" a="1"/>
  <c r="T180" i="1" s="1"/>
  <c r="L180" i="1" a="1"/>
  <c r="L180" i="1" s="1"/>
  <c r="S180" i="1" a="1"/>
  <c r="S180" i="1" s="1"/>
  <c r="R180" i="1" a="1"/>
  <c r="R180" i="1" s="1"/>
  <c r="N180" i="1" a="1"/>
  <c r="N180" i="1" s="1"/>
  <c r="M180" i="1" a="1"/>
  <c r="M180" i="1" s="1"/>
  <c r="K180" i="1" a="1"/>
  <c r="K180" i="1" s="1"/>
  <c r="AI180" i="1" a="1"/>
  <c r="AI180" i="1" s="1"/>
  <c r="AP180" i="1" a="1"/>
  <c r="AP180" i="1" s="1"/>
  <c r="AG180" i="1" a="1"/>
  <c r="AG180" i="1" s="1"/>
  <c r="AJ180" i="1" a="1"/>
  <c r="AJ180" i="1" s="1"/>
  <c r="AM180" i="1" a="1"/>
  <c r="AM180" i="1" s="1"/>
  <c r="AH180" i="1" a="1"/>
  <c r="AH180" i="1" s="1"/>
  <c r="AK180" i="1" a="1"/>
  <c r="AK180" i="1" s="1"/>
  <c r="AN180" i="1" a="1"/>
  <c r="AN180" i="1" s="1"/>
  <c r="AO180" i="1" a="1"/>
  <c r="AO180" i="1" s="1"/>
  <c r="AL180" i="1" a="1"/>
  <c r="AL180" i="1" s="1"/>
  <c r="AC179" i="1"/>
  <c r="Y179" i="1"/>
  <c r="AA179" i="1"/>
  <c r="AE179" i="1"/>
  <c r="W179" i="1"/>
  <c r="V179" i="1"/>
  <c r="Z179" i="1"/>
  <c r="AB179" i="1"/>
  <c r="AD179" i="1"/>
  <c r="J180" i="1" a="1"/>
  <c r="J180" i="1" s="1"/>
  <c r="H180" i="1" a="1"/>
  <c r="H180" i="1" s="1"/>
  <c r="F180" i="1" a="1"/>
  <c r="F180" i="1" s="1"/>
  <c r="D180" i="1" a="1"/>
  <c r="D180" i="1" s="1"/>
  <c r="G180" i="1" a="1"/>
  <c r="G180" i="1" s="1"/>
  <c r="I180" i="1" a="1"/>
  <c r="I180" i="1" s="1"/>
  <c r="E180" i="1" a="1"/>
  <c r="E180" i="1" s="1"/>
  <c r="B181" i="1"/>
  <c r="A182" i="1"/>
  <c r="X179" i="1"/>
  <c r="AD180" i="1" l="1"/>
  <c r="O181" i="1" a="1"/>
  <c r="O181" i="1" s="1"/>
  <c r="N181" i="1" a="1"/>
  <c r="N181" i="1" s="1"/>
  <c r="M181" i="1" a="1"/>
  <c r="M181" i="1" s="1"/>
  <c r="R181" i="1" a="1"/>
  <c r="R181" i="1" s="1"/>
  <c r="T181" i="1" a="1"/>
  <c r="T181" i="1" s="1"/>
  <c r="S181" i="1" a="1"/>
  <c r="S181" i="1" s="1"/>
  <c r="Q181" i="1" a="1"/>
  <c r="Q181" i="1" s="1"/>
  <c r="P181" i="1" a="1"/>
  <c r="P181" i="1" s="1"/>
  <c r="K181" i="1" a="1"/>
  <c r="K181" i="1" s="1"/>
  <c r="L181" i="1" a="1"/>
  <c r="L181" i="1" s="1"/>
  <c r="AI181" i="1" a="1"/>
  <c r="AI181" i="1" s="1"/>
  <c r="AL181" i="1" a="1"/>
  <c r="AL181" i="1" s="1"/>
  <c r="AO181" i="1" a="1"/>
  <c r="AO181" i="1" s="1"/>
  <c r="AJ181" i="1" a="1"/>
  <c r="AJ181" i="1" s="1"/>
  <c r="AM181" i="1" a="1"/>
  <c r="AM181" i="1" s="1"/>
  <c r="AP181" i="1" a="1"/>
  <c r="AP181" i="1" s="1"/>
  <c r="AG181" i="1" a="1"/>
  <c r="AG181" i="1" s="1"/>
  <c r="AN181" i="1" a="1"/>
  <c r="AN181" i="1" s="1"/>
  <c r="AK181" i="1" a="1"/>
  <c r="AK181" i="1" s="1"/>
  <c r="AH181" i="1" a="1"/>
  <c r="AH181" i="1" s="1"/>
  <c r="Z180" i="1"/>
  <c r="V180" i="1"/>
  <c r="X180" i="1"/>
  <c r="W180" i="1"/>
  <c r="AE180" i="1"/>
  <c r="Y180" i="1"/>
  <c r="A183" i="1"/>
  <c r="B182" i="1"/>
  <c r="I181" i="1" a="1"/>
  <c r="I181" i="1" s="1"/>
  <c r="G181" i="1" a="1"/>
  <c r="G181" i="1" s="1"/>
  <c r="E181" i="1" a="1"/>
  <c r="E181" i="1" s="1"/>
  <c r="J181" i="1" a="1"/>
  <c r="J181" i="1" s="1"/>
  <c r="F181" i="1" a="1"/>
  <c r="F181" i="1" s="1"/>
  <c r="H181" i="1" a="1"/>
  <c r="H181" i="1" s="1"/>
  <c r="D181" i="1" a="1"/>
  <c r="D181" i="1" s="1"/>
  <c r="AA180" i="1"/>
  <c r="AB180" i="1"/>
  <c r="AC180" i="1"/>
  <c r="M182" i="1" l="1" a="1"/>
  <c r="M182" i="1" s="1"/>
  <c r="T182" i="1" a="1"/>
  <c r="T182" i="1" s="1"/>
  <c r="L182" i="1" a="1"/>
  <c r="L182" i="1" s="1"/>
  <c r="S182" i="1" a="1"/>
  <c r="S182" i="1" s="1"/>
  <c r="K182" i="1" a="1"/>
  <c r="K182" i="1" s="1"/>
  <c r="P182" i="1" a="1"/>
  <c r="P182" i="1" s="1"/>
  <c r="O182" i="1" a="1"/>
  <c r="O182" i="1" s="1"/>
  <c r="N182" i="1" a="1"/>
  <c r="N182" i="1" s="1"/>
  <c r="R182" i="1" a="1"/>
  <c r="R182" i="1" s="1"/>
  <c r="Q182" i="1" a="1"/>
  <c r="Q182" i="1" s="1"/>
  <c r="AL182" i="1" a="1"/>
  <c r="AL182" i="1" s="1"/>
  <c r="AO182" i="1" a="1"/>
  <c r="AO182" i="1" s="1"/>
  <c r="AI182" i="1" a="1"/>
  <c r="AI182" i="1" s="1"/>
  <c r="AP182" i="1" a="1"/>
  <c r="AP182" i="1" s="1"/>
  <c r="AG182" i="1" a="1"/>
  <c r="AG182" i="1" s="1"/>
  <c r="AJ182" i="1" a="1"/>
  <c r="AJ182" i="1" s="1"/>
  <c r="AM182" i="1" a="1"/>
  <c r="AM182" i="1" s="1"/>
  <c r="AH182" i="1" a="1"/>
  <c r="AH182" i="1" s="1"/>
  <c r="AN182" i="1" a="1"/>
  <c r="AN182" i="1" s="1"/>
  <c r="AK182" i="1" a="1"/>
  <c r="AK182" i="1" s="1"/>
  <c r="AA181" i="1"/>
  <c r="Y181" i="1"/>
  <c r="AC181" i="1"/>
  <c r="X181" i="1"/>
  <c r="Z181" i="1"/>
  <c r="J182" i="1" a="1"/>
  <c r="J182" i="1" s="1"/>
  <c r="H182" i="1" a="1"/>
  <c r="H182" i="1" s="1"/>
  <c r="F182" i="1" a="1"/>
  <c r="F182" i="1" s="1"/>
  <c r="D182" i="1" a="1"/>
  <c r="D182" i="1" s="1"/>
  <c r="I182" i="1" a="1"/>
  <c r="I182" i="1" s="1"/>
  <c r="E182" i="1" a="1"/>
  <c r="E182" i="1" s="1"/>
  <c r="G182" i="1" a="1"/>
  <c r="G182" i="1" s="1"/>
  <c r="AE181" i="1"/>
  <c r="AB181" i="1"/>
  <c r="A184" i="1"/>
  <c r="B183" i="1"/>
  <c r="W181" i="1"/>
  <c r="V181" i="1"/>
  <c r="AD181" i="1"/>
  <c r="AB182" i="1" l="1"/>
  <c r="S183" i="1" a="1"/>
  <c r="S183" i="1" s="1"/>
  <c r="K183" i="1" a="1"/>
  <c r="K183" i="1" s="1"/>
  <c r="R183" i="1" a="1"/>
  <c r="R183" i="1" s="1"/>
  <c r="Q183" i="1" a="1"/>
  <c r="Q183" i="1" s="1"/>
  <c r="N183" i="1" a="1"/>
  <c r="N183" i="1" s="1"/>
  <c r="T183" i="1" a="1"/>
  <c r="T183" i="1" s="1"/>
  <c r="P183" i="1" a="1"/>
  <c r="P183" i="1" s="1"/>
  <c r="O183" i="1" a="1"/>
  <c r="O183" i="1" s="1"/>
  <c r="M183" i="1" a="1"/>
  <c r="M183" i="1" s="1"/>
  <c r="L183" i="1" a="1"/>
  <c r="L183" i="1" s="1"/>
  <c r="AH183" i="1" a="1"/>
  <c r="AH183" i="1" s="1"/>
  <c r="AK183" i="1" a="1"/>
  <c r="AK183" i="1" s="1"/>
  <c r="AI183" i="1" a="1"/>
  <c r="AI183" i="1" s="1"/>
  <c r="AL183" i="1" a="1"/>
  <c r="AL183" i="1" s="1"/>
  <c r="AO183" i="1" a="1"/>
  <c r="AO183" i="1" s="1"/>
  <c r="AJ183" i="1" a="1"/>
  <c r="AJ183" i="1" s="1"/>
  <c r="AM183" i="1" a="1"/>
  <c r="AM183" i="1" s="1"/>
  <c r="AP183" i="1" a="1"/>
  <c r="AP183" i="1" s="1"/>
  <c r="AG183" i="1" a="1"/>
  <c r="AG183" i="1" s="1"/>
  <c r="AN183" i="1" a="1"/>
  <c r="AN183" i="1" s="1"/>
  <c r="Z182" i="1"/>
  <c r="AD182" i="1"/>
  <c r="V182" i="1"/>
  <c r="AA182" i="1"/>
  <c r="I183" i="1" a="1"/>
  <c r="I183" i="1" s="1"/>
  <c r="G183" i="1" a="1"/>
  <c r="G183" i="1" s="1"/>
  <c r="E183" i="1" a="1"/>
  <c r="E183" i="1" s="1"/>
  <c r="H183" i="1" a="1"/>
  <c r="H183" i="1" s="1"/>
  <c r="D183" i="1" a="1"/>
  <c r="D183" i="1" s="1"/>
  <c r="J183" i="1" a="1"/>
  <c r="J183" i="1" s="1"/>
  <c r="F183" i="1" a="1"/>
  <c r="F183" i="1" s="1"/>
  <c r="AC182" i="1"/>
  <c r="A185" i="1"/>
  <c r="B184" i="1"/>
  <c r="X182" i="1"/>
  <c r="W182" i="1"/>
  <c r="AE182" i="1"/>
  <c r="Y182" i="1"/>
  <c r="Q184" i="1" l="1" a="1"/>
  <c r="Q184" i="1" s="1"/>
  <c r="P184" i="1" a="1"/>
  <c r="P184" i="1" s="1"/>
  <c r="O184" i="1" a="1"/>
  <c r="O184" i="1" s="1"/>
  <c r="T184" i="1" a="1"/>
  <c r="T184" i="1" s="1"/>
  <c r="L184" i="1" a="1"/>
  <c r="L184" i="1" s="1"/>
  <c r="K184" i="1" a="1"/>
  <c r="K184" i="1" s="1"/>
  <c r="S184" i="1" a="1"/>
  <c r="S184" i="1" s="1"/>
  <c r="R184" i="1" a="1"/>
  <c r="R184" i="1" s="1"/>
  <c r="N184" i="1" a="1"/>
  <c r="N184" i="1" s="1"/>
  <c r="M184" i="1" a="1"/>
  <c r="M184" i="1" s="1"/>
  <c r="AH184" i="1" a="1"/>
  <c r="AH184" i="1" s="1"/>
  <c r="AK184" i="1" a="1"/>
  <c r="AK184" i="1" s="1"/>
  <c r="AN184" i="1" a="1"/>
  <c r="AN184" i="1" s="1"/>
  <c r="AL184" i="1" a="1"/>
  <c r="AL184" i="1" s="1"/>
  <c r="AO184" i="1" a="1"/>
  <c r="AO184" i="1" s="1"/>
  <c r="AI184" i="1" a="1"/>
  <c r="AI184" i="1" s="1"/>
  <c r="AP184" i="1" a="1"/>
  <c r="AP184" i="1" s="1"/>
  <c r="AM184" i="1" a="1"/>
  <c r="AM184" i="1" s="1"/>
  <c r="AG184" i="1" a="1"/>
  <c r="AG184" i="1" s="1"/>
  <c r="AJ184" i="1" a="1"/>
  <c r="AJ184" i="1" s="1"/>
  <c r="AA183" i="1"/>
  <c r="AC183" i="1"/>
  <c r="W183" i="1"/>
  <c r="AE183" i="1"/>
  <c r="Z183" i="1"/>
  <c r="B185" i="1"/>
  <c r="A186" i="1"/>
  <c r="AB183" i="1"/>
  <c r="J184" i="1" a="1"/>
  <c r="J184" i="1" s="1"/>
  <c r="H184" i="1" a="1"/>
  <c r="H184" i="1" s="1"/>
  <c r="F184" i="1" a="1"/>
  <c r="F184" i="1" s="1"/>
  <c r="D184" i="1" a="1"/>
  <c r="D184" i="1" s="1"/>
  <c r="G184" i="1" a="1"/>
  <c r="G184" i="1" s="1"/>
  <c r="I184" i="1" a="1"/>
  <c r="I184" i="1" s="1"/>
  <c r="E184" i="1" a="1"/>
  <c r="E184" i="1" s="1"/>
  <c r="Y183" i="1"/>
  <c r="V183" i="1"/>
  <c r="AD183" i="1"/>
  <c r="X183" i="1"/>
  <c r="O185" i="1" l="1" a="1"/>
  <c r="O185" i="1" s="1"/>
  <c r="N185" i="1" a="1"/>
  <c r="N185" i="1" s="1"/>
  <c r="M185" i="1" a="1"/>
  <c r="M185" i="1" s="1"/>
  <c r="R185" i="1" a="1"/>
  <c r="R185" i="1" s="1"/>
  <c r="Q185" i="1" a="1"/>
  <c r="Q185" i="1" s="1"/>
  <c r="P185" i="1" a="1"/>
  <c r="P185" i="1" s="1"/>
  <c r="L185" i="1" a="1"/>
  <c r="L185" i="1" s="1"/>
  <c r="K185" i="1" a="1"/>
  <c r="K185" i="1" s="1"/>
  <c r="T185" i="1" a="1"/>
  <c r="T185" i="1" s="1"/>
  <c r="S185" i="1" a="1"/>
  <c r="S185" i="1" s="1"/>
  <c r="AG185" i="1" a="1"/>
  <c r="AG185" i="1" s="1"/>
  <c r="AN185" i="1" a="1"/>
  <c r="AN185" i="1" s="1"/>
  <c r="AH185" i="1" a="1"/>
  <c r="AH185" i="1" s="1"/>
  <c r="AK185" i="1" a="1"/>
  <c r="AK185" i="1" s="1"/>
  <c r="AI185" i="1" a="1"/>
  <c r="AI185" i="1" s="1"/>
  <c r="AL185" i="1" a="1"/>
  <c r="AL185" i="1" s="1"/>
  <c r="AO185" i="1" a="1"/>
  <c r="AO185" i="1" s="1"/>
  <c r="AP185" i="1" a="1"/>
  <c r="AP185" i="1" s="1"/>
  <c r="AJ185" i="1" a="1"/>
  <c r="AJ185" i="1" s="1"/>
  <c r="AM185" i="1" a="1"/>
  <c r="AM185" i="1" s="1"/>
  <c r="Z184" i="1"/>
  <c r="X184" i="1"/>
  <c r="AB184" i="1"/>
  <c r="Y184" i="1"/>
  <c r="V184" i="1"/>
  <c r="AA184" i="1"/>
  <c r="AC184" i="1"/>
  <c r="A187" i="1"/>
  <c r="B186" i="1"/>
  <c r="AD184" i="1"/>
  <c r="W184" i="1"/>
  <c r="AE184" i="1"/>
  <c r="I185" i="1" a="1"/>
  <c r="I185" i="1" s="1"/>
  <c r="G185" i="1" a="1"/>
  <c r="G185" i="1" s="1"/>
  <c r="E185" i="1" a="1"/>
  <c r="E185" i="1" s="1"/>
  <c r="J185" i="1" a="1"/>
  <c r="J185" i="1" s="1"/>
  <c r="F185" i="1" a="1"/>
  <c r="F185" i="1" s="1"/>
  <c r="H185" i="1" a="1"/>
  <c r="H185" i="1" s="1"/>
  <c r="D185" i="1" a="1"/>
  <c r="D185" i="1" s="1"/>
  <c r="M186" i="1" l="1" a="1"/>
  <c r="M186" i="1" s="1"/>
  <c r="T186" i="1" a="1"/>
  <c r="T186" i="1" s="1"/>
  <c r="L186" i="1" a="1"/>
  <c r="L186" i="1" s="1"/>
  <c r="S186" i="1" a="1"/>
  <c r="S186" i="1" s="1"/>
  <c r="K186" i="1" a="1"/>
  <c r="K186" i="1" s="1"/>
  <c r="P186" i="1" a="1"/>
  <c r="P186" i="1" s="1"/>
  <c r="R186" i="1" a="1"/>
  <c r="R186" i="1" s="1"/>
  <c r="Q186" i="1" a="1"/>
  <c r="Q186" i="1" s="1"/>
  <c r="O186" i="1" a="1"/>
  <c r="O186" i="1" s="1"/>
  <c r="N186" i="1" a="1"/>
  <c r="N186" i="1" s="1"/>
  <c r="AG186" i="1" a="1"/>
  <c r="AG186" i="1" s="1"/>
  <c r="AJ186" i="1" a="1"/>
  <c r="AJ186" i="1" s="1"/>
  <c r="AM186" i="1" a="1"/>
  <c r="AM186" i="1" s="1"/>
  <c r="AH186" i="1" a="1"/>
  <c r="AH186" i="1" s="1"/>
  <c r="AK186" i="1" a="1"/>
  <c r="AK186" i="1" s="1"/>
  <c r="Z186" i="1" s="1"/>
  <c r="AN186" i="1" a="1"/>
  <c r="AN186" i="1" s="1"/>
  <c r="AL186" i="1" a="1"/>
  <c r="AL186" i="1" s="1"/>
  <c r="AO186" i="1" a="1"/>
  <c r="AO186" i="1" s="1"/>
  <c r="AP186" i="1" a="1"/>
  <c r="AP186" i="1" s="1"/>
  <c r="AI186" i="1" a="1"/>
  <c r="AI186" i="1" s="1"/>
  <c r="W185" i="1"/>
  <c r="AE185" i="1"/>
  <c r="AC185" i="1"/>
  <c r="AA185" i="1"/>
  <c r="Z185" i="1"/>
  <c r="A188" i="1"/>
  <c r="B187" i="1"/>
  <c r="AB185" i="1"/>
  <c r="Y185" i="1"/>
  <c r="V185" i="1"/>
  <c r="AD185" i="1"/>
  <c r="X185" i="1"/>
  <c r="J186" i="1" a="1"/>
  <c r="J186" i="1" s="1"/>
  <c r="H186" i="1" a="1"/>
  <c r="H186" i="1" s="1"/>
  <c r="F186" i="1" a="1"/>
  <c r="F186" i="1" s="1"/>
  <c r="D186" i="1" a="1"/>
  <c r="D186" i="1" s="1"/>
  <c r="I186" i="1" a="1"/>
  <c r="I186" i="1" s="1"/>
  <c r="E186" i="1" a="1"/>
  <c r="E186" i="1" s="1"/>
  <c r="G186" i="1" a="1"/>
  <c r="G186" i="1" s="1"/>
  <c r="S187" i="1" l="1" a="1"/>
  <c r="S187" i="1" s="1"/>
  <c r="K187" i="1" a="1"/>
  <c r="K187" i="1" s="1"/>
  <c r="R187" i="1" a="1"/>
  <c r="R187" i="1" s="1"/>
  <c r="Q187" i="1" a="1"/>
  <c r="Q187" i="1" s="1"/>
  <c r="N187" i="1" a="1"/>
  <c r="N187" i="1" s="1"/>
  <c r="M187" i="1" a="1"/>
  <c r="M187" i="1" s="1"/>
  <c r="L187" i="1" a="1"/>
  <c r="L187" i="1" s="1"/>
  <c r="T187" i="1" a="1"/>
  <c r="T187" i="1" s="1"/>
  <c r="O187" i="1" a="1"/>
  <c r="O187" i="1" s="1"/>
  <c r="P187" i="1" a="1"/>
  <c r="P187" i="1" s="1"/>
  <c r="AJ187" i="1" a="1"/>
  <c r="AJ187" i="1" s="1"/>
  <c r="AM187" i="1" a="1"/>
  <c r="AM187" i="1" s="1"/>
  <c r="AP187" i="1" a="1"/>
  <c r="AP187" i="1" s="1"/>
  <c r="AG187" i="1" a="1"/>
  <c r="AG187" i="1" s="1"/>
  <c r="AN187" i="1" a="1"/>
  <c r="AN187" i="1" s="1"/>
  <c r="AH187" i="1" a="1"/>
  <c r="AH187" i="1" s="1"/>
  <c r="AK187" i="1" a="1"/>
  <c r="AK187" i="1" s="1"/>
  <c r="AI187" i="1" a="1"/>
  <c r="AI187" i="1" s="1"/>
  <c r="AO187" i="1" a="1"/>
  <c r="AO187" i="1" s="1"/>
  <c r="AL187" i="1" a="1"/>
  <c r="AL187" i="1" s="1"/>
  <c r="AB186" i="1"/>
  <c r="Y186" i="1"/>
  <c r="AA186" i="1"/>
  <c r="V186" i="1"/>
  <c r="AC186" i="1"/>
  <c r="I187" i="1" a="1"/>
  <c r="I187" i="1" s="1"/>
  <c r="G187" i="1" a="1"/>
  <c r="G187" i="1" s="1"/>
  <c r="E187" i="1" a="1"/>
  <c r="E187" i="1" s="1"/>
  <c r="H187" i="1" a="1"/>
  <c r="H187" i="1" s="1"/>
  <c r="D187" i="1" a="1"/>
  <c r="D187" i="1" s="1"/>
  <c r="F187" i="1" a="1"/>
  <c r="F187" i="1" s="1"/>
  <c r="J187" i="1" a="1"/>
  <c r="J187" i="1" s="1"/>
  <c r="AD186" i="1"/>
  <c r="X186" i="1"/>
  <c r="W186" i="1"/>
  <c r="AE186" i="1"/>
  <c r="A189" i="1"/>
  <c r="B188" i="1"/>
  <c r="AC187" i="1" l="1"/>
  <c r="Q188" i="1" a="1"/>
  <c r="Q188" i="1" s="1"/>
  <c r="P188" i="1" a="1"/>
  <c r="P188" i="1" s="1"/>
  <c r="O188" i="1" a="1"/>
  <c r="O188" i="1" s="1"/>
  <c r="T188" i="1" a="1"/>
  <c r="T188" i="1" s="1"/>
  <c r="L188" i="1" a="1"/>
  <c r="L188" i="1" s="1"/>
  <c r="S188" i="1" a="1"/>
  <c r="S188" i="1" s="1"/>
  <c r="R188" i="1" a="1"/>
  <c r="R188" i="1" s="1"/>
  <c r="N188" i="1" a="1"/>
  <c r="N188" i="1" s="1"/>
  <c r="M188" i="1" a="1"/>
  <c r="M188" i="1" s="1"/>
  <c r="K188" i="1" a="1"/>
  <c r="K188" i="1" s="1"/>
  <c r="AI188" i="1" a="1"/>
  <c r="AI188" i="1" s="1"/>
  <c r="X188" i="1" s="1"/>
  <c r="AP188" i="1" a="1"/>
  <c r="AP188" i="1" s="1"/>
  <c r="AG188" i="1" a="1"/>
  <c r="AG188" i="1" s="1"/>
  <c r="AJ188" i="1" a="1"/>
  <c r="AJ188" i="1" s="1"/>
  <c r="AM188" i="1" a="1"/>
  <c r="AM188" i="1" s="1"/>
  <c r="AH188" i="1" a="1"/>
  <c r="AH188" i="1" s="1"/>
  <c r="AK188" i="1" a="1"/>
  <c r="AK188" i="1" s="1"/>
  <c r="AN188" i="1" a="1"/>
  <c r="AN188" i="1" s="1"/>
  <c r="AL188" i="1" a="1"/>
  <c r="AL188" i="1" s="1"/>
  <c r="AO188" i="1" a="1"/>
  <c r="AO188" i="1" s="1"/>
  <c r="Y187" i="1"/>
  <c r="AA187" i="1"/>
  <c r="X187" i="1"/>
  <c r="AB187" i="1"/>
  <c r="B189" i="1"/>
  <c r="A190" i="1"/>
  <c r="J188" i="1" a="1"/>
  <c r="J188" i="1" s="1"/>
  <c r="H188" i="1" a="1"/>
  <c r="H188" i="1" s="1"/>
  <c r="F188" i="1" a="1"/>
  <c r="F188" i="1" s="1"/>
  <c r="D188" i="1" a="1"/>
  <c r="D188" i="1" s="1"/>
  <c r="G188" i="1" a="1"/>
  <c r="G188" i="1" s="1"/>
  <c r="E188" i="1" a="1"/>
  <c r="E188" i="1" s="1"/>
  <c r="I188" i="1" a="1"/>
  <c r="I188" i="1" s="1"/>
  <c r="AE187" i="1"/>
  <c r="Z187" i="1"/>
  <c r="W187" i="1"/>
  <c r="V187" i="1"/>
  <c r="AD187" i="1"/>
  <c r="Z188" i="1" l="1"/>
  <c r="M189" i="1" a="1"/>
  <c r="M189" i="1" s="1"/>
  <c r="T189" i="1" a="1"/>
  <c r="T189" i="1" s="1"/>
  <c r="L189" i="1" a="1"/>
  <c r="L189" i="1" s="1"/>
  <c r="Q189" i="1" a="1"/>
  <c r="Q189" i="1" s="1"/>
  <c r="R189" i="1" a="1"/>
  <c r="R189" i="1" s="1"/>
  <c r="P189" i="1" a="1"/>
  <c r="P189" i="1" s="1"/>
  <c r="O189" i="1" a="1"/>
  <c r="O189" i="1" s="1"/>
  <c r="S189" i="1" a="1"/>
  <c r="S189" i="1" s="1"/>
  <c r="N189" i="1" a="1"/>
  <c r="N189" i="1" s="1"/>
  <c r="K189" i="1" a="1"/>
  <c r="K189" i="1" s="1"/>
  <c r="AI189" i="1" a="1"/>
  <c r="AI189" i="1" s="1"/>
  <c r="AL189" i="1" a="1"/>
  <c r="AL189" i="1" s="1"/>
  <c r="AO189" i="1" a="1"/>
  <c r="AO189" i="1" s="1"/>
  <c r="AJ189" i="1" a="1"/>
  <c r="AJ189" i="1" s="1"/>
  <c r="AM189" i="1" a="1"/>
  <c r="AM189" i="1" s="1"/>
  <c r="AP189" i="1" a="1"/>
  <c r="AP189" i="1" s="1"/>
  <c r="AG189" i="1" a="1"/>
  <c r="AG189" i="1" s="1"/>
  <c r="AN189" i="1" a="1"/>
  <c r="AN189" i="1" s="1"/>
  <c r="AH189" i="1" a="1"/>
  <c r="AH189" i="1" s="1"/>
  <c r="AK189" i="1" a="1"/>
  <c r="AK189" i="1" s="1"/>
  <c r="AD188" i="1"/>
  <c r="W188" i="1"/>
  <c r="AE188" i="1"/>
  <c r="V188" i="1"/>
  <c r="Y188" i="1"/>
  <c r="AB188" i="1"/>
  <c r="AA188" i="1"/>
  <c r="A191" i="1"/>
  <c r="B190" i="1"/>
  <c r="AC188" i="1"/>
  <c r="I189" i="1" a="1"/>
  <c r="I189" i="1" s="1"/>
  <c r="G189" i="1" a="1"/>
  <c r="G189" i="1" s="1"/>
  <c r="E189" i="1" a="1"/>
  <c r="E189" i="1" s="1"/>
  <c r="J189" i="1" a="1"/>
  <c r="J189" i="1" s="1"/>
  <c r="F189" i="1" a="1"/>
  <c r="F189" i="1" s="1"/>
  <c r="D189" i="1" a="1"/>
  <c r="D189" i="1" s="1"/>
  <c r="H189" i="1" a="1"/>
  <c r="H189" i="1" s="1"/>
  <c r="AA189" i="1" l="1"/>
  <c r="T190" i="1" a="1"/>
  <c r="T190" i="1" s="1"/>
  <c r="L190" i="1" a="1"/>
  <c r="L190" i="1" s="1"/>
  <c r="S190" i="1" a="1"/>
  <c r="S190" i="1" s="1"/>
  <c r="K190" i="1" a="1"/>
  <c r="K190" i="1" s="1"/>
  <c r="R190" i="1" a="1"/>
  <c r="R190" i="1" s="1"/>
  <c r="O190" i="1" a="1"/>
  <c r="O190" i="1" s="1"/>
  <c r="N190" i="1" a="1"/>
  <c r="N190" i="1" s="1"/>
  <c r="Q190" i="1" a="1"/>
  <c r="Q190" i="1" s="1"/>
  <c r="P190" i="1" a="1"/>
  <c r="P190" i="1" s="1"/>
  <c r="M190" i="1" a="1"/>
  <c r="M190" i="1" s="1"/>
  <c r="AL190" i="1" a="1"/>
  <c r="AL190" i="1" s="1"/>
  <c r="AO190" i="1" a="1"/>
  <c r="AO190" i="1" s="1"/>
  <c r="AI190" i="1" a="1"/>
  <c r="AI190" i="1" s="1"/>
  <c r="AP190" i="1" a="1"/>
  <c r="AP190" i="1" s="1"/>
  <c r="AG190" i="1" a="1"/>
  <c r="AG190" i="1" s="1"/>
  <c r="AJ190" i="1" a="1"/>
  <c r="AJ190" i="1" s="1"/>
  <c r="AM190" i="1" a="1"/>
  <c r="AM190" i="1" s="1"/>
  <c r="AK190" i="1" a="1"/>
  <c r="AK190" i="1" s="1"/>
  <c r="AH190" i="1" a="1"/>
  <c r="AH190" i="1" s="1"/>
  <c r="AN190" i="1" a="1"/>
  <c r="AN190" i="1" s="1"/>
  <c r="AE189" i="1"/>
  <c r="Y189" i="1"/>
  <c r="W189" i="1"/>
  <c r="V189" i="1"/>
  <c r="X189" i="1"/>
  <c r="AD189" i="1"/>
  <c r="A192" i="1"/>
  <c r="B191" i="1"/>
  <c r="AC189" i="1"/>
  <c r="Z189" i="1"/>
  <c r="AB189" i="1"/>
  <c r="J190" i="1" a="1"/>
  <c r="J190" i="1" s="1"/>
  <c r="H190" i="1" a="1"/>
  <c r="H190" i="1" s="1"/>
  <c r="F190" i="1" a="1"/>
  <c r="F190" i="1" s="1"/>
  <c r="D190" i="1" a="1"/>
  <c r="D190" i="1" s="1"/>
  <c r="I190" i="1" a="1"/>
  <c r="I190" i="1" s="1"/>
  <c r="E190" i="1" a="1"/>
  <c r="E190" i="1" s="1"/>
  <c r="G190" i="1" a="1"/>
  <c r="G190" i="1" s="1"/>
  <c r="R191" i="1" l="1" a="1"/>
  <c r="R191" i="1" s="1"/>
  <c r="Q191" i="1" a="1"/>
  <c r="Q191" i="1" s="1"/>
  <c r="P191" i="1" a="1"/>
  <c r="P191" i="1" s="1"/>
  <c r="M191" i="1" a="1"/>
  <c r="M191" i="1" s="1"/>
  <c r="N191" i="1" a="1"/>
  <c r="N191" i="1" s="1"/>
  <c r="L191" i="1" a="1"/>
  <c r="L191" i="1" s="1"/>
  <c r="K191" i="1" a="1"/>
  <c r="K191" i="1" s="1"/>
  <c r="T191" i="1" a="1"/>
  <c r="T191" i="1" s="1"/>
  <c r="S191" i="1" a="1"/>
  <c r="S191" i="1" s="1"/>
  <c r="O191" i="1" a="1"/>
  <c r="O191" i="1" s="1"/>
  <c r="Z190" i="1"/>
  <c r="AH191" i="1" a="1"/>
  <c r="AH191" i="1" s="1"/>
  <c r="AK191" i="1" a="1"/>
  <c r="AK191" i="1" s="1"/>
  <c r="AI191" i="1" a="1"/>
  <c r="AI191" i="1" s="1"/>
  <c r="AL191" i="1" a="1"/>
  <c r="AL191" i="1" s="1"/>
  <c r="AO191" i="1" a="1"/>
  <c r="AO191" i="1" s="1"/>
  <c r="AJ191" i="1" a="1"/>
  <c r="AJ191" i="1" s="1"/>
  <c r="AM191" i="1" a="1"/>
  <c r="AM191" i="1" s="1"/>
  <c r="AP191" i="1" a="1"/>
  <c r="AP191" i="1" s="1"/>
  <c r="AG191" i="1" a="1"/>
  <c r="AG191" i="1" s="1"/>
  <c r="AN191" i="1" a="1"/>
  <c r="AN191" i="1" s="1"/>
  <c r="AB190" i="1"/>
  <c r="Y190" i="1"/>
  <c r="V190" i="1"/>
  <c r="AD190" i="1"/>
  <c r="X190" i="1"/>
  <c r="AA190" i="1"/>
  <c r="A193" i="1"/>
  <c r="B192" i="1"/>
  <c r="I191" i="1" a="1"/>
  <c r="I191" i="1" s="1"/>
  <c r="G191" i="1" a="1"/>
  <c r="G191" i="1" s="1"/>
  <c r="E191" i="1" a="1"/>
  <c r="E191" i="1" s="1"/>
  <c r="H191" i="1" a="1"/>
  <c r="H191" i="1" s="1"/>
  <c r="D191" i="1" a="1"/>
  <c r="D191" i="1" s="1"/>
  <c r="J191" i="1" a="1"/>
  <c r="J191" i="1" s="1"/>
  <c r="F191" i="1" a="1"/>
  <c r="F191" i="1" s="1"/>
  <c r="AC190" i="1"/>
  <c r="W190" i="1"/>
  <c r="AE190" i="1"/>
  <c r="Y191" i="1" l="1"/>
  <c r="AC191" i="1"/>
  <c r="P192" i="1" a="1"/>
  <c r="P192" i="1" s="1"/>
  <c r="O192" i="1" a="1"/>
  <c r="O192" i="1" s="1"/>
  <c r="N192" i="1" a="1"/>
  <c r="N192" i="1" s="1"/>
  <c r="S192" i="1" a="1"/>
  <c r="S192" i="1" s="1"/>
  <c r="K192" i="1" a="1"/>
  <c r="K192" i="1" s="1"/>
  <c r="T192" i="1" a="1"/>
  <c r="T192" i="1" s="1"/>
  <c r="R192" i="1" a="1"/>
  <c r="R192" i="1" s="1"/>
  <c r="Q192" i="1" a="1"/>
  <c r="Q192" i="1" s="1"/>
  <c r="M192" i="1" a="1"/>
  <c r="M192" i="1" s="1"/>
  <c r="L192" i="1" a="1"/>
  <c r="L192" i="1" s="1"/>
  <c r="AH192" i="1" a="1"/>
  <c r="AH192" i="1" s="1"/>
  <c r="AK192" i="1" a="1"/>
  <c r="AK192" i="1" s="1"/>
  <c r="AN192" i="1" a="1"/>
  <c r="AN192" i="1" s="1"/>
  <c r="AL192" i="1" a="1"/>
  <c r="AL192" i="1" s="1"/>
  <c r="AO192" i="1" a="1"/>
  <c r="AO192" i="1" s="1"/>
  <c r="AI192" i="1" a="1"/>
  <c r="AI192" i="1" s="1"/>
  <c r="AP192" i="1" a="1"/>
  <c r="AP192" i="1" s="1"/>
  <c r="AJ192" i="1" a="1"/>
  <c r="AJ192" i="1" s="1"/>
  <c r="AG192" i="1" a="1"/>
  <c r="AG192" i="1" s="1"/>
  <c r="AM192" i="1" a="1"/>
  <c r="AM192" i="1" s="1"/>
  <c r="AA191" i="1"/>
  <c r="X191" i="1"/>
  <c r="Z191" i="1"/>
  <c r="J192" i="1" a="1"/>
  <c r="J192" i="1" s="1"/>
  <c r="H192" i="1" a="1"/>
  <c r="H192" i="1" s="1"/>
  <c r="F192" i="1" a="1"/>
  <c r="F192" i="1" s="1"/>
  <c r="D192" i="1" a="1"/>
  <c r="D192" i="1" s="1"/>
  <c r="G192" i="1" a="1"/>
  <c r="G192" i="1" s="1"/>
  <c r="I192" i="1" a="1"/>
  <c r="I192" i="1" s="1"/>
  <c r="E192" i="1" a="1"/>
  <c r="E192" i="1" s="1"/>
  <c r="AE191" i="1"/>
  <c r="AB191" i="1"/>
  <c r="B193" i="1"/>
  <c r="A194" i="1"/>
  <c r="W191" i="1"/>
  <c r="V191" i="1"/>
  <c r="AD191" i="1"/>
  <c r="N193" i="1" l="1" a="1"/>
  <c r="N193" i="1" s="1"/>
  <c r="M193" i="1" a="1"/>
  <c r="M193" i="1" s="1"/>
  <c r="T193" i="1" a="1"/>
  <c r="T193" i="1" s="1"/>
  <c r="L193" i="1" a="1"/>
  <c r="L193" i="1" s="1"/>
  <c r="Q193" i="1" a="1"/>
  <c r="Q193" i="1" s="1"/>
  <c r="P193" i="1" a="1"/>
  <c r="P193" i="1" s="1"/>
  <c r="S193" i="1" a="1"/>
  <c r="S193" i="1" s="1"/>
  <c r="R193" i="1" a="1"/>
  <c r="R193" i="1" s="1"/>
  <c r="O193" i="1" a="1"/>
  <c r="O193" i="1" s="1"/>
  <c r="K193" i="1" a="1"/>
  <c r="K193" i="1" s="1"/>
  <c r="Z192" i="1"/>
  <c r="AB192" i="1"/>
  <c r="AG193" i="1" a="1"/>
  <c r="AG193" i="1" s="1"/>
  <c r="AN193" i="1" a="1"/>
  <c r="AN193" i="1" s="1"/>
  <c r="AH193" i="1" a="1"/>
  <c r="AH193" i="1" s="1"/>
  <c r="AK193" i="1" a="1"/>
  <c r="AK193" i="1" s="1"/>
  <c r="AI193" i="1" a="1"/>
  <c r="AI193" i="1" s="1"/>
  <c r="AL193" i="1" a="1"/>
  <c r="AL193" i="1" s="1"/>
  <c r="AO193" i="1" a="1"/>
  <c r="AO193" i="1" s="1"/>
  <c r="AM193" i="1" a="1"/>
  <c r="AM193" i="1" s="1"/>
  <c r="AJ193" i="1" a="1"/>
  <c r="AJ193" i="1" s="1"/>
  <c r="AP193" i="1" a="1"/>
  <c r="AP193" i="1" s="1"/>
  <c r="V192" i="1"/>
  <c r="AD192" i="1"/>
  <c r="AC192" i="1"/>
  <c r="AA192" i="1"/>
  <c r="W192" i="1"/>
  <c r="AE192" i="1"/>
  <c r="A195" i="1"/>
  <c r="B194" i="1"/>
  <c r="I193" i="1" a="1"/>
  <c r="I193" i="1" s="1"/>
  <c r="G193" i="1" a="1"/>
  <c r="G193" i="1" s="1"/>
  <c r="E193" i="1" a="1"/>
  <c r="E193" i="1" s="1"/>
  <c r="J193" i="1" a="1"/>
  <c r="J193" i="1" s="1"/>
  <c r="F193" i="1" a="1"/>
  <c r="F193" i="1" s="1"/>
  <c r="H193" i="1" a="1"/>
  <c r="H193" i="1" s="1"/>
  <c r="D193" i="1" a="1"/>
  <c r="D193" i="1" s="1"/>
  <c r="X192" i="1"/>
  <c r="Y192" i="1"/>
  <c r="T194" i="1" l="1" a="1"/>
  <c r="T194" i="1" s="1"/>
  <c r="L194" i="1" a="1"/>
  <c r="L194" i="1" s="1"/>
  <c r="S194" i="1" a="1"/>
  <c r="S194" i="1" s="1"/>
  <c r="K194" i="1" a="1"/>
  <c r="K194" i="1" s="1"/>
  <c r="R194" i="1" a="1"/>
  <c r="R194" i="1" s="1"/>
  <c r="O194" i="1" a="1"/>
  <c r="O194" i="1" s="1"/>
  <c r="P194" i="1" a="1"/>
  <c r="P194" i="1" s="1"/>
  <c r="N194" i="1" a="1"/>
  <c r="N194" i="1" s="1"/>
  <c r="M194" i="1" a="1"/>
  <c r="M194" i="1" s="1"/>
  <c r="Q194" i="1" a="1"/>
  <c r="Q194" i="1" s="1"/>
  <c r="AG194" i="1" a="1"/>
  <c r="AG194" i="1" s="1"/>
  <c r="AJ194" i="1" a="1"/>
  <c r="AJ194" i="1" s="1"/>
  <c r="AM194" i="1" a="1"/>
  <c r="AM194" i="1" s="1"/>
  <c r="AH194" i="1" a="1"/>
  <c r="AH194" i="1" s="1"/>
  <c r="AK194" i="1" a="1"/>
  <c r="AK194" i="1" s="1"/>
  <c r="AN194" i="1" a="1"/>
  <c r="AN194" i="1" s="1"/>
  <c r="AL194" i="1" a="1"/>
  <c r="AL194" i="1" s="1"/>
  <c r="AO194" i="1" a="1"/>
  <c r="AO194" i="1" s="1"/>
  <c r="AP194" i="1" a="1"/>
  <c r="AP194" i="1" s="1"/>
  <c r="AI194" i="1" a="1"/>
  <c r="AI194" i="1" s="1"/>
  <c r="Y193" i="1"/>
  <c r="W193" i="1"/>
  <c r="AC193" i="1"/>
  <c r="AE193" i="1"/>
  <c r="AB193" i="1"/>
  <c r="AA193" i="1"/>
  <c r="V193" i="1"/>
  <c r="AD193" i="1"/>
  <c r="A196" i="1"/>
  <c r="B195" i="1"/>
  <c r="X193" i="1"/>
  <c r="Z193" i="1"/>
  <c r="J194" i="1" a="1"/>
  <c r="J194" i="1" s="1"/>
  <c r="H194" i="1" a="1"/>
  <c r="H194" i="1" s="1"/>
  <c r="F194" i="1" a="1"/>
  <c r="F194" i="1" s="1"/>
  <c r="D194" i="1" a="1"/>
  <c r="D194" i="1" s="1"/>
  <c r="I194" i="1" a="1"/>
  <c r="I194" i="1" s="1"/>
  <c r="E194" i="1" a="1"/>
  <c r="E194" i="1" s="1"/>
  <c r="G194" i="1" a="1"/>
  <c r="G194" i="1" s="1"/>
  <c r="R195" i="1" l="1" a="1"/>
  <c r="R195" i="1" s="1"/>
  <c r="Q195" i="1" a="1"/>
  <c r="Q195" i="1" s="1"/>
  <c r="P195" i="1" a="1"/>
  <c r="P195" i="1" s="1"/>
  <c r="M195" i="1" a="1"/>
  <c r="M195" i="1" s="1"/>
  <c r="T195" i="1" a="1"/>
  <c r="T195" i="1" s="1"/>
  <c r="S195" i="1" a="1"/>
  <c r="S195" i="1" s="1"/>
  <c r="L195" i="1" a="1"/>
  <c r="L195" i="1" s="1"/>
  <c r="K195" i="1" a="1"/>
  <c r="K195" i="1" s="1"/>
  <c r="O195" i="1" a="1"/>
  <c r="O195" i="1" s="1"/>
  <c r="N195" i="1" a="1"/>
  <c r="N195" i="1" s="1"/>
  <c r="AJ195" i="1" a="1"/>
  <c r="AJ195" i="1" s="1"/>
  <c r="AM195" i="1" a="1"/>
  <c r="AM195" i="1" s="1"/>
  <c r="AP195" i="1" a="1"/>
  <c r="AP195" i="1" s="1"/>
  <c r="AG195" i="1" a="1"/>
  <c r="AG195" i="1" s="1"/>
  <c r="AN195" i="1" a="1"/>
  <c r="AN195" i="1" s="1"/>
  <c r="AH195" i="1" a="1"/>
  <c r="AH195" i="1" s="1"/>
  <c r="AK195" i="1" a="1"/>
  <c r="AK195" i="1" s="1"/>
  <c r="AL195" i="1" a="1"/>
  <c r="AL195" i="1" s="1"/>
  <c r="AI195" i="1" a="1"/>
  <c r="AI195" i="1" s="1"/>
  <c r="AO195" i="1" a="1"/>
  <c r="AO195" i="1" s="1"/>
  <c r="Z194" i="1"/>
  <c r="AB194" i="1"/>
  <c r="Y194" i="1"/>
  <c r="V194" i="1"/>
  <c r="AA194" i="1"/>
  <c r="AD194" i="1"/>
  <c r="AC194" i="1"/>
  <c r="A197" i="1"/>
  <c r="B196" i="1"/>
  <c r="X194" i="1"/>
  <c r="W194" i="1"/>
  <c r="AE194" i="1"/>
  <c r="I195" i="1" a="1"/>
  <c r="I195" i="1" s="1"/>
  <c r="G195" i="1" a="1"/>
  <c r="G195" i="1" s="1"/>
  <c r="E195" i="1" a="1"/>
  <c r="E195" i="1" s="1"/>
  <c r="H195" i="1" a="1"/>
  <c r="H195" i="1" s="1"/>
  <c r="D195" i="1" a="1"/>
  <c r="D195" i="1" s="1"/>
  <c r="J195" i="1" a="1"/>
  <c r="J195" i="1" s="1"/>
  <c r="F195" i="1" a="1"/>
  <c r="F195" i="1" s="1"/>
  <c r="P196" i="1" l="1" a="1"/>
  <c r="P196" i="1" s="1"/>
  <c r="O196" i="1" a="1"/>
  <c r="O196" i="1" s="1"/>
  <c r="N196" i="1" a="1"/>
  <c r="N196" i="1" s="1"/>
  <c r="S196" i="1" a="1"/>
  <c r="S196" i="1" s="1"/>
  <c r="K196" i="1" a="1"/>
  <c r="K196" i="1" s="1"/>
  <c r="L196" i="1" a="1"/>
  <c r="L196" i="1" s="1"/>
  <c r="R196" i="1" a="1"/>
  <c r="R196" i="1" s="1"/>
  <c r="T196" i="1" a="1"/>
  <c r="T196" i="1" s="1"/>
  <c r="Q196" i="1" a="1"/>
  <c r="Q196" i="1" s="1"/>
  <c r="M196" i="1" a="1"/>
  <c r="M196" i="1" s="1"/>
  <c r="AI196" i="1" a="1"/>
  <c r="AI196" i="1" s="1"/>
  <c r="AP196" i="1" a="1"/>
  <c r="AP196" i="1" s="1"/>
  <c r="AG196" i="1" a="1"/>
  <c r="AG196" i="1" s="1"/>
  <c r="AJ196" i="1" a="1"/>
  <c r="AJ196" i="1" s="1"/>
  <c r="AM196" i="1" a="1"/>
  <c r="AM196" i="1" s="1"/>
  <c r="AH196" i="1" a="1"/>
  <c r="AH196" i="1" s="1"/>
  <c r="AK196" i="1" a="1"/>
  <c r="AK196" i="1" s="1"/>
  <c r="AN196" i="1" a="1"/>
  <c r="AN196" i="1" s="1"/>
  <c r="AO196" i="1" a="1"/>
  <c r="AO196" i="1" s="1"/>
  <c r="AL196" i="1" a="1"/>
  <c r="AL196" i="1" s="1"/>
  <c r="Y195" i="1"/>
  <c r="W195" i="1"/>
  <c r="AC195" i="1"/>
  <c r="AB195" i="1"/>
  <c r="V195" i="1"/>
  <c r="AD195" i="1"/>
  <c r="AA195" i="1"/>
  <c r="X195" i="1"/>
  <c r="J196" i="1" a="1"/>
  <c r="J196" i="1" s="1"/>
  <c r="H196" i="1" a="1"/>
  <c r="H196" i="1" s="1"/>
  <c r="F196" i="1" a="1"/>
  <c r="F196" i="1" s="1"/>
  <c r="D196" i="1" a="1"/>
  <c r="D196" i="1" s="1"/>
  <c r="G196" i="1" a="1"/>
  <c r="G196" i="1" s="1"/>
  <c r="I196" i="1" a="1"/>
  <c r="I196" i="1" s="1"/>
  <c r="E196" i="1" a="1"/>
  <c r="E196" i="1" s="1"/>
  <c r="AE195" i="1"/>
  <c r="Z195" i="1"/>
  <c r="B197" i="1"/>
  <c r="A198" i="1"/>
  <c r="AD196" i="1" l="1"/>
  <c r="N197" i="1" a="1"/>
  <c r="N197" i="1" s="1"/>
  <c r="M197" i="1" a="1"/>
  <c r="M197" i="1" s="1"/>
  <c r="T197" i="1" a="1"/>
  <c r="T197" i="1" s="1"/>
  <c r="L197" i="1" a="1"/>
  <c r="L197" i="1" s="1"/>
  <c r="Q197" i="1" a="1"/>
  <c r="Q197" i="1" s="1"/>
  <c r="R197" i="1" a="1"/>
  <c r="R197" i="1" s="1"/>
  <c r="P197" i="1" a="1"/>
  <c r="P197" i="1" s="1"/>
  <c r="O197" i="1" a="1"/>
  <c r="O197" i="1" s="1"/>
  <c r="S197" i="1" a="1"/>
  <c r="S197" i="1" s="1"/>
  <c r="K197" i="1" a="1"/>
  <c r="K197" i="1" s="1"/>
  <c r="Z196" i="1"/>
  <c r="AI197" i="1" a="1"/>
  <c r="AI197" i="1" s="1"/>
  <c r="AL197" i="1" a="1"/>
  <c r="AL197" i="1" s="1"/>
  <c r="AO197" i="1" a="1"/>
  <c r="AO197" i="1" s="1"/>
  <c r="AJ197" i="1" a="1"/>
  <c r="AJ197" i="1" s="1"/>
  <c r="AM197" i="1" a="1"/>
  <c r="AM197" i="1" s="1"/>
  <c r="AP197" i="1" a="1"/>
  <c r="AP197" i="1" s="1"/>
  <c r="AG197" i="1" a="1"/>
  <c r="AG197" i="1" s="1"/>
  <c r="AN197" i="1" a="1"/>
  <c r="AN197" i="1" s="1"/>
  <c r="AK197" i="1" a="1"/>
  <c r="AK197" i="1" s="1"/>
  <c r="AH197" i="1" a="1"/>
  <c r="AH197" i="1" s="1"/>
  <c r="V196" i="1"/>
  <c r="AB196" i="1"/>
  <c r="Y196" i="1"/>
  <c r="AA196" i="1"/>
  <c r="X196" i="1"/>
  <c r="AC196" i="1"/>
  <c r="A199" i="1"/>
  <c r="B198" i="1"/>
  <c r="I197" i="1" a="1"/>
  <c r="I197" i="1" s="1"/>
  <c r="G197" i="1" a="1"/>
  <c r="G197" i="1" s="1"/>
  <c r="E197" i="1" a="1"/>
  <c r="E197" i="1" s="1"/>
  <c r="J197" i="1" a="1"/>
  <c r="J197" i="1" s="1"/>
  <c r="F197" i="1" a="1"/>
  <c r="F197" i="1" s="1"/>
  <c r="H197" i="1" a="1"/>
  <c r="H197" i="1" s="1"/>
  <c r="D197" i="1" a="1"/>
  <c r="D197" i="1" s="1"/>
  <c r="W196" i="1"/>
  <c r="AE196" i="1"/>
  <c r="AA197" i="1" l="1"/>
  <c r="T198" i="1" a="1"/>
  <c r="T198" i="1" s="1"/>
  <c r="L198" i="1" a="1"/>
  <c r="L198" i="1" s="1"/>
  <c r="S198" i="1" a="1"/>
  <c r="S198" i="1" s="1"/>
  <c r="K198" i="1" a="1"/>
  <c r="K198" i="1" s="1"/>
  <c r="R198" i="1" a="1"/>
  <c r="R198" i="1" s="1"/>
  <c r="O198" i="1" a="1"/>
  <c r="O198" i="1" s="1"/>
  <c r="N198" i="1" a="1"/>
  <c r="N198" i="1" s="1"/>
  <c r="M198" i="1" a="1"/>
  <c r="M198" i="1" s="1"/>
  <c r="Q198" i="1" a="1"/>
  <c r="Q198" i="1" s="1"/>
  <c r="P198" i="1" a="1"/>
  <c r="P198" i="1" s="1"/>
  <c r="AL198" i="1" a="1"/>
  <c r="AL198" i="1" s="1"/>
  <c r="AO198" i="1" a="1"/>
  <c r="AO198" i="1" s="1"/>
  <c r="AI198" i="1" a="1"/>
  <c r="AI198" i="1" s="1"/>
  <c r="AP198" i="1" a="1"/>
  <c r="AP198" i="1" s="1"/>
  <c r="AG198" i="1" a="1"/>
  <c r="AG198" i="1" s="1"/>
  <c r="AJ198" i="1" a="1"/>
  <c r="AJ198" i="1" s="1"/>
  <c r="AM198" i="1" a="1"/>
  <c r="AM198" i="1" s="1"/>
  <c r="AN198" i="1" a="1"/>
  <c r="AN198" i="1" s="1"/>
  <c r="AH198" i="1" a="1"/>
  <c r="AH198" i="1" s="1"/>
  <c r="AK198" i="1" a="1"/>
  <c r="AK198" i="1" s="1"/>
  <c r="W197" i="1"/>
  <c r="Y197" i="1"/>
  <c r="V197" i="1"/>
  <c r="AE197" i="1"/>
  <c r="AB197" i="1"/>
  <c r="AD197" i="1"/>
  <c r="AC197" i="1"/>
  <c r="X197" i="1"/>
  <c r="A200" i="1"/>
  <c r="B199" i="1"/>
  <c r="Z197" i="1"/>
  <c r="J198" i="1" a="1"/>
  <c r="J198" i="1" s="1"/>
  <c r="H198" i="1" a="1"/>
  <c r="H198" i="1" s="1"/>
  <c r="F198" i="1" a="1"/>
  <c r="F198" i="1" s="1"/>
  <c r="D198" i="1" a="1"/>
  <c r="D198" i="1" s="1"/>
  <c r="I198" i="1" a="1"/>
  <c r="I198" i="1" s="1"/>
  <c r="E198" i="1" a="1"/>
  <c r="E198" i="1" s="1"/>
  <c r="G198" i="1" a="1"/>
  <c r="G198" i="1" s="1"/>
  <c r="Z198" i="1" l="1"/>
  <c r="V198" i="1"/>
  <c r="P199" i="1" a="1"/>
  <c r="P199" i="1" s="1"/>
  <c r="O199" i="1" a="1"/>
  <c r="O199" i="1" s="1"/>
  <c r="L199" i="1" a="1"/>
  <c r="L199" i="1" s="1"/>
  <c r="M199" i="1" a="1"/>
  <c r="M199" i="1" s="1"/>
  <c r="K199" i="1" a="1"/>
  <c r="K199" i="1" s="1"/>
  <c r="R199" i="1" a="1"/>
  <c r="R199" i="1" s="1"/>
  <c r="T199" i="1" a="1"/>
  <c r="T199" i="1" s="1"/>
  <c r="S199" i="1" a="1"/>
  <c r="S199" i="1" s="1"/>
  <c r="Q199" i="1" a="1"/>
  <c r="Q199" i="1" s="1"/>
  <c r="N199" i="1" a="1"/>
  <c r="N199" i="1" s="1"/>
  <c r="AH199" i="1" a="1"/>
  <c r="AH199" i="1" s="1"/>
  <c r="AK199" i="1" a="1"/>
  <c r="AK199" i="1" s="1"/>
  <c r="AI199" i="1" a="1"/>
  <c r="AI199" i="1" s="1"/>
  <c r="AL199" i="1" a="1"/>
  <c r="AL199" i="1" s="1"/>
  <c r="AO199" i="1" a="1"/>
  <c r="AO199" i="1" s="1"/>
  <c r="AJ199" i="1" a="1"/>
  <c r="AJ199" i="1" s="1"/>
  <c r="AM199" i="1" a="1"/>
  <c r="AM199" i="1" s="1"/>
  <c r="AP199" i="1" a="1"/>
  <c r="AP199" i="1" s="1"/>
  <c r="AN199" i="1" a="1"/>
  <c r="AN199" i="1" s="1"/>
  <c r="AG199" i="1" a="1"/>
  <c r="AG199" i="1" s="1"/>
  <c r="AD198" i="1"/>
  <c r="X198" i="1"/>
  <c r="W198" i="1"/>
  <c r="AE198" i="1"/>
  <c r="Y198" i="1"/>
  <c r="AB198" i="1"/>
  <c r="AA198" i="1"/>
  <c r="A201" i="1"/>
  <c r="B200" i="1"/>
  <c r="AC198" i="1"/>
  <c r="I199" i="1" a="1"/>
  <c r="I199" i="1" s="1"/>
  <c r="G199" i="1" a="1"/>
  <c r="G199" i="1" s="1"/>
  <c r="E199" i="1" a="1"/>
  <c r="E199" i="1" s="1"/>
  <c r="H199" i="1" a="1"/>
  <c r="H199" i="1" s="1"/>
  <c r="D199" i="1" a="1"/>
  <c r="D199" i="1" s="1"/>
  <c r="J199" i="1" a="1"/>
  <c r="J199" i="1" s="1"/>
  <c r="F199" i="1" a="1"/>
  <c r="F199" i="1" s="1"/>
  <c r="Y199" i="1" l="1"/>
  <c r="S200" i="1" a="1"/>
  <c r="S200" i="1" s="1"/>
  <c r="R200" i="1" a="1"/>
  <c r="R200" i="1" s="1"/>
  <c r="L200" i="1" a="1"/>
  <c r="L200" i="1" s="1"/>
  <c r="Q200" i="1" a="1"/>
  <c r="Q200" i="1" s="1"/>
  <c r="K200" i="1" a="1"/>
  <c r="K200" i="1" s="1"/>
  <c r="O200" i="1" a="1"/>
  <c r="O200" i="1" s="1"/>
  <c r="P200" i="1" a="1"/>
  <c r="P200" i="1" s="1"/>
  <c r="N200" i="1" a="1"/>
  <c r="N200" i="1" s="1"/>
  <c r="M200" i="1" a="1"/>
  <c r="M200" i="1" s="1"/>
  <c r="T200" i="1" a="1"/>
  <c r="T200" i="1" s="1"/>
  <c r="AH200" i="1" a="1"/>
  <c r="AH200" i="1" s="1"/>
  <c r="AK200" i="1" a="1"/>
  <c r="AK200" i="1" s="1"/>
  <c r="AN200" i="1" a="1"/>
  <c r="AN200" i="1" s="1"/>
  <c r="AL200" i="1" a="1"/>
  <c r="AL200" i="1" s="1"/>
  <c r="AO200" i="1" a="1"/>
  <c r="AO200" i="1" s="1"/>
  <c r="AI200" i="1" a="1"/>
  <c r="AI200" i="1" s="1"/>
  <c r="AP200" i="1" a="1"/>
  <c r="AP200" i="1" s="1"/>
  <c r="AG200" i="1" a="1"/>
  <c r="AG200" i="1" s="1"/>
  <c r="AM200" i="1" a="1"/>
  <c r="AM200" i="1" s="1"/>
  <c r="AJ200" i="1" a="1"/>
  <c r="AJ200" i="1" s="1"/>
  <c r="AE199" i="1"/>
  <c r="W199" i="1"/>
  <c r="AC199" i="1"/>
  <c r="AB199" i="1"/>
  <c r="V199" i="1"/>
  <c r="AD199" i="1"/>
  <c r="B201" i="1"/>
  <c r="A202" i="1"/>
  <c r="J200" i="1" a="1"/>
  <c r="J200" i="1" s="1"/>
  <c r="H200" i="1" a="1"/>
  <c r="H200" i="1" s="1"/>
  <c r="F200" i="1" a="1"/>
  <c r="F200" i="1" s="1"/>
  <c r="D200" i="1" a="1"/>
  <c r="D200" i="1" s="1"/>
  <c r="G200" i="1" a="1"/>
  <c r="G200" i="1" s="1"/>
  <c r="I200" i="1" a="1"/>
  <c r="I200" i="1" s="1"/>
  <c r="E200" i="1" a="1"/>
  <c r="E200" i="1" s="1"/>
  <c r="AA199" i="1"/>
  <c r="X199" i="1"/>
  <c r="Z199" i="1"/>
  <c r="Z200" i="1" l="1"/>
  <c r="O201" i="1" a="1"/>
  <c r="O201" i="1" s="1"/>
  <c r="T201" i="1" a="1"/>
  <c r="T201" i="1" s="1"/>
  <c r="N201" i="1" a="1"/>
  <c r="N201" i="1" s="1"/>
  <c r="R201" i="1" a="1"/>
  <c r="R201" i="1" s="1"/>
  <c r="K201" i="1" a="1"/>
  <c r="K201" i="1" s="1"/>
  <c r="Q201" i="1" a="1"/>
  <c r="Q201" i="1" s="1"/>
  <c r="P201" i="1" a="1"/>
  <c r="P201" i="1" s="1"/>
  <c r="S201" i="1" a="1"/>
  <c r="S201" i="1" s="1"/>
  <c r="M201" i="1" a="1"/>
  <c r="M201" i="1" s="1"/>
  <c r="L201" i="1" a="1"/>
  <c r="L201" i="1" s="1"/>
  <c r="AG201" i="1" a="1"/>
  <c r="AG201" i="1" s="1"/>
  <c r="AN201" i="1" a="1"/>
  <c r="AN201" i="1" s="1"/>
  <c r="AH201" i="1" a="1"/>
  <c r="AH201" i="1" s="1"/>
  <c r="AK201" i="1" a="1"/>
  <c r="AK201" i="1" s="1"/>
  <c r="AI201" i="1" a="1"/>
  <c r="AI201" i="1" s="1"/>
  <c r="AL201" i="1" a="1"/>
  <c r="AL201" i="1" s="1"/>
  <c r="AO201" i="1" a="1"/>
  <c r="AO201" i="1" s="1"/>
  <c r="AJ201" i="1" a="1"/>
  <c r="AJ201" i="1" s="1"/>
  <c r="AP201" i="1" a="1"/>
  <c r="AP201" i="1" s="1"/>
  <c r="AM201" i="1" a="1"/>
  <c r="AM201" i="1" s="1"/>
  <c r="AD200" i="1"/>
  <c r="AB200" i="1"/>
  <c r="AE200" i="1"/>
  <c r="V200" i="1"/>
  <c r="W200" i="1"/>
  <c r="AA200" i="1"/>
  <c r="A203" i="1"/>
  <c r="B202" i="1"/>
  <c r="X200" i="1"/>
  <c r="AC200" i="1"/>
  <c r="I201" i="1" a="1"/>
  <c r="I201" i="1" s="1"/>
  <c r="G201" i="1" a="1"/>
  <c r="G201" i="1" s="1"/>
  <c r="E201" i="1" a="1"/>
  <c r="E201" i="1" s="1"/>
  <c r="J201" i="1" a="1"/>
  <c r="J201" i="1" s="1"/>
  <c r="F201" i="1" a="1"/>
  <c r="F201" i="1" s="1"/>
  <c r="H201" i="1" a="1"/>
  <c r="H201" i="1" s="1"/>
  <c r="D201" i="1" a="1"/>
  <c r="D201" i="1" s="1"/>
  <c r="Y200" i="1"/>
  <c r="R202" i="1" l="1" a="1"/>
  <c r="R202" i="1" s="1"/>
  <c r="L202" i="1" a="1"/>
  <c r="L202" i="1" s="1"/>
  <c r="Q202" i="1" a="1"/>
  <c r="Q202" i="1" s="1"/>
  <c r="K202" i="1" a="1"/>
  <c r="K202" i="1" s="1"/>
  <c r="N202" i="1" a="1"/>
  <c r="N202" i="1" s="1"/>
  <c r="T202" i="1" a="1"/>
  <c r="T202" i="1" s="1"/>
  <c r="S202" i="1" a="1"/>
  <c r="S202" i="1" s="1"/>
  <c r="M202" i="1" a="1"/>
  <c r="M202" i="1" s="1"/>
  <c r="P202" i="1" a="1"/>
  <c r="P202" i="1" s="1"/>
  <c r="O202" i="1" a="1"/>
  <c r="O202" i="1" s="1"/>
  <c r="AE201" i="1"/>
  <c r="AG202" i="1" a="1"/>
  <c r="AG202" i="1" s="1"/>
  <c r="AJ202" i="1" a="1"/>
  <c r="AJ202" i="1" s="1"/>
  <c r="AM202" i="1" a="1"/>
  <c r="AM202" i="1" s="1"/>
  <c r="AH202" i="1" a="1"/>
  <c r="AH202" i="1" s="1"/>
  <c r="AK202" i="1" a="1"/>
  <c r="AK202" i="1" s="1"/>
  <c r="AN202" i="1" a="1"/>
  <c r="AN202" i="1" s="1"/>
  <c r="AL202" i="1" a="1"/>
  <c r="AL202" i="1" s="1"/>
  <c r="AO202" i="1" a="1"/>
  <c r="AO202" i="1" s="1"/>
  <c r="AI202" i="1" a="1"/>
  <c r="AI202" i="1" s="1"/>
  <c r="AP202" i="1" a="1"/>
  <c r="AP202" i="1" s="1"/>
  <c r="W201" i="1"/>
  <c r="Y201" i="1"/>
  <c r="AB201" i="1"/>
  <c r="V201" i="1"/>
  <c r="AD201" i="1"/>
  <c r="J202" i="1" a="1"/>
  <c r="J202" i="1" s="1"/>
  <c r="H202" i="1" a="1"/>
  <c r="H202" i="1" s="1"/>
  <c r="F202" i="1" a="1"/>
  <c r="F202" i="1" s="1"/>
  <c r="D202" i="1" a="1"/>
  <c r="D202" i="1" s="1"/>
  <c r="I202" i="1" a="1"/>
  <c r="I202" i="1" s="1"/>
  <c r="E202" i="1" a="1"/>
  <c r="E202" i="1" s="1"/>
  <c r="G202" i="1" a="1"/>
  <c r="G202" i="1" s="1"/>
  <c r="AA201" i="1"/>
  <c r="AC201" i="1"/>
  <c r="X201" i="1"/>
  <c r="A204" i="1"/>
  <c r="B203" i="1"/>
  <c r="Z201" i="1"/>
  <c r="V202" i="1" l="1"/>
  <c r="AD202" i="1"/>
  <c r="P203" i="1" a="1"/>
  <c r="P203" i="1" s="1"/>
  <c r="O203" i="1" a="1"/>
  <c r="O203" i="1" s="1"/>
  <c r="N203" i="1" a="1"/>
  <c r="N203" i="1" s="1"/>
  <c r="S203" i="1" a="1"/>
  <c r="S203" i="1" s="1"/>
  <c r="K203" i="1" a="1"/>
  <c r="K203" i="1" s="1"/>
  <c r="L203" i="1" a="1"/>
  <c r="L203" i="1" s="1"/>
  <c r="R203" i="1" a="1"/>
  <c r="R203" i="1" s="1"/>
  <c r="Q203" i="1" a="1"/>
  <c r="Q203" i="1" s="1"/>
  <c r="M203" i="1" a="1"/>
  <c r="M203" i="1" s="1"/>
  <c r="T203" i="1" a="1"/>
  <c r="T203" i="1" s="1"/>
  <c r="AJ203" i="1" a="1"/>
  <c r="AJ203" i="1" s="1"/>
  <c r="AM203" i="1" a="1"/>
  <c r="AM203" i="1" s="1"/>
  <c r="AP203" i="1" a="1"/>
  <c r="AP203" i="1" s="1"/>
  <c r="AG203" i="1" a="1"/>
  <c r="AG203" i="1" s="1"/>
  <c r="AN203" i="1" a="1"/>
  <c r="AN203" i="1" s="1"/>
  <c r="AH203" i="1" a="1"/>
  <c r="AH203" i="1" s="1"/>
  <c r="AK203" i="1" a="1"/>
  <c r="AK203" i="1" s="1"/>
  <c r="AO203" i="1" a="1"/>
  <c r="AO203" i="1" s="1"/>
  <c r="AI203" i="1" a="1"/>
  <c r="AI203" i="1" s="1"/>
  <c r="AL203" i="1" a="1"/>
  <c r="AL203" i="1" s="1"/>
  <c r="X202" i="1"/>
  <c r="AB202" i="1"/>
  <c r="W202" i="1"/>
  <c r="AE202" i="1"/>
  <c r="A205" i="1"/>
  <c r="B204" i="1"/>
  <c r="AC202" i="1"/>
  <c r="Z202" i="1"/>
  <c r="Y202" i="1"/>
  <c r="I203" i="1" a="1"/>
  <c r="I203" i="1" s="1"/>
  <c r="G203" i="1" a="1"/>
  <c r="G203" i="1" s="1"/>
  <c r="E203" i="1" a="1"/>
  <c r="E203" i="1" s="1"/>
  <c r="H203" i="1" a="1"/>
  <c r="H203" i="1" s="1"/>
  <c r="D203" i="1" a="1"/>
  <c r="D203" i="1" s="1"/>
  <c r="F203" i="1" a="1"/>
  <c r="F203" i="1" s="1"/>
  <c r="J203" i="1" a="1"/>
  <c r="J203" i="1" s="1"/>
  <c r="AA202" i="1"/>
  <c r="Y203" i="1" l="1"/>
  <c r="T204" i="1" a="1"/>
  <c r="T204" i="1" s="1"/>
  <c r="N204" i="1" a="1"/>
  <c r="N204" i="1" s="1"/>
  <c r="M204" i="1" a="1"/>
  <c r="M204" i="1" s="1"/>
  <c r="S204" i="1" a="1"/>
  <c r="S204" i="1" s="1"/>
  <c r="L204" i="1" a="1"/>
  <c r="L204" i="1" s="1"/>
  <c r="P204" i="1" a="1"/>
  <c r="P204" i="1" s="1"/>
  <c r="Q204" i="1" a="1"/>
  <c r="Q204" i="1" s="1"/>
  <c r="O204" i="1" a="1"/>
  <c r="O204" i="1" s="1"/>
  <c r="R204" i="1" a="1"/>
  <c r="R204" i="1" s="1"/>
  <c r="K204" i="1" a="1"/>
  <c r="K204" i="1" s="1"/>
  <c r="AI204" i="1" a="1"/>
  <c r="AI204" i="1" s="1"/>
  <c r="AP204" i="1" a="1"/>
  <c r="AP204" i="1" s="1"/>
  <c r="AG204" i="1" a="1"/>
  <c r="AG204" i="1" s="1"/>
  <c r="AJ204" i="1" a="1"/>
  <c r="AJ204" i="1" s="1"/>
  <c r="AM204" i="1" a="1"/>
  <c r="AM204" i="1" s="1"/>
  <c r="AH204" i="1" a="1"/>
  <c r="AH204" i="1" s="1"/>
  <c r="AK204" i="1" a="1"/>
  <c r="AK204" i="1" s="1"/>
  <c r="AN204" i="1" a="1"/>
  <c r="AN204" i="1" s="1"/>
  <c r="AL204" i="1" a="1"/>
  <c r="AL204" i="1" s="1"/>
  <c r="AO204" i="1" a="1"/>
  <c r="AO204" i="1" s="1"/>
  <c r="AA203" i="1"/>
  <c r="AC203" i="1"/>
  <c r="X203" i="1"/>
  <c r="AB203" i="1"/>
  <c r="AE203" i="1"/>
  <c r="J204" i="1" a="1"/>
  <c r="J204" i="1" s="1"/>
  <c r="H204" i="1" a="1"/>
  <c r="H204" i="1" s="1"/>
  <c r="F204" i="1" a="1"/>
  <c r="F204" i="1" s="1"/>
  <c r="D204" i="1" a="1"/>
  <c r="D204" i="1" s="1"/>
  <c r="G204" i="1" a="1"/>
  <c r="G204" i="1" s="1"/>
  <c r="E204" i="1" a="1"/>
  <c r="E204" i="1" s="1"/>
  <c r="I204" i="1" a="1"/>
  <c r="I204" i="1" s="1"/>
  <c r="Z203" i="1"/>
  <c r="B205" i="1"/>
  <c r="A206" i="1"/>
  <c r="W203" i="1"/>
  <c r="V203" i="1"/>
  <c r="AD203" i="1"/>
  <c r="AD204" i="1" l="1"/>
  <c r="X204" i="1"/>
  <c r="Q205" i="1" a="1"/>
  <c r="Q205" i="1" s="1"/>
  <c r="P205" i="1" a="1"/>
  <c r="P205" i="1" s="1"/>
  <c r="O205" i="1" a="1"/>
  <c r="O205" i="1" s="1"/>
  <c r="T205" i="1" a="1"/>
  <c r="T205" i="1" s="1"/>
  <c r="M205" i="1" a="1"/>
  <c r="M205" i="1" s="1"/>
  <c r="S205" i="1" a="1"/>
  <c r="S205" i="1" s="1"/>
  <c r="R205" i="1" a="1"/>
  <c r="R205" i="1" s="1"/>
  <c r="L205" i="1" a="1"/>
  <c r="L205" i="1" s="1"/>
  <c r="N205" i="1" a="1"/>
  <c r="N205" i="1" s="1"/>
  <c r="K205" i="1" a="1"/>
  <c r="K205" i="1" s="1"/>
  <c r="AI205" i="1" a="1"/>
  <c r="AI205" i="1" s="1"/>
  <c r="AL205" i="1" a="1"/>
  <c r="AL205" i="1" s="1"/>
  <c r="AO205" i="1" a="1"/>
  <c r="AO205" i="1" s="1"/>
  <c r="AJ205" i="1" a="1"/>
  <c r="AJ205" i="1" s="1"/>
  <c r="AM205" i="1" a="1"/>
  <c r="AM205" i="1" s="1"/>
  <c r="AP205" i="1" a="1"/>
  <c r="AP205" i="1" s="1"/>
  <c r="AG205" i="1" a="1"/>
  <c r="AG205" i="1" s="1"/>
  <c r="AN205" i="1" a="1"/>
  <c r="AN205" i="1" s="1"/>
  <c r="AH205" i="1" a="1"/>
  <c r="AH205" i="1" s="1"/>
  <c r="AK205" i="1" a="1"/>
  <c r="AK205" i="1" s="1"/>
  <c r="V204" i="1"/>
  <c r="AB204" i="1"/>
  <c r="AE204" i="1"/>
  <c r="AC204" i="1"/>
  <c r="A207" i="1"/>
  <c r="B206" i="1"/>
  <c r="Z204" i="1"/>
  <c r="W204" i="1"/>
  <c r="I205" i="1" a="1"/>
  <c r="I205" i="1" s="1"/>
  <c r="G205" i="1" a="1"/>
  <c r="G205" i="1" s="1"/>
  <c r="E205" i="1" a="1"/>
  <c r="E205" i="1" s="1"/>
  <c r="F205" i="1" a="1"/>
  <c r="F205" i="1" s="1"/>
  <c r="D205" i="1" a="1"/>
  <c r="D205" i="1" s="1"/>
  <c r="J205" i="1" a="1"/>
  <c r="J205" i="1" s="1"/>
  <c r="H205" i="1" a="1"/>
  <c r="H205" i="1" s="1"/>
  <c r="Y204" i="1"/>
  <c r="AA204" i="1"/>
  <c r="W205" i="1" l="1"/>
  <c r="O206" i="1" a="1"/>
  <c r="O206" i="1" s="1"/>
  <c r="N206" i="1" a="1"/>
  <c r="N206" i="1" s="1"/>
  <c r="M206" i="1" a="1"/>
  <c r="M206" i="1" s="1"/>
  <c r="R206" i="1" a="1"/>
  <c r="R206" i="1" s="1"/>
  <c r="K206" i="1" a="1"/>
  <c r="K206" i="1" s="1"/>
  <c r="Q206" i="1" a="1"/>
  <c r="Q206" i="1" s="1"/>
  <c r="P206" i="1" a="1"/>
  <c r="P206" i="1" s="1"/>
  <c r="L206" i="1" a="1"/>
  <c r="L206" i="1" s="1"/>
  <c r="T206" i="1" a="1"/>
  <c r="T206" i="1" s="1"/>
  <c r="S206" i="1" a="1"/>
  <c r="S206" i="1" s="1"/>
  <c r="AL206" i="1" a="1"/>
  <c r="AL206" i="1" s="1"/>
  <c r="AO206" i="1" a="1"/>
  <c r="AO206" i="1" s="1"/>
  <c r="AI206" i="1" a="1"/>
  <c r="AI206" i="1" s="1"/>
  <c r="AP206" i="1" a="1"/>
  <c r="AP206" i="1" s="1"/>
  <c r="AG206" i="1" a="1"/>
  <c r="AG206" i="1" s="1"/>
  <c r="AJ206" i="1" a="1"/>
  <c r="AJ206" i="1" s="1"/>
  <c r="AM206" i="1" a="1"/>
  <c r="AM206" i="1" s="1"/>
  <c r="AK206" i="1" a="1"/>
  <c r="AK206" i="1" s="1"/>
  <c r="AH206" i="1" a="1"/>
  <c r="AH206" i="1" s="1"/>
  <c r="AN206" i="1" a="1"/>
  <c r="AN206" i="1" s="1"/>
  <c r="AA205" i="1"/>
  <c r="AC205" i="1"/>
  <c r="AB205" i="1"/>
  <c r="V205" i="1"/>
  <c r="AD205" i="1"/>
  <c r="H206" i="1" a="1"/>
  <c r="H206" i="1" s="1"/>
  <c r="E206" i="1" a="1"/>
  <c r="E206" i="1" s="1"/>
  <c r="J206" i="1" a="1"/>
  <c r="J206" i="1" s="1"/>
  <c r="G206" i="1" a="1"/>
  <c r="G206" i="1" s="1"/>
  <c r="I206" i="1" a="1"/>
  <c r="I206" i="1" s="1"/>
  <c r="D206" i="1" a="1"/>
  <c r="D206" i="1" s="1"/>
  <c r="F206" i="1" a="1"/>
  <c r="F206" i="1" s="1"/>
  <c r="Y205" i="1"/>
  <c r="X205" i="1"/>
  <c r="A208" i="1"/>
  <c r="B207" i="1"/>
  <c r="AE205" i="1"/>
  <c r="Z205" i="1"/>
  <c r="AB206" i="1" l="1"/>
  <c r="AD206" i="1"/>
  <c r="T207" i="1" a="1"/>
  <c r="T207" i="1" s="1"/>
  <c r="M207" i="1" a="1"/>
  <c r="M207" i="1" s="1"/>
  <c r="S207" i="1" a="1"/>
  <c r="S207" i="1" s="1"/>
  <c r="L207" i="1" a="1"/>
  <c r="L207" i="1" s="1"/>
  <c r="R207" i="1" a="1"/>
  <c r="R207" i="1" s="1"/>
  <c r="K207" i="1" a="1"/>
  <c r="K207" i="1" s="1"/>
  <c r="P207" i="1" a="1"/>
  <c r="P207" i="1" s="1"/>
  <c r="Q207" i="1" a="1"/>
  <c r="Q207" i="1" s="1"/>
  <c r="O207" i="1" a="1"/>
  <c r="O207" i="1" s="1"/>
  <c r="N207" i="1" a="1"/>
  <c r="N207" i="1" s="1"/>
  <c r="AH207" i="1" a="1"/>
  <c r="AH207" i="1" s="1"/>
  <c r="AK207" i="1" a="1"/>
  <c r="AK207" i="1" s="1"/>
  <c r="AI207" i="1" a="1"/>
  <c r="AI207" i="1" s="1"/>
  <c r="AL207" i="1" a="1"/>
  <c r="AL207" i="1" s="1"/>
  <c r="AO207" i="1" a="1"/>
  <c r="AO207" i="1" s="1"/>
  <c r="AJ207" i="1" a="1"/>
  <c r="AJ207" i="1" s="1"/>
  <c r="AM207" i="1" a="1"/>
  <c r="AM207" i="1" s="1"/>
  <c r="AP207" i="1" a="1"/>
  <c r="AP207" i="1" s="1"/>
  <c r="AN207" i="1" a="1"/>
  <c r="AN207" i="1" s="1"/>
  <c r="AG207" i="1" a="1"/>
  <c r="AG207" i="1" s="1"/>
  <c r="V206" i="1"/>
  <c r="W206" i="1"/>
  <c r="Y206" i="1"/>
  <c r="X206" i="1"/>
  <c r="AE206" i="1"/>
  <c r="AA206" i="1"/>
  <c r="I207" i="1" a="1"/>
  <c r="I207" i="1" s="1"/>
  <c r="G207" i="1" a="1"/>
  <c r="G207" i="1" s="1"/>
  <c r="E207" i="1" a="1"/>
  <c r="E207" i="1" s="1"/>
  <c r="J207" i="1" a="1"/>
  <c r="J207" i="1" s="1"/>
  <c r="F207" i="1" a="1"/>
  <c r="F207" i="1" s="1"/>
  <c r="H207" i="1" a="1"/>
  <c r="H207" i="1" s="1"/>
  <c r="D207" i="1" a="1"/>
  <c r="D207" i="1" s="1"/>
  <c r="A209" i="1"/>
  <c r="B208" i="1"/>
  <c r="Z206" i="1"/>
  <c r="AC206" i="1"/>
  <c r="P208" i="1" l="1" a="1"/>
  <c r="P208" i="1" s="1"/>
  <c r="O208" i="1" a="1"/>
  <c r="O208" i="1" s="1"/>
  <c r="S208" i="1" a="1"/>
  <c r="S208" i="1" s="1"/>
  <c r="L208" i="1" a="1"/>
  <c r="L208" i="1" s="1"/>
  <c r="T208" i="1" a="1"/>
  <c r="T208" i="1" s="1"/>
  <c r="R208" i="1" a="1"/>
  <c r="R208" i="1" s="1"/>
  <c r="Q208" i="1" a="1"/>
  <c r="Q208" i="1" s="1"/>
  <c r="N208" i="1" a="1"/>
  <c r="N208" i="1" s="1"/>
  <c r="M208" i="1" a="1"/>
  <c r="M208" i="1" s="1"/>
  <c r="K208" i="1" a="1"/>
  <c r="K208" i="1" s="1"/>
  <c r="Y207" i="1"/>
  <c r="AH208" i="1" a="1"/>
  <c r="AH208" i="1" s="1"/>
  <c r="AK208" i="1" a="1"/>
  <c r="AK208" i="1" s="1"/>
  <c r="AN208" i="1" a="1"/>
  <c r="AN208" i="1" s="1"/>
  <c r="AL208" i="1" a="1"/>
  <c r="AL208" i="1" s="1"/>
  <c r="AO208" i="1" a="1"/>
  <c r="AO208" i="1" s="1"/>
  <c r="AI208" i="1" a="1"/>
  <c r="AI208" i="1" s="1"/>
  <c r="AP208" i="1" a="1"/>
  <c r="AP208" i="1" s="1"/>
  <c r="AJ208" i="1" a="1"/>
  <c r="AJ208" i="1" s="1"/>
  <c r="AG208" i="1" a="1"/>
  <c r="AG208" i="1" s="1"/>
  <c r="AM208" i="1" a="1"/>
  <c r="AM208" i="1" s="1"/>
  <c r="W207" i="1"/>
  <c r="AE207" i="1"/>
  <c r="AA207" i="1"/>
  <c r="V207" i="1"/>
  <c r="AC207" i="1"/>
  <c r="X207" i="1"/>
  <c r="AD207" i="1"/>
  <c r="J208" i="1" a="1"/>
  <c r="J208" i="1" s="1"/>
  <c r="H208" i="1" a="1"/>
  <c r="H208" i="1" s="1"/>
  <c r="F208" i="1" a="1"/>
  <c r="F208" i="1" s="1"/>
  <c r="D208" i="1" a="1"/>
  <c r="D208" i="1" s="1"/>
  <c r="I208" i="1" a="1"/>
  <c r="I208" i="1" s="1"/>
  <c r="E208" i="1" a="1"/>
  <c r="E208" i="1" s="1"/>
  <c r="G208" i="1" a="1"/>
  <c r="G208" i="1" s="1"/>
  <c r="A210" i="1"/>
  <c r="B209" i="1"/>
  <c r="Z207" i="1"/>
  <c r="AB207" i="1"/>
  <c r="X208" i="1" l="1"/>
  <c r="N209" i="1" a="1"/>
  <c r="N209" i="1" s="1"/>
  <c r="M209" i="1" a="1"/>
  <c r="M209" i="1" s="1"/>
  <c r="T209" i="1" a="1"/>
  <c r="T209" i="1" s="1"/>
  <c r="L209" i="1" a="1"/>
  <c r="L209" i="1" s="1"/>
  <c r="Q209" i="1" a="1"/>
  <c r="Q209" i="1" s="1"/>
  <c r="P209" i="1" a="1"/>
  <c r="P209" i="1" s="1"/>
  <c r="O209" i="1" a="1"/>
  <c r="O209" i="1" s="1"/>
  <c r="K209" i="1" a="1"/>
  <c r="K209" i="1" s="1"/>
  <c r="R209" i="1" a="1"/>
  <c r="R209" i="1" s="1"/>
  <c r="S209" i="1" a="1"/>
  <c r="S209" i="1" s="1"/>
  <c r="AG209" i="1" a="1"/>
  <c r="AG209" i="1" s="1"/>
  <c r="AN209" i="1" a="1"/>
  <c r="AN209" i="1" s="1"/>
  <c r="AH209" i="1" a="1"/>
  <c r="AH209" i="1" s="1"/>
  <c r="AK209" i="1" a="1"/>
  <c r="AK209" i="1" s="1"/>
  <c r="AI209" i="1" a="1"/>
  <c r="AI209" i="1" s="1"/>
  <c r="AL209" i="1" a="1"/>
  <c r="AL209" i="1" s="1"/>
  <c r="AO209" i="1" a="1"/>
  <c r="AO209" i="1" s="1"/>
  <c r="AM209" i="1" a="1"/>
  <c r="AM209" i="1" s="1"/>
  <c r="AP209" i="1" a="1"/>
  <c r="AP209" i="1" s="1"/>
  <c r="AJ209" i="1" a="1"/>
  <c r="AJ209" i="1" s="1"/>
  <c r="AB208" i="1"/>
  <c r="Z208" i="1"/>
  <c r="Y208" i="1"/>
  <c r="AD208" i="1"/>
  <c r="AA208" i="1"/>
  <c r="A211" i="1"/>
  <c r="B210" i="1"/>
  <c r="AC208" i="1"/>
  <c r="I209" i="1" a="1"/>
  <c r="I209" i="1" s="1"/>
  <c r="G209" i="1" a="1"/>
  <c r="G209" i="1" s="1"/>
  <c r="E209" i="1" a="1"/>
  <c r="E209" i="1" s="1"/>
  <c r="J209" i="1" a="1"/>
  <c r="J209" i="1" s="1"/>
  <c r="H209" i="1" a="1"/>
  <c r="H209" i="1" s="1"/>
  <c r="F209" i="1" a="1"/>
  <c r="F209" i="1" s="1"/>
  <c r="D209" i="1" a="1"/>
  <c r="D209" i="1" s="1"/>
  <c r="V208" i="1"/>
  <c r="W208" i="1"/>
  <c r="AE208" i="1"/>
  <c r="Y209" i="1" l="1"/>
  <c r="L210" i="1" a="1"/>
  <c r="L210" i="1" s="1"/>
  <c r="S210" i="1" a="1"/>
  <c r="S210" i="1" s="1"/>
  <c r="K210" i="1" a="1"/>
  <c r="K210" i="1" s="1"/>
  <c r="R210" i="1" a="1"/>
  <c r="R210" i="1" s="1"/>
  <c r="O210" i="1" a="1"/>
  <c r="O210" i="1" s="1"/>
  <c r="P210" i="1" a="1"/>
  <c r="P210" i="1" s="1"/>
  <c r="N210" i="1" a="1"/>
  <c r="N210" i="1" s="1"/>
  <c r="M210" i="1" a="1"/>
  <c r="M210" i="1" s="1"/>
  <c r="T210" i="1" a="1"/>
  <c r="T210" i="1" s="1"/>
  <c r="Q210" i="1" a="1"/>
  <c r="Q210" i="1" s="1"/>
  <c r="AG210" i="1" a="1"/>
  <c r="AG210" i="1" s="1"/>
  <c r="AJ210" i="1" a="1"/>
  <c r="AJ210" i="1" s="1"/>
  <c r="AM210" i="1" a="1"/>
  <c r="AM210" i="1" s="1"/>
  <c r="AH210" i="1" a="1"/>
  <c r="AH210" i="1" s="1"/>
  <c r="AK210" i="1" a="1"/>
  <c r="AK210" i="1" s="1"/>
  <c r="AN210" i="1" a="1"/>
  <c r="AN210" i="1" s="1"/>
  <c r="AL210" i="1" a="1"/>
  <c r="AL210" i="1" s="1"/>
  <c r="AO210" i="1" a="1"/>
  <c r="AO210" i="1" s="1"/>
  <c r="AI210" i="1" a="1"/>
  <c r="AI210" i="1" s="1"/>
  <c r="AP210" i="1" a="1"/>
  <c r="AP210" i="1" s="1"/>
  <c r="AC209" i="1"/>
  <c r="W209" i="1"/>
  <c r="AE209" i="1"/>
  <c r="AB209" i="1"/>
  <c r="V209" i="1"/>
  <c r="AD209" i="1"/>
  <c r="A212" i="1"/>
  <c r="B211" i="1"/>
  <c r="J210" i="1" a="1"/>
  <c r="J210" i="1" s="1"/>
  <c r="H210" i="1" a="1"/>
  <c r="H210" i="1" s="1"/>
  <c r="F210" i="1" a="1"/>
  <c r="F210" i="1" s="1"/>
  <c r="D210" i="1" a="1"/>
  <c r="D210" i="1" s="1"/>
  <c r="I210" i="1" a="1"/>
  <c r="I210" i="1" s="1"/>
  <c r="G210" i="1" a="1"/>
  <c r="G210" i="1" s="1"/>
  <c r="E210" i="1" a="1"/>
  <c r="E210" i="1" s="1"/>
  <c r="AA209" i="1"/>
  <c r="X209" i="1"/>
  <c r="Z209" i="1"/>
  <c r="AB210" i="1" l="1"/>
  <c r="X210" i="1"/>
  <c r="V210" i="1"/>
  <c r="P211" i="1" a="1"/>
  <c r="P211" i="1" s="1"/>
  <c r="O211" i="1" a="1"/>
  <c r="O211" i="1" s="1"/>
  <c r="N211" i="1" a="1"/>
  <c r="N211" i="1" s="1"/>
  <c r="R211" i="1" a="1"/>
  <c r="R211" i="1" s="1"/>
  <c r="L211" i="1" a="1"/>
  <c r="L211" i="1" s="1"/>
  <c r="S211" i="1" a="1"/>
  <c r="S211" i="1" s="1"/>
  <c r="Q211" i="1" a="1"/>
  <c r="Q211" i="1" s="1"/>
  <c r="K211" i="1" a="1"/>
  <c r="K211" i="1" s="1"/>
  <c r="T211" i="1" a="1"/>
  <c r="T211" i="1" s="1"/>
  <c r="M211" i="1" a="1"/>
  <c r="M211" i="1" s="1"/>
  <c r="AJ211" i="1" a="1"/>
  <c r="AJ211" i="1" s="1"/>
  <c r="AM211" i="1" a="1"/>
  <c r="AM211" i="1" s="1"/>
  <c r="AP211" i="1" a="1"/>
  <c r="AP211" i="1" s="1"/>
  <c r="AG211" i="1" a="1"/>
  <c r="AG211" i="1" s="1"/>
  <c r="AN211" i="1" a="1"/>
  <c r="AN211" i="1" s="1"/>
  <c r="AH211" i="1" a="1"/>
  <c r="AH211" i="1" s="1"/>
  <c r="AK211" i="1" a="1"/>
  <c r="AK211" i="1" s="1"/>
  <c r="AL211" i="1" a="1"/>
  <c r="AL211" i="1" s="1"/>
  <c r="AI211" i="1" a="1"/>
  <c r="AI211" i="1" s="1"/>
  <c r="AO211" i="1" a="1"/>
  <c r="AO211" i="1" s="1"/>
  <c r="AD210" i="1"/>
  <c r="AC210" i="1"/>
  <c r="Z210" i="1"/>
  <c r="W210" i="1"/>
  <c r="AE210" i="1"/>
  <c r="Y210" i="1"/>
  <c r="A213" i="1"/>
  <c r="B212" i="1"/>
  <c r="AA210" i="1"/>
  <c r="I211" i="1" a="1"/>
  <c r="I211" i="1" s="1"/>
  <c r="G211" i="1" a="1"/>
  <c r="G211" i="1" s="1"/>
  <c r="E211" i="1" a="1"/>
  <c r="E211" i="1" s="1"/>
  <c r="J211" i="1" a="1"/>
  <c r="J211" i="1" s="1"/>
  <c r="H211" i="1" a="1"/>
  <c r="H211" i="1" s="1"/>
  <c r="F211" i="1" a="1"/>
  <c r="F211" i="1" s="1"/>
  <c r="D211" i="1" a="1"/>
  <c r="D211" i="1" s="1"/>
  <c r="AC211" i="1" l="1"/>
  <c r="M212" i="1" a="1"/>
  <c r="M212" i="1" s="1"/>
  <c r="T212" i="1" a="1"/>
  <c r="T212" i="1" s="1"/>
  <c r="L212" i="1" a="1"/>
  <c r="L212" i="1" s="1"/>
  <c r="S212" i="1" a="1"/>
  <c r="S212" i="1" s="1"/>
  <c r="K212" i="1" a="1"/>
  <c r="K212" i="1" s="1"/>
  <c r="P212" i="1" a="1"/>
  <c r="P212" i="1" s="1"/>
  <c r="O212" i="1" a="1"/>
  <c r="O212" i="1" s="1"/>
  <c r="N212" i="1" a="1"/>
  <c r="N212" i="1" s="1"/>
  <c r="R212" i="1" a="1"/>
  <c r="R212" i="1" s="1"/>
  <c r="Q212" i="1" a="1"/>
  <c r="Q212" i="1" s="1"/>
  <c r="AI212" i="1" a="1"/>
  <c r="AI212" i="1" s="1"/>
  <c r="AP212" i="1" a="1"/>
  <c r="AP212" i="1" s="1"/>
  <c r="AG212" i="1" a="1"/>
  <c r="AG212" i="1" s="1"/>
  <c r="AJ212" i="1" a="1"/>
  <c r="AJ212" i="1" s="1"/>
  <c r="AM212" i="1" a="1"/>
  <c r="AM212" i="1" s="1"/>
  <c r="AH212" i="1" a="1"/>
  <c r="AH212" i="1" s="1"/>
  <c r="AK212" i="1" a="1"/>
  <c r="AK212" i="1" s="1"/>
  <c r="AN212" i="1" a="1"/>
  <c r="AN212" i="1" s="1"/>
  <c r="AO212" i="1" a="1"/>
  <c r="AO212" i="1" s="1"/>
  <c r="AL212" i="1" a="1"/>
  <c r="AL212" i="1" s="1"/>
  <c r="Y211" i="1"/>
  <c r="AA211" i="1"/>
  <c r="X211" i="1"/>
  <c r="Z211" i="1"/>
  <c r="W211" i="1"/>
  <c r="AE211" i="1"/>
  <c r="AB211" i="1"/>
  <c r="J212" i="1" a="1"/>
  <c r="J212" i="1" s="1"/>
  <c r="H212" i="1" a="1"/>
  <c r="H212" i="1" s="1"/>
  <c r="F212" i="1" a="1"/>
  <c r="F212" i="1" s="1"/>
  <c r="D212" i="1" a="1"/>
  <c r="D212" i="1" s="1"/>
  <c r="I212" i="1" a="1"/>
  <c r="I212" i="1" s="1"/>
  <c r="G212" i="1" a="1"/>
  <c r="G212" i="1" s="1"/>
  <c r="E212" i="1" a="1"/>
  <c r="E212" i="1" s="1"/>
  <c r="V211" i="1"/>
  <c r="AD211" i="1"/>
  <c r="A214" i="1"/>
  <c r="B213" i="1"/>
  <c r="AB212" i="1" l="1"/>
  <c r="S213" i="1" a="1"/>
  <c r="S213" i="1" s="1"/>
  <c r="K213" i="1" a="1"/>
  <c r="K213" i="1" s="1"/>
  <c r="R213" i="1" a="1"/>
  <c r="R213" i="1" s="1"/>
  <c r="Q213" i="1" a="1"/>
  <c r="Q213" i="1" s="1"/>
  <c r="N213" i="1" a="1"/>
  <c r="N213" i="1" s="1"/>
  <c r="O213" i="1" a="1"/>
  <c r="O213" i="1" s="1"/>
  <c r="M213" i="1" a="1"/>
  <c r="M213" i="1" s="1"/>
  <c r="L213" i="1" a="1"/>
  <c r="L213" i="1" s="1"/>
  <c r="T213" i="1" a="1"/>
  <c r="T213" i="1" s="1"/>
  <c r="P213" i="1" a="1"/>
  <c r="P213" i="1" s="1"/>
  <c r="Z212" i="1"/>
  <c r="AI213" i="1" a="1"/>
  <c r="AI213" i="1" s="1"/>
  <c r="AL213" i="1" a="1"/>
  <c r="AL213" i="1" s="1"/>
  <c r="AO213" i="1" a="1"/>
  <c r="AO213" i="1" s="1"/>
  <c r="AJ213" i="1" a="1"/>
  <c r="AJ213" i="1" s="1"/>
  <c r="AM213" i="1" a="1"/>
  <c r="AM213" i="1" s="1"/>
  <c r="AP213" i="1" a="1"/>
  <c r="AP213" i="1" s="1"/>
  <c r="AG213" i="1" a="1"/>
  <c r="AG213" i="1" s="1"/>
  <c r="AN213" i="1" a="1"/>
  <c r="AN213" i="1" s="1"/>
  <c r="AK213" i="1" a="1"/>
  <c r="AK213" i="1" s="1"/>
  <c r="AH213" i="1" a="1"/>
  <c r="AH213" i="1" s="1"/>
  <c r="V212" i="1"/>
  <c r="AD212" i="1"/>
  <c r="AA212" i="1"/>
  <c r="X212" i="1"/>
  <c r="AC212" i="1"/>
  <c r="A215" i="1"/>
  <c r="B214" i="1"/>
  <c r="W212" i="1"/>
  <c r="AE212" i="1"/>
  <c r="I213" i="1" a="1"/>
  <c r="I213" i="1" s="1"/>
  <c r="G213" i="1" a="1"/>
  <c r="G213" i="1" s="1"/>
  <c r="E213" i="1" a="1"/>
  <c r="E213" i="1" s="1"/>
  <c r="J213" i="1" a="1"/>
  <c r="J213" i="1" s="1"/>
  <c r="H213" i="1" a="1"/>
  <c r="H213" i="1" s="1"/>
  <c r="F213" i="1" a="1"/>
  <c r="F213" i="1" s="1"/>
  <c r="D213" i="1" a="1"/>
  <c r="D213" i="1" s="1"/>
  <c r="Y212" i="1"/>
  <c r="W213" i="1" l="1"/>
  <c r="O214" i="1" a="1"/>
  <c r="O214" i="1" s="1"/>
  <c r="T214" i="1" a="1"/>
  <c r="T214" i="1" s="1"/>
  <c r="N214" i="1" a="1"/>
  <c r="N214" i="1" s="1"/>
  <c r="R214" i="1" a="1"/>
  <c r="R214" i="1" s="1"/>
  <c r="S214" i="1" a="1"/>
  <c r="S214" i="1" s="1"/>
  <c r="Q214" i="1" a="1"/>
  <c r="Q214" i="1" s="1"/>
  <c r="P214" i="1" a="1"/>
  <c r="P214" i="1" s="1"/>
  <c r="K214" i="1" a="1"/>
  <c r="K214" i="1" s="1"/>
  <c r="M214" i="1" a="1"/>
  <c r="M214" i="1" s="1"/>
  <c r="L214" i="1" a="1"/>
  <c r="L214" i="1" s="1"/>
  <c r="AL214" i="1" a="1"/>
  <c r="AL214" i="1" s="1"/>
  <c r="AO214" i="1" a="1"/>
  <c r="AO214" i="1" s="1"/>
  <c r="AI214" i="1" a="1"/>
  <c r="AI214" i="1" s="1"/>
  <c r="AP214" i="1" a="1"/>
  <c r="AP214" i="1" s="1"/>
  <c r="AG214" i="1" a="1"/>
  <c r="AG214" i="1" s="1"/>
  <c r="AJ214" i="1" a="1"/>
  <c r="AJ214" i="1" s="1"/>
  <c r="AM214" i="1" a="1"/>
  <c r="AM214" i="1" s="1"/>
  <c r="AH214" i="1" a="1"/>
  <c r="AH214" i="1" s="1"/>
  <c r="AN214" i="1" a="1"/>
  <c r="AN214" i="1" s="1"/>
  <c r="AK214" i="1" a="1"/>
  <c r="AK214" i="1" s="1"/>
  <c r="AA213" i="1"/>
  <c r="Y213" i="1"/>
  <c r="AE213" i="1"/>
  <c r="J214" i="1" a="1"/>
  <c r="J214" i="1" s="1"/>
  <c r="H214" i="1" a="1"/>
  <c r="H214" i="1" s="1"/>
  <c r="F214" i="1" a="1"/>
  <c r="F214" i="1" s="1"/>
  <c r="D214" i="1" a="1"/>
  <c r="D214" i="1" s="1"/>
  <c r="I214" i="1" a="1"/>
  <c r="I214" i="1" s="1"/>
  <c r="G214" i="1" a="1"/>
  <c r="G214" i="1" s="1"/>
  <c r="E214" i="1" a="1"/>
  <c r="E214" i="1" s="1"/>
  <c r="X213" i="1"/>
  <c r="A216" i="1"/>
  <c r="B215" i="1"/>
  <c r="V213" i="1"/>
  <c r="AC213" i="1"/>
  <c r="Z213" i="1"/>
  <c r="AD213" i="1"/>
  <c r="AB213" i="1"/>
  <c r="Z214" i="1" l="1"/>
  <c r="V214" i="1"/>
  <c r="T215" i="1" a="1"/>
  <c r="T215" i="1" s="1"/>
  <c r="L215" i="1" a="1"/>
  <c r="L215" i="1" s="1"/>
  <c r="S215" i="1" a="1"/>
  <c r="S215" i="1" s="1"/>
  <c r="K215" i="1" a="1"/>
  <c r="K215" i="1" s="1"/>
  <c r="R215" i="1" a="1"/>
  <c r="R215" i="1" s="1"/>
  <c r="O215" i="1" a="1"/>
  <c r="O215" i="1" s="1"/>
  <c r="N215" i="1" a="1"/>
  <c r="N215" i="1" s="1"/>
  <c r="M215" i="1" a="1"/>
  <c r="M215" i="1" s="1"/>
  <c r="Q215" i="1" a="1"/>
  <c r="Q215" i="1" s="1"/>
  <c r="P215" i="1" a="1"/>
  <c r="P215" i="1" s="1"/>
  <c r="AH215" i="1" a="1"/>
  <c r="AH215" i="1" s="1"/>
  <c r="AK215" i="1" a="1"/>
  <c r="AK215" i="1" s="1"/>
  <c r="AI215" i="1" a="1"/>
  <c r="AI215" i="1" s="1"/>
  <c r="AL215" i="1" a="1"/>
  <c r="AL215" i="1" s="1"/>
  <c r="AO215" i="1" a="1"/>
  <c r="AO215" i="1" s="1"/>
  <c r="AJ215" i="1" a="1"/>
  <c r="AJ215" i="1" s="1"/>
  <c r="AM215" i="1" a="1"/>
  <c r="AM215" i="1" s="1"/>
  <c r="AP215" i="1" a="1"/>
  <c r="AP215" i="1" s="1"/>
  <c r="AG215" i="1" a="1"/>
  <c r="AG215" i="1" s="1"/>
  <c r="AN215" i="1" a="1"/>
  <c r="AN215" i="1" s="1"/>
  <c r="AD214" i="1"/>
  <c r="AB214" i="1"/>
  <c r="AA214" i="1"/>
  <c r="X214" i="1"/>
  <c r="AC214" i="1"/>
  <c r="I215" i="1" a="1"/>
  <c r="I215" i="1" s="1"/>
  <c r="G215" i="1" a="1"/>
  <c r="G215" i="1" s="1"/>
  <c r="E215" i="1" a="1"/>
  <c r="E215" i="1" s="1"/>
  <c r="J215" i="1" a="1"/>
  <c r="J215" i="1" s="1"/>
  <c r="H215" i="1" a="1"/>
  <c r="H215" i="1" s="1"/>
  <c r="F215" i="1" a="1"/>
  <c r="F215" i="1" s="1"/>
  <c r="D215" i="1" a="1"/>
  <c r="D215" i="1" s="1"/>
  <c r="W214" i="1"/>
  <c r="AE214" i="1"/>
  <c r="A217" i="1"/>
  <c r="B216" i="1"/>
  <c r="Y214" i="1"/>
  <c r="R216" i="1" l="1" a="1"/>
  <c r="R216" i="1" s="1"/>
  <c r="Q216" i="1" a="1"/>
  <c r="Q216" i="1" s="1"/>
  <c r="P216" i="1" a="1"/>
  <c r="P216" i="1" s="1"/>
  <c r="M216" i="1" a="1"/>
  <c r="M216" i="1" s="1"/>
  <c r="N216" i="1" a="1"/>
  <c r="N216" i="1" s="1"/>
  <c r="L216" i="1" a="1"/>
  <c r="L216" i="1" s="1"/>
  <c r="K216" i="1" a="1"/>
  <c r="K216" i="1" s="1"/>
  <c r="T216" i="1" a="1"/>
  <c r="T216" i="1" s="1"/>
  <c r="S216" i="1" a="1"/>
  <c r="S216" i="1" s="1"/>
  <c r="O216" i="1" a="1"/>
  <c r="O216" i="1" s="1"/>
  <c r="Y215" i="1"/>
  <c r="AH216" i="1" a="1"/>
  <c r="AH216" i="1" s="1"/>
  <c r="AK216" i="1" a="1"/>
  <c r="AK216" i="1" s="1"/>
  <c r="AN216" i="1" a="1"/>
  <c r="AN216" i="1" s="1"/>
  <c r="AL216" i="1" a="1"/>
  <c r="AL216" i="1" s="1"/>
  <c r="AO216" i="1" a="1"/>
  <c r="AO216" i="1" s="1"/>
  <c r="AI216" i="1" a="1"/>
  <c r="AI216" i="1" s="1"/>
  <c r="AP216" i="1" a="1"/>
  <c r="AP216" i="1" s="1"/>
  <c r="AM216" i="1" a="1"/>
  <c r="AM216" i="1" s="1"/>
  <c r="AG216" i="1" a="1"/>
  <c r="AG216" i="1" s="1"/>
  <c r="AJ216" i="1" a="1"/>
  <c r="AJ216" i="1" s="1"/>
  <c r="AA215" i="1"/>
  <c r="A218" i="1"/>
  <c r="B217" i="1"/>
  <c r="V215" i="1"/>
  <c r="AC215" i="1"/>
  <c r="Z215" i="1"/>
  <c r="AD215" i="1"/>
  <c r="X215" i="1"/>
  <c r="J216" i="1" a="1"/>
  <c r="J216" i="1" s="1"/>
  <c r="H216" i="1" a="1"/>
  <c r="H216" i="1" s="1"/>
  <c r="F216" i="1" a="1"/>
  <c r="F216" i="1" s="1"/>
  <c r="D216" i="1" a="1"/>
  <c r="D216" i="1" s="1"/>
  <c r="I216" i="1" a="1"/>
  <c r="I216" i="1" s="1"/>
  <c r="G216" i="1" a="1"/>
  <c r="G216" i="1" s="1"/>
  <c r="E216" i="1" a="1"/>
  <c r="E216" i="1" s="1"/>
  <c r="W215" i="1"/>
  <c r="AE215" i="1"/>
  <c r="AB215" i="1"/>
  <c r="O217" i="1" l="1" a="1"/>
  <c r="O217" i="1" s="1"/>
  <c r="N217" i="1" a="1"/>
  <c r="N217" i="1" s="1"/>
  <c r="T217" i="1" a="1"/>
  <c r="T217" i="1" s="1"/>
  <c r="K217" i="1" a="1"/>
  <c r="K217" i="1" s="1"/>
  <c r="R217" i="1" a="1"/>
  <c r="R217" i="1" s="1"/>
  <c r="Q217" i="1" a="1"/>
  <c r="Q217" i="1" s="1"/>
  <c r="P217" i="1" a="1"/>
  <c r="P217" i="1" s="1"/>
  <c r="S217" i="1" a="1"/>
  <c r="S217" i="1" s="1"/>
  <c r="M217" i="1" a="1"/>
  <c r="M217" i="1" s="1"/>
  <c r="L217" i="1" a="1"/>
  <c r="L217" i="1" s="1"/>
  <c r="AG217" i="1" a="1"/>
  <c r="AG217" i="1" s="1"/>
  <c r="AN217" i="1" a="1"/>
  <c r="AN217" i="1" s="1"/>
  <c r="AH217" i="1" a="1"/>
  <c r="AH217" i="1" s="1"/>
  <c r="W217" i="1" s="1"/>
  <c r="AK217" i="1" a="1"/>
  <c r="AK217" i="1" s="1"/>
  <c r="AI217" i="1" a="1"/>
  <c r="AI217" i="1" s="1"/>
  <c r="AL217" i="1" a="1"/>
  <c r="AL217" i="1" s="1"/>
  <c r="AO217" i="1" a="1"/>
  <c r="AO217" i="1" s="1"/>
  <c r="AP217" i="1" a="1"/>
  <c r="AP217" i="1" s="1"/>
  <c r="AJ217" i="1" a="1"/>
  <c r="AJ217" i="1" s="1"/>
  <c r="AM217" i="1" a="1"/>
  <c r="AM217" i="1" s="1"/>
  <c r="AB216" i="1"/>
  <c r="Y216" i="1"/>
  <c r="V216" i="1"/>
  <c r="AA216" i="1"/>
  <c r="I217" i="1" a="1"/>
  <c r="I217" i="1" s="1"/>
  <c r="G217" i="1" a="1"/>
  <c r="G217" i="1" s="1"/>
  <c r="E217" i="1" a="1"/>
  <c r="E217" i="1" s="1"/>
  <c r="J217" i="1" a="1"/>
  <c r="J217" i="1" s="1"/>
  <c r="H217" i="1" a="1"/>
  <c r="H217" i="1" s="1"/>
  <c r="F217" i="1" a="1"/>
  <c r="F217" i="1" s="1"/>
  <c r="D217" i="1" a="1"/>
  <c r="D217" i="1" s="1"/>
  <c r="AD216" i="1"/>
  <c r="X216" i="1"/>
  <c r="AC216" i="1"/>
  <c r="Z216" i="1"/>
  <c r="W216" i="1"/>
  <c r="AE216" i="1"/>
  <c r="A219" i="1"/>
  <c r="B218" i="1"/>
  <c r="S218" i="1" l="1" a="1"/>
  <c r="S218" i="1" s="1"/>
  <c r="R218" i="1" a="1"/>
  <c r="R218" i="1" s="1"/>
  <c r="K218" i="1" a="1"/>
  <c r="K218" i="1" s="1"/>
  <c r="Q218" i="1" a="1"/>
  <c r="Q218" i="1" s="1"/>
  <c r="N218" i="1" a="1"/>
  <c r="N218" i="1" s="1"/>
  <c r="T218" i="1" a="1"/>
  <c r="T218" i="1" s="1"/>
  <c r="M218" i="1" a="1"/>
  <c r="M218" i="1" s="1"/>
  <c r="L218" i="1" a="1"/>
  <c r="L218" i="1" s="1"/>
  <c r="P218" i="1" a="1"/>
  <c r="P218" i="1" s="1"/>
  <c r="O218" i="1" a="1"/>
  <c r="O218" i="1" s="1"/>
  <c r="AE217" i="1"/>
  <c r="AG218" i="1" a="1"/>
  <c r="AG218" i="1" s="1"/>
  <c r="AJ218" i="1" a="1"/>
  <c r="AJ218" i="1" s="1"/>
  <c r="AN218" i="1" a="1"/>
  <c r="AN218" i="1" s="1"/>
  <c r="AH218" i="1" a="1"/>
  <c r="AH218" i="1" s="1"/>
  <c r="AK218" i="1" a="1"/>
  <c r="AK218" i="1" s="1"/>
  <c r="AO218" i="1" a="1"/>
  <c r="AO218" i="1" s="1"/>
  <c r="AL218" i="1" a="1"/>
  <c r="AL218" i="1" s="1"/>
  <c r="AP218" i="1" a="1"/>
  <c r="AP218" i="1" s="1"/>
  <c r="AM218" i="1" a="1"/>
  <c r="AM218" i="1" s="1"/>
  <c r="AB218" i="1" s="1"/>
  <c r="AI218" i="1" a="1"/>
  <c r="AI218" i="1" s="1"/>
  <c r="Y217" i="1"/>
  <c r="AA217" i="1"/>
  <c r="A220" i="1"/>
  <c r="B219" i="1"/>
  <c r="AD217" i="1"/>
  <c r="X217" i="1"/>
  <c r="V217" i="1"/>
  <c r="AC217" i="1"/>
  <c r="Z217" i="1"/>
  <c r="J218" i="1" a="1"/>
  <c r="J218" i="1" s="1"/>
  <c r="H218" i="1" a="1"/>
  <c r="H218" i="1" s="1"/>
  <c r="F218" i="1" a="1"/>
  <c r="F218" i="1" s="1"/>
  <c r="D218" i="1" a="1"/>
  <c r="D218" i="1" s="1"/>
  <c r="I218" i="1" a="1"/>
  <c r="I218" i="1" s="1"/>
  <c r="G218" i="1" a="1"/>
  <c r="G218" i="1" s="1"/>
  <c r="E218" i="1" a="1"/>
  <c r="E218" i="1" s="1"/>
  <c r="AB217" i="1"/>
  <c r="Q219" i="1" l="1" a="1"/>
  <c r="Q219" i="1" s="1"/>
  <c r="P219" i="1" a="1"/>
  <c r="P219" i="1" s="1"/>
  <c r="O219" i="1" a="1"/>
  <c r="O219" i="1" s="1"/>
  <c r="T219" i="1" a="1"/>
  <c r="T219" i="1" s="1"/>
  <c r="L219" i="1" a="1"/>
  <c r="L219" i="1" s="1"/>
  <c r="M219" i="1" a="1"/>
  <c r="M219" i="1" s="1"/>
  <c r="K219" i="1" a="1"/>
  <c r="K219" i="1" s="1"/>
  <c r="S219" i="1" a="1"/>
  <c r="S219" i="1" s="1"/>
  <c r="R219" i="1" a="1"/>
  <c r="R219" i="1" s="1"/>
  <c r="N219" i="1" a="1"/>
  <c r="N219" i="1" s="1"/>
  <c r="AH219" i="1" a="1"/>
  <c r="AH219" i="1" s="1"/>
  <c r="AL219" i="1" a="1"/>
  <c r="AL219" i="1" s="1"/>
  <c r="AP219" i="1" a="1"/>
  <c r="AP219" i="1" s="1"/>
  <c r="AI219" i="1" a="1"/>
  <c r="AI219" i="1" s="1"/>
  <c r="AM219" i="1" a="1"/>
  <c r="AM219" i="1" s="1"/>
  <c r="AJ219" i="1" a="1"/>
  <c r="AJ219" i="1" s="1"/>
  <c r="AN219" i="1" a="1"/>
  <c r="AN219" i="1" s="1"/>
  <c r="AK219" i="1" a="1"/>
  <c r="AK219" i="1" s="1"/>
  <c r="AG219" i="1" a="1"/>
  <c r="AG219" i="1" s="1"/>
  <c r="AO219" i="1" a="1"/>
  <c r="AO219" i="1" s="1"/>
  <c r="X218" i="1"/>
  <c r="Y218" i="1"/>
  <c r="Z218" i="1"/>
  <c r="V218" i="1"/>
  <c r="AD218" i="1"/>
  <c r="AA218" i="1"/>
  <c r="AC218" i="1"/>
  <c r="I219" i="1" a="1"/>
  <c r="I219" i="1" s="1"/>
  <c r="G219" i="1" a="1"/>
  <c r="G219" i="1" s="1"/>
  <c r="E219" i="1" a="1"/>
  <c r="E219" i="1" s="1"/>
  <c r="J219" i="1" a="1"/>
  <c r="J219" i="1" s="1"/>
  <c r="H219" i="1" a="1"/>
  <c r="H219" i="1" s="1"/>
  <c r="F219" i="1" a="1"/>
  <c r="F219" i="1" s="1"/>
  <c r="D219" i="1" a="1"/>
  <c r="D219" i="1" s="1"/>
  <c r="W218" i="1"/>
  <c r="AE218" i="1"/>
  <c r="A221" i="1"/>
  <c r="B220" i="1"/>
  <c r="O220" i="1" l="1" a="1"/>
  <c r="O220" i="1" s="1"/>
  <c r="T220" i="1" a="1"/>
  <c r="T220" i="1" s="1"/>
  <c r="N220" i="1" a="1"/>
  <c r="N220" i="1" s="1"/>
  <c r="M220" i="1" a="1"/>
  <c r="M220" i="1" s="1"/>
  <c r="Q220" i="1" a="1"/>
  <c r="Q220" i="1" s="1"/>
  <c r="R220" i="1" a="1"/>
  <c r="R220" i="1" s="1"/>
  <c r="P220" i="1" a="1"/>
  <c r="P220" i="1" s="1"/>
  <c r="S220" i="1" a="1"/>
  <c r="S220" i="1" s="1"/>
  <c r="L220" i="1" a="1"/>
  <c r="L220" i="1" s="1"/>
  <c r="K220" i="1" a="1"/>
  <c r="K220" i="1" s="1"/>
  <c r="AJ220" i="1" a="1"/>
  <c r="AJ220" i="1" s="1"/>
  <c r="AN220" i="1" a="1"/>
  <c r="AN220" i="1" s="1"/>
  <c r="AG220" i="1" a="1"/>
  <c r="AG220" i="1" s="1"/>
  <c r="AK220" i="1" a="1"/>
  <c r="AK220" i="1" s="1"/>
  <c r="AO220" i="1" a="1"/>
  <c r="AO220" i="1" s="1"/>
  <c r="AH220" i="1" a="1"/>
  <c r="AH220" i="1" s="1"/>
  <c r="AL220" i="1" a="1"/>
  <c r="AL220" i="1" s="1"/>
  <c r="AP220" i="1" a="1"/>
  <c r="AP220" i="1" s="1"/>
  <c r="AI220" i="1" a="1"/>
  <c r="AI220" i="1" s="1"/>
  <c r="X220" i="1" s="1"/>
  <c r="AM220" i="1" a="1"/>
  <c r="AM220" i="1" s="1"/>
  <c r="AA219" i="1"/>
  <c r="AC219" i="1"/>
  <c r="W219" i="1"/>
  <c r="AE219" i="1"/>
  <c r="AB219" i="1"/>
  <c r="Z219" i="1"/>
  <c r="J220" i="1" a="1"/>
  <c r="J220" i="1" s="1"/>
  <c r="H220" i="1" a="1"/>
  <c r="H220" i="1" s="1"/>
  <c r="F220" i="1" a="1"/>
  <c r="F220" i="1" s="1"/>
  <c r="D220" i="1" a="1"/>
  <c r="D220" i="1" s="1"/>
  <c r="V220" i="1"/>
  <c r="I220" i="1" a="1"/>
  <c r="I220" i="1" s="1"/>
  <c r="G220" i="1" a="1"/>
  <c r="G220" i="1" s="1"/>
  <c r="E220" i="1" a="1"/>
  <c r="E220" i="1" s="1"/>
  <c r="A222" i="1"/>
  <c r="B221" i="1"/>
  <c r="Y219" i="1"/>
  <c r="V219" i="1"/>
  <c r="AD219" i="1"/>
  <c r="X219" i="1"/>
  <c r="AD220" i="1" l="1"/>
  <c r="R221" i="1" a="1"/>
  <c r="R221" i="1" s="1"/>
  <c r="K221" i="1" a="1"/>
  <c r="K221" i="1" s="1"/>
  <c r="Q221" i="1" a="1"/>
  <c r="Q221" i="1" s="1"/>
  <c r="P221" i="1" a="1"/>
  <c r="P221" i="1" s="1"/>
  <c r="T221" i="1" a="1"/>
  <c r="T221" i="1" s="1"/>
  <c r="S221" i="1" a="1"/>
  <c r="S221" i="1" s="1"/>
  <c r="M221" i="1" a="1"/>
  <c r="M221" i="1" s="1"/>
  <c r="L221" i="1" a="1"/>
  <c r="L221" i="1" s="1"/>
  <c r="N221" i="1" a="1"/>
  <c r="N221" i="1" s="1"/>
  <c r="O221" i="1" a="1"/>
  <c r="O221" i="1" s="1"/>
  <c r="AH221" i="1" a="1"/>
  <c r="AH221" i="1" s="1"/>
  <c r="AL221" i="1" a="1"/>
  <c r="AL221" i="1" s="1"/>
  <c r="AP221" i="1" a="1"/>
  <c r="AP221" i="1" s="1"/>
  <c r="AI221" i="1" a="1"/>
  <c r="AI221" i="1" s="1"/>
  <c r="AM221" i="1" a="1"/>
  <c r="AM221" i="1" s="1"/>
  <c r="AJ221" i="1" a="1"/>
  <c r="AJ221" i="1" s="1"/>
  <c r="AN221" i="1" a="1"/>
  <c r="AN221" i="1" s="1"/>
  <c r="AG221" i="1" a="1"/>
  <c r="AG221" i="1" s="1"/>
  <c r="AO221" i="1" a="1"/>
  <c r="AO221" i="1" s="1"/>
  <c r="AK221" i="1" a="1"/>
  <c r="AK221" i="1" s="1"/>
  <c r="W220" i="1"/>
  <c r="AE220" i="1"/>
  <c r="Z220" i="1"/>
  <c r="AB220" i="1"/>
  <c r="Y220" i="1"/>
  <c r="A223" i="1"/>
  <c r="B222" i="1"/>
  <c r="AA220" i="1"/>
  <c r="I221" i="1" a="1"/>
  <c r="I221" i="1" s="1"/>
  <c r="G221" i="1" a="1"/>
  <c r="G221" i="1" s="1"/>
  <c r="E221" i="1" a="1"/>
  <c r="E221" i="1" s="1"/>
  <c r="J221" i="1" a="1"/>
  <c r="J221" i="1" s="1"/>
  <c r="H221" i="1" a="1"/>
  <c r="H221" i="1" s="1"/>
  <c r="F221" i="1" a="1"/>
  <c r="F221" i="1" s="1"/>
  <c r="D221" i="1" a="1"/>
  <c r="D221" i="1" s="1"/>
  <c r="AC220" i="1"/>
  <c r="P222" i="1" l="1" a="1"/>
  <c r="P222" i="1" s="1"/>
  <c r="O222" i="1" a="1"/>
  <c r="O222" i="1" s="1"/>
  <c r="N222" i="1" a="1"/>
  <c r="N222" i="1" s="1"/>
  <c r="S222" i="1" a="1"/>
  <c r="S222" i="1" s="1"/>
  <c r="K222" i="1" a="1"/>
  <c r="K222" i="1" s="1"/>
  <c r="L222" i="1" a="1"/>
  <c r="L222" i="1" s="1"/>
  <c r="R222" i="1" a="1"/>
  <c r="R222" i="1" s="1"/>
  <c r="T222" i="1" a="1"/>
  <c r="T222" i="1" s="1"/>
  <c r="Q222" i="1" a="1"/>
  <c r="Q222" i="1" s="1"/>
  <c r="M222" i="1" a="1"/>
  <c r="M222" i="1" s="1"/>
  <c r="AJ222" i="1" a="1"/>
  <c r="AJ222" i="1" s="1"/>
  <c r="AN222" i="1" a="1"/>
  <c r="AN222" i="1" s="1"/>
  <c r="AG222" i="1" a="1"/>
  <c r="AG222" i="1" s="1"/>
  <c r="AK222" i="1" a="1"/>
  <c r="AK222" i="1" s="1"/>
  <c r="Z222" i="1" s="1"/>
  <c r="AO222" i="1" a="1"/>
  <c r="AO222" i="1" s="1"/>
  <c r="AH222" i="1" a="1"/>
  <c r="AH222" i="1" s="1"/>
  <c r="AL222" i="1" a="1"/>
  <c r="AL222" i="1" s="1"/>
  <c r="AP222" i="1" a="1"/>
  <c r="AP222" i="1" s="1"/>
  <c r="AM222" i="1" a="1"/>
  <c r="AM222" i="1" s="1"/>
  <c r="AI222" i="1" a="1"/>
  <c r="AI222" i="1" s="1"/>
  <c r="AC221" i="1"/>
  <c r="W221" i="1"/>
  <c r="AE221" i="1"/>
  <c r="Y221" i="1"/>
  <c r="V221" i="1"/>
  <c r="AD221" i="1"/>
  <c r="A224" i="1"/>
  <c r="B223" i="1"/>
  <c r="AB221" i="1"/>
  <c r="AA221" i="1"/>
  <c r="X221" i="1"/>
  <c r="J222" i="1" a="1"/>
  <c r="J222" i="1" s="1"/>
  <c r="H222" i="1" a="1"/>
  <c r="H222" i="1" s="1"/>
  <c r="F222" i="1" a="1"/>
  <c r="F222" i="1" s="1"/>
  <c r="D222" i="1" a="1"/>
  <c r="D222" i="1" s="1"/>
  <c r="I222" i="1" a="1"/>
  <c r="I222" i="1" s="1"/>
  <c r="G222" i="1" a="1"/>
  <c r="G222" i="1" s="1"/>
  <c r="E222" i="1" a="1"/>
  <c r="E222" i="1" s="1"/>
  <c r="Z221" i="1"/>
  <c r="X222" i="1" l="1"/>
  <c r="S223" i="1" a="1"/>
  <c r="S223" i="1" s="1"/>
  <c r="R223" i="1" a="1"/>
  <c r="R223" i="1" s="1"/>
  <c r="N223" i="1" a="1"/>
  <c r="N223" i="1" s="1"/>
  <c r="M223" i="1" a="1"/>
  <c r="M223" i="1" s="1"/>
  <c r="L223" i="1" a="1"/>
  <c r="L223" i="1" s="1"/>
  <c r="Q223" i="1" a="1"/>
  <c r="Q223" i="1" s="1"/>
  <c r="P223" i="1" a="1"/>
  <c r="P223" i="1" s="1"/>
  <c r="O223" i="1" a="1"/>
  <c r="O223" i="1" s="1"/>
  <c r="T223" i="1" a="1"/>
  <c r="T223" i="1" s="1"/>
  <c r="K223" i="1" a="1"/>
  <c r="K223" i="1" s="1"/>
  <c r="AH223" i="1" a="1"/>
  <c r="AH223" i="1" s="1"/>
  <c r="AL223" i="1" a="1"/>
  <c r="AL223" i="1" s="1"/>
  <c r="AP223" i="1" a="1"/>
  <c r="AP223" i="1" s="1"/>
  <c r="AI223" i="1" a="1"/>
  <c r="AI223" i="1" s="1"/>
  <c r="AM223" i="1" a="1"/>
  <c r="AM223" i="1" s="1"/>
  <c r="AJ223" i="1" a="1"/>
  <c r="AJ223" i="1" s="1"/>
  <c r="AN223" i="1" a="1"/>
  <c r="AN223" i="1" s="1"/>
  <c r="AK223" i="1" a="1"/>
  <c r="AK223" i="1" s="1"/>
  <c r="AO223" i="1" a="1"/>
  <c r="AO223" i="1" s="1"/>
  <c r="AG223" i="1" a="1"/>
  <c r="AG223" i="1" s="1"/>
  <c r="W222" i="1"/>
  <c r="AE222" i="1"/>
  <c r="AB222" i="1"/>
  <c r="Y222" i="1"/>
  <c r="I223" i="1" a="1"/>
  <c r="I223" i="1" s="1"/>
  <c r="G223" i="1" a="1"/>
  <c r="G223" i="1" s="1"/>
  <c r="E223" i="1" a="1"/>
  <c r="E223" i="1" s="1"/>
  <c r="J223" i="1" a="1"/>
  <c r="J223" i="1" s="1"/>
  <c r="H223" i="1" a="1"/>
  <c r="H223" i="1" s="1"/>
  <c r="F223" i="1" a="1"/>
  <c r="F223" i="1" s="1"/>
  <c r="D223" i="1" a="1"/>
  <c r="D223" i="1" s="1"/>
  <c r="V222" i="1"/>
  <c r="AD222" i="1"/>
  <c r="AA222" i="1"/>
  <c r="A225" i="1"/>
  <c r="B224" i="1"/>
  <c r="AC222" i="1"/>
  <c r="AA223" i="1" l="1"/>
  <c r="O224" i="1" a="1"/>
  <c r="O224" i="1" s="1"/>
  <c r="T224" i="1" a="1"/>
  <c r="T224" i="1" s="1"/>
  <c r="R224" i="1" a="1"/>
  <c r="R224" i="1" s="1"/>
  <c r="L224" i="1" a="1"/>
  <c r="L224" i="1" s="1"/>
  <c r="K224" i="1" a="1"/>
  <c r="K224" i="1" s="1"/>
  <c r="P224" i="1" a="1"/>
  <c r="P224" i="1" s="1"/>
  <c r="N224" i="1" a="1"/>
  <c r="N224" i="1" s="1"/>
  <c r="M224" i="1" a="1"/>
  <c r="M224" i="1" s="1"/>
  <c r="S224" i="1" a="1"/>
  <c r="S224" i="1" s="1"/>
  <c r="Q224" i="1" a="1"/>
  <c r="Q224" i="1" s="1"/>
  <c r="AJ224" i="1" a="1"/>
  <c r="AJ224" i="1" s="1"/>
  <c r="AN224" i="1" a="1"/>
  <c r="AN224" i="1" s="1"/>
  <c r="AG224" i="1" a="1"/>
  <c r="AG224" i="1" s="1"/>
  <c r="AK224" i="1" a="1"/>
  <c r="AK224" i="1" s="1"/>
  <c r="AO224" i="1" a="1"/>
  <c r="AO224" i="1" s="1"/>
  <c r="AH224" i="1" a="1"/>
  <c r="AH224" i="1" s="1"/>
  <c r="AL224" i="1" a="1"/>
  <c r="AL224" i="1" s="1"/>
  <c r="AP224" i="1" a="1"/>
  <c r="AP224" i="1" s="1"/>
  <c r="AI224" i="1" a="1"/>
  <c r="AI224" i="1" s="1"/>
  <c r="AM224" i="1" a="1"/>
  <c r="AM224" i="1" s="1"/>
  <c r="Y223" i="1"/>
  <c r="V223" i="1"/>
  <c r="X223" i="1"/>
  <c r="AC223" i="1"/>
  <c r="Z223" i="1"/>
  <c r="AD223" i="1"/>
  <c r="J224" i="1" a="1"/>
  <c r="J224" i="1" s="1"/>
  <c r="H224" i="1" a="1"/>
  <c r="H224" i="1" s="1"/>
  <c r="F224" i="1" a="1"/>
  <c r="F224" i="1" s="1"/>
  <c r="D224" i="1" a="1"/>
  <c r="D224" i="1" s="1"/>
  <c r="I224" i="1" a="1"/>
  <c r="I224" i="1" s="1"/>
  <c r="G224" i="1" a="1"/>
  <c r="G224" i="1" s="1"/>
  <c r="E224" i="1" a="1"/>
  <c r="E224" i="1" s="1"/>
  <c r="A226" i="1"/>
  <c r="B225" i="1"/>
  <c r="W223" i="1"/>
  <c r="AE223" i="1"/>
  <c r="AB223" i="1"/>
  <c r="R225" i="1" l="1" a="1"/>
  <c r="R225" i="1" s="1"/>
  <c r="L225" i="1" a="1"/>
  <c r="L225" i="1" s="1"/>
  <c r="K225" i="1" a="1"/>
  <c r="K225" i="1" s="1"/>
  <c r="Q225" i="1" a="1"/>
  <c r="Q225" i="1" s="1"/>
  <c r="N225" i="1" a="1"/>
  <c r="N225" i="1" s="1"/>
  <c r="M225" i="1" a="1"/>
  <c r="M225" i="1" s="1"/>
  <c r="S225" i="1" a="1"/>
  <c r="S225" i="1" s="1"/>
  <c r="T225" i="1" a="1"/>
  <c r="T225" i="1" s="1"/>
  <c r="P225" i="1" a="1"/>
  <c r="P225" i="1" s="1"/>
  <c r="O225" i="1" a="1"/>
  <c r="O225" i="1" s="1"/>
  <c r="AH225" i="1" a="1"/>
  <c r="AH225" i="1" s="1"/>
  <c r="AL225" i="1" a="1"/>
  <c r="AL225" i="1" s="1"/>
  <c r="AA225" i="1" s="1"/>
  <c r="AP225" i="1" a="1"/>
  <c r="AP225" i="1" s="1"/>
  <c r="AI225" i="1" a="1"/>
  <c r="AI225" i="1" s="1"/>
  <c r="AM225" i="1" a="1"/>
  <c r="AM225" i="1" s="1"/>
  <c r="AJ225" i="1" a="1"/>
  <c r="AJ225" i="1" s="1"/>
  <c r="AN225" i="1" a="1"/>
  <c r="AN225" i="1" s="1"/>
  <c r="AO225" i="1" a="1"/>
  <c r="AO225" i="1" s="1"/>
  <c r="AG225" i="1" a="1"/>
  <c r="AG225" i="1" s="1"/>
  <c r="AK225" i="1" a="1"/>
  <c r="AK225" i="1" s="1"/>
  <c r="X224" i="1"/>
  <c r="AC224" i="1"/>
  <c r="Z224" i="1"/>
  <c r="W224" i="1"/>
  <c r="I225" i="1" a="1"/>
  <c r="I225" i="1" s="1"/>
  <c r="G225" i="1" a="1"/>
  <c r="G225" i="1" s="1"/>
  <c r="E225" i="1" a="1"/>
  <c r="E225" i="1" s="1"/>
  <c r="J225" i="1" a="1"/>
  <c r="J225" i="1" s="1"/>
  <c r="H225" i="1" a="1"/>
  <c r="H225" i="1" s="1"/>
  <c r="F225" i="1" a="1"/>
  <c r="F225" i="1" s="1"/>
  <c r="D225" i="1" a="1"/>
  <c r="D225" i="1" s="1"/>
  <c r="AE224" i="1"/>
  <c r="AB224" i="1"/>
  <c r="Y224" i="1"/>
  <c r="A227" i="1"/>
  <c r="B226" i="1"/>
  <c r="V224" i="1"/>
  <c r="AD224" i="1"/>
  <c r="AA224" i="1"/>
  <c r="O226" i="1" l="1" a="1"/>
  <c r="O226" i="1" s="1"/>
  <c r="T226" i="1" a="1"/>
  <c r="T226" i="1" s="1"/>
  <c r="N226" i="1" a="1"/>
  <c r="N226" i="1" s="1"/>
  <c r="M226" i="1" a="1"/>
  <c r="M226" i="1" s="1"/>
  <c r="Q226" i="1" a="1"/>
  <c r="Q226" i="1" s="1"/>
  <c r="K226" i="1" a="1"/>
  <c r="K226" i="1" s="1"/>
  <c r="P226" i="1" a="1"/>
  <c r="P226" i="1" s="1"/>
  <c r="L226" i="1" a="1"/>
  <c r="L226" i="1" s="1"/>
  <c r="S226" i="1" a="1"/>
  <c r="S226" i="1" s="1"/>
  <c r="R226" i="1" a="1"/>
  <c r="R226" i="1" s="1"/>
  <c r="AJ226" i="1" a="1"/>
  <c r="AJ226" i="1" s="1"/>
  <c r="AN226" i="1" a="1"/>
  <c r="AN226" i="1" s="1"/>
  <c r="AG226" i="1" a="1"/>
  <c r="AG226" i="1" s="1"/>
  <c r="AK226" i="1" a="1"/>
  <c r="AK226" i="1" s="1"/>
  <c r="AO226" i="1" a="1"/>
  <c r="AO226" i="1" s="1"/>
  <c r="AH226" i="1" a="1"/>
  <c r="AH226" i="1" s="1"/>
  <c r="AL226" i="1" a="1"/>
  <c r="AL226" i="1" s="1"/>
  <c r="AP226" i="1" a="1"/>
  <c r="AP226" i="1" s="1"/>
  <c r="AM226" i="1" a="1"/>
  <c r="AM226" i="1" s="1"/>
  <c r="AI226" i="1" a="1"/>
  <c r="AI226" i="1" s="1"/>
  <c r="W225" i="1"/>
  <c r="AE225" i="1"/>
  <c r="Y225" i="1"/>
  <c r="V225" i="1"/>
  <c r="X225" i="1"/>
  <c r="J226" i="1" a="1"/>
  <c r="J226" i="1" s="1"/>
  <c r="H226" i="1" a="1"/>
  <c r="H226" i="1" s="1"/>
  <c r="F226" i="1" a="1"/>
  <c r="F226" i="1" s="1"/>
  <c r="D226" i="1" a="1"/>
  <c r="D226" i="1" s="1"/>
  <c r="I226" i="1" a="1"/>
  <c r="I226" i="1" s="1"/>
  <c r="G226" i="1" a="1"/>
  <c r="G226" i="1" s="1"/>
  <c r="E226" i="1" a="1"/>
  <c r="E226" i="1" s="1"/>
  <c r="AC225" i="1"/>
  <c r="Z225" i="1"/>
  <c r="AD225" i="1"/>
  <c r="A228" i="1"/>
  <c r="B227" i="1"/>
  <c r="AB225" i="1"/>
  <c r="K227" i="1" l="1" a="1"/>
  <c r="K227" i="1" s="1"/>
  <c r="Q227" i="1" a="1"/>
  <c r="Q227" i="1" s="1"/>
  <c r="P227" i="1" a="1"/>
  <c r="P227" i="1" s="1"/>
  <c r="T227" i="1" a="1"/>
  <c r="T227" i="1" s="1"/>
  <c r="S227" i="1" a="1"/>
  <c r="S227" i="1" s="1"/>
  <c r="R227" i="1" a="1"/>
  <c r="R227" i="1" s="1"/>
  <c r="O227" i="1" a="1"/>
  <c r="O227" i="1" s="1"/>
  <c r="L227" i="1" a="1"/>
  <c r="L227" i="1" s="1"/>
  <c r="N227" i="1" a="1"/>
  <c r="N227" i="1" s="1"/>
  <c r="M227" i="1" a="1"/>
  <c r="M227" i="1" s="1"/>
  <c r="AH227" i="1" a="1"/>
  <c r="AH227" i="1" s="1"/>
  <c r="AL227" i="1" a="1"/>
  <c r="AL227" i="1" s="1"/>
  <c r="AP227" i="1" a="1"/>
  <c r="AP227" i="1" s="1"/>
  <c r="AI227" i="1" a="1"/>
  <c r="AI227" i="1" s="1"/>
  <c r="AM227" i="1" a="1"/>
  <c r="AM227" i="1" s="1"/>
  <c r="AJ227" i="1" a="1"/>
  <c r="AJ227" i="1" s="1"/>
  <c r="Y227" i="1" s="1"/>
  <c r="AN227" i="1" a="1"/>
  <c r="AN227" i="1" s="1"/>
  <c r="AK227" i="1" a="1"/>
  <c r="AK227" i="1" s="1"/>
  <c r="AG227" i="1" a="1"/>
  <c r="AG227" i="1" s="1"/>
  <c r="AO227" i="1" a="1"/>
  <c r="AO227" i="1" s="1"/>
  <c r="AB226" i="1"/>
  <c r="X226" i="1"/>
  <c r="V226" i="1"/>
  <c r="AD226" i="1"/>
  <c r="AC226" i="1"/>
  <c r="AA226" i="1"/>
  <c r="A229" i="1"/>
  <c r="B228" i="1"/>
  <c r="Z226" i="1"/>
  <c r="W226" i="1"/>
  <c r="AE226" i="1"/>
  <c r="AE227" i="1"/>
  <c r="I227" i="1" a="1"/>
  <c r="I227" i="1" s="1"/>
  <c r="G227" i="1" a="1"/>
  <c r="G227" i="1" s="1"/>
  <c r="E227" i="1" a="1"/>
  <c r="E227" i="1" s="1"/>
  <c r="J227" i="1" a="1"/>
  <c r="J227" i="1" s="1"/>
  <c r="H227" i="1" a="1"/>
  <c r="H227" i="1" s="1"/>
  <c r="F227" i="1" a="1"/>
  <c r="F227" i="1" s="1"/>
  <c r="D227" i="1" a="1"/>
  <c r="D227" i="1" s="1"/>
  <c r="Y226" i="1"/>
  <c r="AC227" i="1" l="1"/>
  <c r="T228" i="1" a="1"/>
  <c r="T228" i="1" s="1"/>
  <c r="N228" i="1" a="1"/>
  <c r="N228" i="1" s="1"/>
  <c r="M228" i="1" a="1"/>
  <c r="M228" i="1" s="1"/>
  <c r="S228" i="1" a="1"/>
  <c r="S228" i="1" s="1"/>
  <c r="L228" i="1" a="1"/>
  <c r="L228" i="1" s="1"/>
  <c r="P228" i="1" a="1"/>
  <c r="P228" i="1" s="1"/>
  <c r="R228" i="1" a="1"/>
  <c r="R228" i="1" s="1"/>
  <c r="O228" i="1" a="1"/>
  <c r="O228" i="1" s="1"/>
  <c r="K228" i="1" a="1"/>
  <c r="K228" i="1" s="1"/>
  <c r="Q228" i="1" a="1"/>
  <c r="Q228" i="1" s="1"/>
  <c r="W227" i="1"/>
  <c r="AJ228" i="1" a="1"/>
  <c r="AJ228" i="1" s="1"/>
  <c r="AN228" i="1" a="1"/>
  <c r="AN228" i="1" s="1"/>
  <c r="AG228" i="1" a="1"/>
  <c r="AG228" i="1" s="1"/>
  <c r="AK228" i="1" a="1"/>
  <c r="AK228" i="1" s="1"/>
  <c r="AO228" i="1" a="1"/>
  <c r="AO228" i="1" s="1"/>
  <c r="AH228" i="1" a="1"/>
  <c r="AH228" i="1" s="1"/>
  <c r="AL228" i="1" a="1"/>
  <c r="AL228" i="1" s="1"/>
  <c r="AP228" i="1" a="1"/>
  <c r="AP228" i="1" s="1"/>
  <c r="AI228" i="1" a="1"/>
  <c r="AI228" i="1" s="1"/>
  <c r="AM228" i="1" a="1"/>
  <c r="AM228" i="1" s="1"/>
  <c r="AB227" i="1"/>
  <c r="V227" i="1"/>
  <c r="AD227" i="1"/>
  <c r="AA227" i="1"/>
  <c r="X227" i="1"/>
  <c r="J228" i="1" a="1"/>
  <c r="J228" i="1" s="1"/>
  <c r="H228" i="1" a="1"/>
  <c r="H228" i="1" s="1"/>
  <c r="F228" i="1" a="1"/>
  <c r="F228" i="1" s="1"/>
  <c r="D228" i="1" a="1"/>
  <c r="D228" i="1" s="1"/>
  <c r="I228" i="1" a="1"/>
  <c r="I228" i="1" s="1"/>
  <c r="G228" i="1" a="1"/>
  <c r="G228" i="1" s="1"/>
  <c r="E228" i="1" a="1"/>
  <c r="E228" i="1" s="1"/>
  <c r="Z227" i="1"/>
  <c r="A230" i="1"/>
  <c r="B229" i="1"/>
  <c r="Q229" i="1" l="1" a="1"/>
  <c r="Q229" i="1" s="1"/>
  <c r="P229" i="1" a="1"/>
  <c r="P229" i="1" s="1"/>
  <c r="O229" i="1" a="1"/>
  <c r="O229" i="1" s="1"/>
  <c r="S229" i="1" a="1"/>
  <c r="S229" i="1" s="1"/>
  <c r="M229" i="1" a="1"/>
  <c r="M229" i="1" s="1"/>
  <c r="L229" i="1" a="1"/>
  <c r="L229" i="1" s="1"/>
  <c r="K229" i="1" a="1"/>
  <c r="K229" i="1" s="1"/>
  <c r="N229" i="1" a="1"/>
  <c r="N229" i="1" s="1"/>
  <c r="T229" i="1" a="1"/>
  <c r="T229" i="1" s="1"/>
  <c r="R229" i="1" a="1"/>
  <c r="R229" i="1" s="1"/>
  <c r="AH229" i="1" a="1"/>
  <c r="AH229" i="1" s="1"/>
  <c r="AL229" i="1" a="1"/>
  <c r="AL229" i="1" s="1"/>
  <c r="AP229" i="1" a="1"/>
  <c r="AP229" i="1" s="1"/>
  <c r="AI229" i="1" a="1"/>
  <c r="AI229" i="1" s="1"/>
  <c r="AM229" i="1" a="1"/>
  <c r="AM229" i="1" s="1"/>
  <c r="AJ229" i="1" a="1"/>
  <c r="AJ229" i="1" s="1"/>
  <c r="AN229" i="1" a="1"/>
  <c r="AN229" i="1" s="1"/>
  <c r="AG229" i="1" a="1"/>
  <c r="AG229" i="1" s="1"/>
  <c r="AO229" i="1" a="1"/>
  <c r="AO229" i="1" s="1"/>
  <c r="AK229" i="1" a="1"/>
  <c r="AK229" i="1" s="1"/>
  <c r="AD228" i="1"/>
  <c r="V228" i="1"/>
  <c r="Z228" i="1"/>
  <c r="AB228" i="1"/>
  <c r="AA228" i="1"/>
  <c r="X228" i="1"/>
  <c r="AC228" i="1"/>
  <c r="I229" i="1" a="1"/>
  <c r="I229" i="1" s="1"/>
  <c r="G229" i="1" a="1"/>
  <c r="G229" i="1" s="1"/>
  <c r="E229" i="1" a="1"/>
  <c r="E229" i="1" s="1"/>
  <c r="J229" i="1" a="1"/>
  <c r="J229" i="1" s="1"/>
  <c r="H229" i="1" a="1"/>
  <c r="H229" i="1" s="1"/>
  <c r="F229" i="1" a="1"/>
  <c r="F229" i="1" s="1"/>
  <c r="D229" i="1" a="1"/>
  <c r="D229" i="1" s="1"/>
  <c r="W228" i="1"/>
  <c r="AE228" i="1"/>
  <c r="A231" i="1"/>
  <c r="B230" i="1"/>
  <c r="Y228" i="1"/>
  <c r="M230" i="1" l="1" a="1"/>
  <c r="M230" i="1" s="1"/>
  <c r="S230" i="1" a="1"/>
  <c r="S230" i="1" s="1"/>
  <c r="L230" i="1" a="1"/>
  <c r="L230" i="1" s="1"/>
  <c r="R230" i="1" a="1"/>
  <c r="R230" i="1" s="1"/>
  <c r="O230" i="1" a="1"/>
  <c r="O230" i="1" s="1"/>
  <c r="N230" i="1" a="1"/>
  <c r="N230" i="1" s="1"/>
  <c r="K230" i="1" a="1"/>
  <c r="K230" i="1" s="1"/>
  <c r="T230" i="1" a="1"/>
  <c r="T230" i="1" s="1"/>
  <c r="Q230" i="1" a="1"/>
  <c r="Q230" i="1" s="1"/>
  <c r="P230" i="1" a="1"/>
  <c r="P230" i="1" s="1"/>
  <c r="AJ230" i="1" a="1"/>
  <c r="AJ230" i="1" s="1"/>
  <c r="AN230" i="1" a="1"/>
  <c r="AN230" i="1" s="1"/>
  <c r="AG230" i="1" a="1"/>
  <c r="AG230" i="1" s="1"/>
  <c r="AK230" i="1" a="1"/>
  <c r="AK230" i="1" s="1"/>
  <c r="AO230" i="1" a="1"/>
  <c r="AO230" i="1" s="1"/>
  <c r="AH230" i="1" a="1"/>
  <c r="AH230" i="1" s="1"/>
  <c r="AL230" i="1" a="1"/>
  <c r="AL230" i="1" s="1"/>
  <c r="AP230" i="1" a="1"/>
  <c r="AP230" i="1" s="1"/>
  <c r="AM230" i="1" a="1"/>
  <c r="AM230" i="1" s="1"/>
  <c r="AI230" i="1" a="1"/>
  <c r="AI230" i="1" s="1"/>
  <c r="W229" i="1"/>
  <c r="AE229" i="1"/>
  <c r="Y229" i="1"/>
  <c r="AA229" i="1"/>
  <c r="X229" i="1"/>
  <c r="V229" i="1"/>
  <c r="AC229" i="1"/>
  <c r="Z229" i="1"/>
  <c r="A232" i="1"/>
  <c r="B231" i="1"/>
  <c r="AD229" i="1"/>
  <c r="J230" i="1" a="1"/>
  <c r="J230" i="1" s="1"/>
  <c r="H230" i="1" a="1"/>
  <c r="H230" i="1" s="1"/>
  <c r="F230" i="1" a="1"/>
  <c r="F230" i="1" s="1"/>
  <c r="D230" i="1" a="1"/>
  <c r="D230" i="1" s="1"/>
  <c r="I230" i="1" a="1"/>
  <c r="I230" i="1" s="1"/>
  <c r="G230" i="1" a="1"/>
  <c r="G230" i="1" s="1"/>
  <c r="E230" i="1" a="1"/>
  <c r="E230" i="1" s="1"/>
  <c r="AB229" i="1"/>
  <c r="P231" i="1" l="1" a="1"/>
  <c r="P231" i="1" s="1"/>
  <c r="O231" i="1" a="1"/>
  <c r="O231" i="1" s="1"/>
  <c r="N231" i="1" a="1"/>
  <c r="N231" i="1" s="1"/>
  <c r="R231" i="1" a="1"/>
  <c r="R231" i="1" s="1"/>
  <c r="L231" i="1" a="1"/>
  <c r="L231" i="1" s="1"/>
  <c r="Q231" i="1" a="1"/>
  <c r="Q231" i="1" s="1"/>
  <c r="K231" i="1" a="1"/>
  <c r="K231" i="1" s="1"/>
  <c r="T231" i="1" a="1"/>
  <c r="T231" i="1" s="1"/>
  <c r="S231" i="1" a="1"/>
  <c r="S231" i="1" s="1"/>
  <c r="M231" i="1" a="1"/>
  <c r="M231" i="1" s="1"/>
  <c r="AH231" i="1" a="1"/>
  <c r="AH231" i="1" s="1"/>
  <c r="AL231" i="1" a="1"/>
  <c r="AL231" i="1" s="1"/>
  <c r="AP231" i="1" a="1"/>
  <c r="AP231" i="1" s="1"/>
  <c r="AI231" i="1" a="1"/>
  <c r="AI231" i="1" s="1"/>
  <c r="AM231" i="1" a="1"/>
  <c r="AM231" i="1" s="1"/>
  <c r="AJ231" i="1" a="1"/>
  <c r="AJ231" i="1" s="1"/>
  <c r="AN231" i="1" a="1"/>
  <c r="AN231" i="1" s="1"/>
  <c r="AK231" i="1" a="1"/>
  <c r="AK231" i="1" s="1"/>
  <c r="AG231" i="1" a="1"/>
  <c r="AG231" i="1" s="1"/>
  <c r="AO231" i="1" a="1"/>
  <c r="AO231" i="1" s="1"/>
  <c r="Z230" i="1"/>
  <c r="X230" i="1"/>
  <c r="AC231" i="1"/>
  <c r="W230" i="1"/>
  <c r="AE230" i="1"/>
  <c r="A233" i="1"/>
  <c r="B232" i="1"/>
  <c r="AB230" i="1"/>
  <c r="V230" i="1"/>
  <c r="AD230" i="1"/>
  <c r="AA230" i="1"/>
  <c r="Y230" i="1"/>
  <c r="AC230" i="1"/>
  <c r="I231" i="1" a="1"/>
  <c r="I231" i="1" s="1"/>
  <c r="G231" i="1" a="1"/>
  <c r="G231" i="1" s="1"/>
  <c r="E231" i="1" a="1"/>
  <c r="E231" i="1" s="1"/>
  <c r="J231" i="1" a="1"/>
  <c r="J231" i="1" s="1"/>
  <c r="H231" i="1" a="1"/>
  <c r="H231" i="1" s="1"/>
  <c r="F231" i="1" a="1"/>
  <c r="F231" i="1" s="1"/>
  <c r="D231" i="1" a="1"/>
  <c r="D231" i="1" s="1"/>
  <c r="W231" i="1" l="1"/>
  <c r="S232" i="1" a="1"/>
  <c r="S232" i="1" s="1"/>
  <c r="L232" i="1" a="1"/>
  <c r="L232" i="1" s="1"/>
  <c r="R232" i="1" a="1"/>
  <c r="R232" i="1" s="1"/>
  <c r="Q232" i="1" a="1"/>
  <c r="Q232" i="1" s="1"/>
  <c r="K232" i="1" a="1"/>
  <c r="K232" i="1" s="1"/>
  <c r="O232" i="1" a="1"/>
  <c r="O232" i="1" s="1"/>
  <c r="T232" i="1" a="1"/>
  <c r="T232" i="1" s="1"/>
  <c r="P232" i="1" a="1"/>
  <c r="P232" i="1" s="1"/>
  <c r="M232" i="1" a="1"/>
  <c r="M232" i="1" s="1"/>
  <c r="N232" i="1" a="1"/>
  <c r="N232" i="1" s="1"/>
  <c r="AJ232" i="1" a="1"/>
  <c r="AJ232" i="1" s="1"/>
  <c r="AN232" i="1" a="1"/>
  <c r="AN232" i="1" s="1"/>
  <c r="AG232" i="1" a="1"/>
  <c r="AG232" i="1" s="1"/>
  <c r="AK232" i="1" a="1"/>
  <c r="AK232" i="1" s="1"/>
  <c r="AO232" i="1" a="1"/>
  <c r="AO232" i="1" s="1"/>
  <c r="AH232" i="1" a="1"/>
  <c r="AH232" i="1" s="1"/>
  <c r="AL232" i="1" a="1"/>
  <c r="AL232" i="1" s="1"/>
  <c r="AP232" i="1" a="1"/>
  <c r="AP232" i="1" s="1"/>
  <c r="AI232" i="1" a="1"/>
  <c r="AI232" i="1" s="1"/>
  <c r="AM232" i="1" a="1"/>
  <c r="AM232" i="1" s="1"/>
  <c r="AE231" i="1"/>
  <c r="V231" i="1"/>
  <c r="AD231" i="1"/>
  <c r="J232" i="1" a="1"/>
  <c r="J232" i="1" s="1"/>
  <c r="H232" i="1" a="1"/>
  <c r="H232" i="1" s="1"/>
  <c r="F232" i="1" a="1"/>
  <c r="F232" i="1" s="1"/>
  <c r="D232" i="1" a="1"/>
  <c r="D232" i="1" s="1"/>
  <c r="I232" i="1" a="1"/>
  <c r="I232" i="1" s="1"/>
  <c r="G232" i="1" a="1"/>
  <c r="G232" i="1" s="1"/>
  <c r="E232" i="1" a="1"/>
  <c r="E232" i="1" s="1"/>
  <c r="Z231" i="1"/>
  <c r="AB231" i="1"/>
  <c r="Y231" i="1"/>
  <c r="AA231" i="1"/>
  <c r="X231" i="1"/>
  <c r="A234" i="1"/>
  <c r="B233" i="1"/>
  <c r="O233" i="1" l="1" a="1"/>
  <c r="O233" i="1" s="1"/>
  <c r="N233" i="1" a="1"/>
  <c r="N233" i="1" s="1"/>
  <c r="T233" i="1" a="1"/>
  <c r="T233" i="1" s="1"/>
  <c r="K233" i="1" a="1"/>
  <c r="K233" i="1" s="1"/>
  <c r="S233" i="1" a="1"/>
  <c r="S233" i="1" s="1"/>
  <c r="P233" i="1" a="1"/>
  <c r="P233" i="1" s="1"/>
  <c r="Q233" i="1" a="1"/>
  <c r="Q233" i="1" s="1"/>
  <c r="M233" i="1" a="1"/>
  <c r="M233" i="1" s="1"/>
  <c r="L233" i="1" a="1"/>
  <c r="L233" i="1" s="1"/>
  <c r="R233" i="1" a="1"/>
  <c r="R233" i="1" s="1"/>
  <c r="AH233" i="1" a="1"/>
  <c r="AH233" i="1" s="1"/>
  <c r="AL233" i="1" a="1"/>
  <c r="AL233" i="1" s="1"/>
  <c r="AP233" i="1" a="1"/>
  <c r="AP233" i="1" s="1"/>
  <c r="AI233" i="1" a="1"/>
  <c r="AI233" i="1" s="1"/>
  <c r="AM233" i="1" a="1"/>
  <c r="AM233" i="1" s="1"/>
  <c r="AJ233" i="1" a="1"/>
  <c r="AJ233" i="1" s="1"/>
  <c r="AN233" i="1" a="1"/>
  <c r="AN233" i="1" s="1"/>
  <c r="AC233" i="1" s="1"/>
  <c r="AO233" i="1" a="1"/>
  <c r="AO233" i="1" s="1"/>
  <c r="AG233" i="1" a="1"/>
  <c r="AG233" i="1" s="1"/>
  <c r="AK233" i="1" a="1"/>
  <c r="AK233" i="1" s="1"/>
  <c r="Z232" i="1"/>
  <c r="X232" i="1"/>
  <c r="AC232" i="1"/>
  <c r="W232" i="1"/>
  <c r="AE232" i="1"/>
  <c r="A235" i="1"/>
  <c r="B234" i="1"/>
  <c r="AB232" i="1"/>
  <c r="Y232" i="1"/>
  <c r="V232" i="1"/>
  <c r="AD232" i="1"/>
  <c r="AA232" i="1"/>
  <c r="I233" i="1" a="1"/>
  <c r="I233" i="1" s="1"/>
  <c r="G233" i="1" a="1"/>
  <c r="G233" i="1" s="1"/>
  <c r="E233" i="1" a="1"/>
  <c r="E233" i="1" s="1"/>
  <c r="J233" i="1" a="1"/>
  <c r="J233" i="1" s="1"/>
  <c r="H233" i="1" a="1"/>
  <c r="H233" i="1" s="1"/>
  <c r="F233" i="1" a="1"/>
  <c r="F233" i="1" s="1"/>
  <c r="D233" i="1" a="1"/>
  <c r="D233" i="1" s="1"/>
  <c r="AA233" i="1" l="1"/>
  <c r="R234" i="1" a="1"/>
  <c r="R234" i="1" s="1"/>
  <c r="Q234" i="1" a="1"/>
  <c r="Q234" i="1" s="1"/>
  <c r="K234" i="1" a="1"/>
  <c r="K234" i="1" s="1"/>
  <c r="P234" i="1" a="1"/>
  <c r="P234" i="1" s="1"/>
  <c r="T234" i="1" a="1"/>
  <c r="T234" i="1" s="1"/>
  <c r="N234" i="1" a="1"/>
  <c r="N234" i="1" s="1"/>
  <c r="M234" i="1" a="1"/>
  <c r="M234" i="1" s="1"/>
  <c r="L234" i="1" a="1"/>
  <c r="L234" i="1" s="1"/>
  <c r="S234" i="1" a="1"/>
  <c r="S234" i="1" s="1"/>
  <c r="O234" i="1" a="1"/>
  <c r="O234" i="1" s="1"/>
  <c r="AJ234" i="1" a="1"/>
  <c r="AJ234" i="1" s="1"/>
  <c r="AN234" i="1" a="1"/>
  <c r="AN234" i="1" s="1"/>
  <c r="AG234" i="1" a="1"/>
  <c r="AG234" i="1" s="1"/>
  <c r="AK234" i="1" a="1"/>
  <c r="AK234" i="1" s="1"/>
  <c r="AO234" i="1" a="1"/>
  <c r="AO234" i="1" s="1"/>
  <c r="AH234" i="1" a="1"/>
  <c r="AH234" i="1" s="1"/>
  <c r="AL234" i="1" a="1"/>
  <c r="AL234" i="1" s="1"/>
  <c r="AP234" i="1" a="1"/>
  <c r="AP234" i="1" s="1"/>
  <c r="AM234" i="1" a="1"/>
  <c r="AM234" i="1" s="1"/>
  <c r="AI234" i="1" a="1"/>
  <c r="AI234" i="1" s="1"/>
  <c r="Y233" i="1"/>
  <c r="AA234" i="1"/>
  <c r="W233" i="1"/>
  <c r="AE233" i="1"/>
  <c r="J234" i="1" a="1"/>
  <c r="J234" i="1" s="1"/>
  <c r="H234" i="1" a="1"/>
  <c r="H234" i="1" s="1"/>
  <c r="F234" i="1" a="1"/>
  <c r="F234" i="1" s="1"/>
  <c r="D234" i="1" a="1"/>
  <c r="D234" i="1" s="1"/>
  <c r="I234" i="1" a="1"/>
  <c r="I234" i="1" s="1"/>
  <c r="G234" i="1" a="1"/>
  <c r="G234" i="1" s="1"/>
  <c r="E234" i="1" a="1"/>
  <c r="E234" i="1" s="1"/>
  <c r="V233" i="1"/>
  <c r="AD233" i="1"/>
  <c r="B235" i="1"/>
  <c r="A236" i="1"/>
  <c r="AB233" i="1"/>
  <c r="X233" i="1"/>
  <c r="Z233" i="1"/>
  <c r="R235" i="1" l="1" a="1"/>
  <c r="R235" i="1" s="1"/>
  <c r="M235" i="1" a="1"/>
  <c r="M235" i="1" s="1"/>
  <c r="Q235" i="1" a="1"/>
  <c r="Q235" i="1" s="1"/>
  <c r="L235" i="1" a="1"/>
  <c r="L235" i="1" s="1"/>
  <c r="P235" i="1" a="1"/>
  <c r="P235" i="1" s="1"/>
  <c r="N235" i="1" a="1"/>
  <c r="N235" i="1" s="1"/>
  <c r="K235" i="1" a="1"/>
  <c r="K235" i="1" s="1"/>
  <c r="S235" i="1" a="1"/>
  <c r="S235" i="1" s="1"/>
  <c r="T235" i="1" a="1"/>
  <c r="T235" i="1" s="1"/>
  <c r="O235" i="1" a="1"/>
  <c r="O235" i="1" s="1"/>
  <c r="X234" i="1"/>
  <c r="AH235" i="1" a="1"/>
  <c r="AH235" i="1" s="1"/>
  <c r="AL235" i="1" a="1"/>
  <c r="AL235" i="1" s="1"/>
  <c r="AP235" i="1" a="1"/>
  <c r="AP235" i="1" s="1"/>
  <c r="AI235" i="1" a="1"/>
  <c r="AI235" i="1" s="1"/>
  <c r="AM235" i="1" a="1"/>
  <c r="AM235" i="1" s="1"/>
  <c r="AJ235" i="1" a="1"/>
  <c r="AJ235" i="1" s="1"/>
  <c r="AN235" i="1" a="1"/>
  <c r="AN235" i="1" s="1"/>
  <c r="AK235" i="1" a="1"/>
  <c r="AK235" i="1" s="1"/>
  <c r="AG235" i="1" a="1"/>
  <c r="AG235" i="1" s="1"/>
  <c r="AO235" i="1" a="1"/>
  <c r="AO235" i="1" s="1"/>
  <c r="V234" i="1"/>
  <c r="AC234" i="1"/>
  <c r="AB234" i="1"/>
  <c r="Z234" i="1"/>
  <c r="AE234" i="1"/>
  <c r="F235" i="1" a="1"/>
  <c r="F235" i="1" s="1"/>
  <c r="H235" i="1" a="1"/>
  <c r="H235" i="1" s="1"/>
  <c r="E235" i="1" a="1"/>
  <c r="E235" i="1" s="1"/>
  <c r="J235" i="1" a="1"/>
  <c r="J235" i="1" s="1"/>
  <c r="G235" i="1" a="1"/>
  <c r="G235" i="1" s="1"/>
  <c r="D235" i="1" a="1"/>
  <c r="D235" i="1" s="1"/>
  <c r="I235" i="1" a="1"/>
  <c r="I235" i="1" s="1"/>
  <c r="A237" i="1"/>
  <c r="B236" i="1"/>
  <c r="AD234" i="1"/>
  <c r="Y234" i="1"/>
  <c r="W234" i="1"/>
  <c r="AE235" i="1" l="1"/>
  <c r="P236" i="1" a="1"/>
  <c r="P236" i="1" s="1"/>
  <c r="O236" i="1" a="1"/>
  <c r="O236" i="1" s="1"/>
  <c r="N236" i="1" a="1"/>
  <c r="N236" i="1" s="1"/>
  <c r="S236" i="1" a="1"/>
  <c r="S236" i="1" s="1"/>
  <c r="K236" i="1" a="1"/>
  <c r="K236" i="1" s="1"/>
  <c r="R236" i="1" a="1"/>
  <c r="R236" i="1" s="1"/>
  <c r="Q236" i="1" a="1"/>
  <c r="Q236" i="1" s="1"/>
  <c r="M236" i="1" a="1"/>
  <c r="M236" i="1" s="1"/>
  <c r="T236" i="1" a="1"/>
  <c r="T236" i="1" s="1"/>
  <c r="L236" i="1" a="1"/>
  <c r="L236" i="1" s="1"/>
  <c r="AJ236" i="1" a="1"/>
  <c r="AJ236" i="1" s="1"/>
  <c r="AN236" i="1" a="1"/>
  <c r="AN236" i="1" s="1"/>
  <c r="AG236" i="1" a="1"/>
  <c r="AG236" i="1" s="1"/>
  <c r="AK236" i="1" a="1"/>
  <c r="AK236" i="1" s="1"/>
  <c r="AO236" i="1" a="1"/>
  <c r="AO236" i="1" s="1"/>
  <c r="AH236" i="1" a="1"/>
  <c r="AH236" i="1" s="1"/>
  <c r="AL236" i="1" a="1"/>
  <c r="AL236" i="1" s="1"/>
  <c r="AP236" i="1" a="1"/>
  <c r="AP236" i="1" s="1"/>
  <c r="AI236" i="1" a="1"/>
  <c r="AI236" i="1" s="1"/>
  <c r="AM236" i="1" a="1"/>
  <c r="AM236" i="1" s="1"/>
  <c r="AD235" i="1"/>
  <c r="X235" i="1"/>
  <c r="Z235" i="1"/>
  <c r="W235" i="1"/>
  <c r="AB235" i="1"/>
  <c r="AA235" i="1"/>
  <c r="V235" i="1"/>
  <c r="B237" i="1"/>
  <c r="A238" i="1"/>
  <c r="J236" i="1" a="1"/>
  <c r="J236" i="1" s="1"/>
  <c r="E236" i="1" a="1"/>
  <c r="E236" i="1" s="1"/>
  <c r="G236" i="1" a="1"/>
  <c r="G236" i="1" s="1"/>
  <c r="D236" i="1" a="1"/>
  <c r="D236" i="1" s="1"/>
  <c r="I236" i="1" a="1"/>
  <c r="I236" i="1" s="1"/>
  <c r="F236" i="1" a="1"/>
  <c r="F236" i="1" s="1"/>
  <c r="H236" i="1" a="1"/>
  <c r="H236" i="1" s="1"/>
  <c r="AC235" i="1"/>
  <c r="Y235" i="1"/>
  <c r="AD236" i="1" l="1"/>
  <c r="M237" i="1" a="1"/>
  <c r="M237" i="1" s="1"/>
  <c r="S237" i="1" a="1"/>
  <c r="S237" i="1" s="1"/>
  <c r="L237" i="1" a="1"/>
  <c r="L237" i="1" s="1"/>
  <c r="R237" i="1" a="1"/>
  <c r="R237" i="1" s="1"/>
  <c r="T237" i="1" a="1"/>
  <c r="T237" i="1" s="1"/>
  <c r="Q237" i="1" a="1"/>
  <c r="Q237" i="1" s="1"/>
  <c r="N237" i="1" a="1"/>
  <c r="N237" i="1" s="1"/>
  <c r="K237" i="1" a="1"/>
  <c r="K237" i="1" s="1"/>
  <c r="P237" i="1" a="1"/>
  <c r="P237" i="1" s="1"/>
  <c r="O237" i="1" a="1"/>
  <c r="O237" i="1" s="1"/>
  <c r="AH237" i="1" a="1"/>
  <c r="AH237" i="1" s="1"/>
  <c r="AL237" i="1" a="1"/>
  <c r="AL237" i="1" s="1"/>
  <c r="AP237" i="1" a="1"/>
  <c r="AP237" i="1" s="1"/>
  <c r="AI237" i="1" a="1"/>
  <c r="AI237" i="1" s="1"/>
  <c r="X237" i="1" s="1"/>
  <c r="AM237" i="1" a="1"/>
  <c r="AM237" i="1" s="1"/>
  <c r="AJ237" i="1" a="1"/>
  <c r="AJ237" i="1" s="1"/>
  <c r="AN237" i="1" a="1"/>
  <c r="AN237" i="1" s="1"/>
  <c r="AG237" i="1" a="1"/>
  <c r="AG237" i="1" s="1"/>
  <c r="AO237" i="1" a="1"/>
  <c r="AO237" i="1" s="1"/>
  <c r="AK237" i="1" a="1"/>
  <c r="AK237" i="1" s="1"/>
  <c r="Y236" i="1"/>
  <c r="AA236" i="1"/>
  <c r="W236" i="1"/>
  <c r="Z236" i="1"/>
  <c r="AE236" i="1"/>
  <c r="I237" i="1" a="1"/>
  <c r="I237" i="1" s="1"/>
  <c r="D237" i="1" a="1"/>
  <c r="D237" i="1" s="1"/>
  <c r="F237" i="1" a="1"/>
  <c r="F237" i="1" s="1"/>
  <c r="H237" i="1" a="1"/>
  <c r="H237" i="1" s="1"/>
  <c r="E237" i="1" a="1"/>
  <c r="E237" i="1" s="1"/>
  <c r="J237" i="1" a="1"/>
  <c r="J237" i="1" s="1"/>
  <c r="G237" i="1" a="1"/>
  <c r="G237" i="1" s="1"/>
  <c r="V236" i="1"/>
  <c r="AB236" i="1"/>
  <c r="X236" i="1"/>
  <c r="AC236" i="1"/>
  <c r="A239" i="1"/>
  <c r="B238" i="1"/>
  <c r="Q238" i="1" l="1" a="1"/>
  <c r="Q238" i="1" s="1"/>
  <c r="P238" i="1" a="1"/>
  <c r="P238" i="1" s="1"/>
  <c r="O238" i="1" a="1"/>
  <c r="O238" i="1" s="1"/>
  <c r="S238" i="1" a="1"/>
  <c r="S238" i="1" s="1"/>
  <c r="L238" i="1" a="1"/>
  <c r="L238" i="1" s="1"/>
  <c r="K238" i="1" a="1"/>
  <c r="K238" i="1" s="1"/>
  <c r="R238" i="1" a="1"/>
  <c r="R238" i="1" s="1"/>
  <c r="N238" i="1" a="1"/>
  <c r="N238" i="1" s="1"/>
  <c r="M238" i="1" a="1"/>
  <c r="M238" i="1" s="1"/>
  <c r="T238" i="1" a="1"/>
  <c r="T238" i="1" s="1"/>
  <c r="AJ238" i="1" a="1"/>
  <c r="AJ238" i="1" s="1"/>
  <c r="AN238" i="1" a="1"/>
  <c r="AN238" i="1" s="1"/>
  <c r="AG238" i="1" a="1"/>
  <c r="AG238" i="1" s="1"/>
  <c r="AK238" i="1" a="1"/>
  <c r="AK238" i="1" s="1"/>
  <c r="AO238" i="1" a="1"/>
  <c r="AO238" i="1" s="1"/>
  <c r="AH238" i="1" a="1"/>
  <c r="AH238" i="1" s="1"/>
  <c r="AL238" i="1" a="1"/>
  <c r="AL238" i="1" s="1"/>
  <c r="AP238" i="1" a="1"/>
  <c r="AP238" i="1" s="1"/>
  <c r="AM238" i="1" a="1"/>
  <c r="AM238" i="1" s="1"/>
  <c r="AB238" i="1" s="1"/>
  <c r="AI238" i="1" a="1"/>
  <c r="AI238" i="1" s="1"/>
  <c r="Z237" i="1"/>
  <c r="AC237" i="1"/>
  <c r="AE237" i="1"/>
  <c r="H238" i="1" a="1"/>
  <c r="H238" i="1" s="1"/>
  <c r="J238" i="1" a="1"/>
  <c r="J238" i="1" s="1"/>
  <c r="E238" i="1" a="1"/>
  <c r="E238" i="1" s="1"/>
  <c r="G238" i="1" a="1"/>
  <c r="G238" i="1" s="1"/>
  <c r="D238" i="1" a="1"/>
  <c r="D238" i="1" s="1"/>
  <c r="I238" i="1" a="1"/>
  <c r="I238" i="1" s="1"/>
  <c r="F238" i="1" a="1"/>
  <c r="F238" i="1" s="1"/>
  <c r="AA237" i="1"/>
  <c r="V237" i="1"/>
  <c r="W237" i="1"/>
  <c r="AD237" i="1"/>
  <c r="B239" i="1"/>
  <c r="A240" i="1"/>
  <c r="Y237" i="1"/>
  <c r="AB237" i="1"/>
  <c r="N239" i="1" l="1" a="1"/>
  <c r="N239" i="1" s="1"/>
  <c r="M239" i="1" a="1"/>
  <c r="M239" i="1" s="1"/>
  <c r="T239" i="1" a="1"/>
  <c r="T239" i="1" s="1"/>
  <c r="L239" i="1" a="1"/>
  <c r="L239" i="1" s="1"/>
  <c r="Q239" i="1" a="1"/>
  <c r="Q239" i="1" s="1"/>
  <c r="P239" i="1" a="1"/>
  <c r="P239" i="1" s="1"/>
  <c r="O239" i="1" a="1"/>
  <c r="O239" i="1" s="1"/>
  <c r="K239" i="1" a="1"/>
  <c r="K239" i="1" s="1"/>
  <c r="S239" i="1" a="1"/>
  <c r="S239" i="1" s="1"/>
  <c r="R239" i="1" a="1"/>
  <c r="R239" i="1" s="1"/>
  <c r="AH239" i="1" a="1"/>
  <c r="AH239" i="1" s="1"/>
  <c r="AL239" i="1" a="1"/>
  <c r="AL239" i="1" s="1"/>
  <c r="AP239" i="1" a="1"/>
  <c r="AP239" i="1" s="1"/>
  <c r="AI239" i="1" a="1"/>
  <c r="AI239" i="1" s="1"/>
  <c r="AM239" i="1" a="1"/>
  <c r="AM239" i="1" s="1"/>
  <c r="AJ239" i="1" a="1"/>
  <c r="AJ239" i="1" s="1"/>
  <c r="AN239" i="1" a="1"/>
  <c r="AN239" i="1" s="1"/>
  <c r="AK239" i="1" a="1"/>
  <c r="AK239" i="1" s="1"/>
  <c r="AO239" i="1" a="1"/>
  <c r="AO239" i="1" s="1"/>
  <c r="AG239" i="1" a="1"/>
  <c r="AG239" i="1" s="1"/>
  <c r="AE238" i="1"/>
  <c r="W238" i="1"/>
  <c r="AA238" i="1"/>
  <c r="A241" i="1"/>
  <c r="B240" i="1"/>
  <c r="X238" i="1"/>
  <c r="AD238" i="1"/>
  <c r="AC238" i="1"/>
  <c r="I239" i="1" a="1"/>
  <c r="I239" i="1" s="1"/>
  <c r="G239" i="1" a="1"/>
  <c r="G239" i="1" s="1"/>
  <c r="E239" i="1" a="1"/>
  <c r="E239" i="1" s="1"/>
  <c r="H239" i="1" a="1"/>
  <c r="H239" i="1" s="1"/>
  <c r="D239" i="1" a="1"/>
  <c r="D239" i="1" s="1"/>
  <c r="J239" i="1" a="1"/>
  <c r="J239" i="1" s="1"/>
  <c r="F239" i="1" a="1"/>
  <c r="F239" i="1" s="1"/>
  <c r="Y238" i="1"/>
  <c r="Z238" i="1"/>
  <c r="V238" i="1"/>
  <c r="R240" i="1" l="1" a="1"/>
  <c r="R240" i="1" s="1"/>
  <c r="L240" i="1" a="1"/>
  <c r="L240" i="1" s="1"/>
  <c r="K240" i="1" a="1"/>
  <c r="K240" i="1" s="1"/>
  <c r="Q240" i="1" a="1"/>
  <c r="Q240" i="1" s="1"/>
  <c r="N240" i="1" a="1"/>
  <c r="N240" i="1" s="1"/>
  <c r="T240" i="1" a="1"/>
  <c r="T240" i="1" s="1"/>
  <c r="S240" i="1" a="1"/>
  <c r="S240" i="1" s="1"/>
  <c r="P240" i="1" a="1"/>
  <c r="P240" i="1" s="1"/>
  <c r="M240" i="1" a="1"/>
  <c r="M240" i="1" s="1"/>
  <c r="O240" i="1" a="1"/>
  <c r="O240" i="1" s="1"/>
  <c r="Y239" i="1"/>
  <c r="AC239" i="1"/>
  <c r="AJ240" i="1" a="1"/>
  <c r="AJ240" i="1" s="1"/>
  <c r="AN240" i="1" a="1"/>
  <c r="AN240" i="1" s="1"/>
  <c r="AG240" i="1" a="1"/>
  <c r="AG240" i="1" s="1"/>
  <c r="AK240" i="1" a="1"/>
  <c r="AK240" i="1" s="1"/>
  <c r="Z240" i="1" s="1"/>
  <c r="AO240" i="1" a="1"/>
  <c r="AO240" i="1" s="1"/>
  <c r="AH240" i="1" a="1"/>
  <c r="AH240" i="1" s="1"/>
  <c r="AL240" i="1" a="1"/>
  <c r="AL240" i="1" s="1"/>
  <c r="AP240" i="1" a="1"/>
  <c r="AP240" i="1" s="1"/>
  <c r="AI240" i="1" a="1"/>
  <c r="AI240" i="1" s="1"/>
  <c r="X240" i="1" s="1"/>
  <c r="AM240" i="1" a="1"/>
  <c r="AM240" i="1" s="1"/>
  <c r="W239" i="1"/>
  <c r="AE239" i="1"/>
  <c r="V239" i="1"/>
  <c r="AD239" i="1"/>
  <c r="AB239" i="1"/>
  <c r="AA239" i="1"/>
  <c r="X239" i="1"/>
  <c r="J240" i="1" a="1"/>
  <c r="J240" i="1" s="1"/>
  <c r="H240" i="1" a="1"/>
  <c r="H240" i="1" s="1"/>
  <c r="F240" i="1" a="1"/>
  <c r="F240" i="1" s="1"/>
  <c r="D240" i="1" a="1"/>
  <c r="D240" i="1" s="1"/>
  <c r="G240" i="1" a="1"/>
  <c r="G240" i="1" s="1"/>
  <c r="I240" i="1" a="1"/>
  <c r="I240" i="1" s="1"/>
  <c r="E240" i="1" a="1"/>
  <c r="E240" i="1" s="1"/>
  <c r="Z239" i="1"/>
  <c r="B241" i="1"/>
  <c r="A242" i="1"/>
  <c r="O241" i="1" l="1" a="1"/>
  <c r="O241" i="1" s="1"/>
  <c r="N241" i="1" a="1"/>
  <c r="N241" i="1" s="1"/>
  <c r="M241" i="1" a="1"/>
  <c r="M241" i="1" s="1"/>
  <c r="R241" i="1" a="1"/>
  <c r="R241" i="1" s="1"/>
  <c r="K241" i="1" a="1"/>
  <c r="K241" i="1" s="1"/>
  <c r="T241" i="1" a="1"/>
  <c r="T241" i="1" s="1"/>
  <c r="P241" i="1" a="1"/>
  <c r="P241" i="1" s="1"/>
  <c r="Q241" i="1" a="1"/>
  <c r="Q241" i="1" s="1"/>
  <c r="L241" i="1" a="1"/>
  <c r="L241" i="1" s="1"/>
  <c r="S241" i="1" a="1"/>
  <c r="S241" i="1" s="1"/>
  <c r="AH241" i="1" a="1"/>
  <c r="AH241" i="1" s="1"/>
  <c r="AK241" i="1" a="1"/>
  <c r="AK241" i="1" s="1"/>
  <c r="AP241" i="1" a="1"/>
  <c r="AP241" i="1" s="1"/>
  <c r="AI241" i="1" a="1"/>
  <c r="AI241" i="1" s="1"/>
  <c r="AN241" i="1" a="1"/>
  <c r="AN241" i="1" s="1"/>
  <c r="AL241" i="1" a="1"/>
  <c r="AL241" i="1" s="1"/>
  <c r="AA241" i="1" s="1"/>
  <c r="AO241" i="1" a="1"/>
  <c r="AO241" i="1" s="1"/>
  <c r="AM241" i="1" a="1"/>
  <c r="AM241" i="1" s="1"/>
  <c r="AG241" i="1" a="1"/>
  <c r="AG241" i="1" s="1"/>
  <c r="AJ241" i="1" a="1"/>
  <c r="AJ241" i="1" s="1"/>
  <c r="AD240" i="1"/>
  <c r="AE240" i="1"/>
  <c r="Y240" i="1"/>
  <c r="W240" i="1"/>
  <c r="V240" i="1"/>
  <c r="AA240" i="1"/>
  <c r="A243" i="1"/>
  <c r="B242" i="1"/>
  <c r="I241" i="1" a="1"/>
  <c r="I241" i="1" s="1"/>
  <c r="G241" i="1" a="1"/>
  <c r="G241" i="1" s="1"/>
  <c r="E241" i="1" a="1"/>
  <c r="E241" i="1" s="1"/>
  <c r="J241" i="1" a="1"/>
  <c r="J241" i="1" s="1"/>
  <c r="F241" i="1" a="1"/>
  <c r="F241" i="1" s="1"/>
  <c r="H241" i="1" a="1"/>
  <c r="H241" i="1" s="1"/>
  <c r="D241" i="1" a="1"/>
  <c r="D241" i="1" s="1"/>
  <c r="AB240" i="1"/>
  <c r="AC240" i="1"/>
  <c r="AC241" i="1" l="1"/>
  <c r="M242" i="1" a="1"/>
  <c r="M242" i="1" s="1"/>
  <c r="T242" i="1" a="1"/>
  <c r="T242" i="1" s="1"/>
  <c r="L242" i="1" a="1"/>
  <c r="L242" i="1" s="1"/>
  <c r="S242" i="1" a="1"/>
  <c r="S242" i="1" s="1"/>
  <c r="K242" i="1" a="1"/>
  <c r="K242" i="1" s="1"/>
  <c r="P242" i="1" a="1"/>
  <c r="P242" i="1" s="1"/>
  <c r="O242" i="1" a="1"/>
  <c r="O242" i="1" s="1"/>
  <c r="N242" i="1" a="1"/>
  <c r="N242" i="1" s="1"/>
  <c r="R242" i="1" a="1"/>
  <c r="R242" i="1" s="1"/>
  <c r="Q242" i="1" a="1"/>
  <c r="Q242" i="1" s="1"/>
  <c r="AI242" i="1" a="1"/>
  <c r="AI242" i="1" s="1"/>
  <c r="AN242" i="1" a="1"/>
  <c r="AN242" i="1" s="1"/>
  <c r="AG242" i="1" a="1"/>
  <c r="AG242" i="1" s="1"/>
  <c r="AL242" i="1" a="1"/>
  <c r="AL242" i="1" s="1"/>
  <c r="AO242" i="1" a="1"/>
  <c r="AO242" i="1" s="1"/>
  <c r="AJ242" i="1" a="1"/>
  <c r="AJ242" i="1" s="1"/>
  <c r="AM242" i="1" a="1"/>
  <c r="AM242" i="1" s="1"/>
  <c r="AH242" i="1" a="1"/>
  <c r="AH242" i="1" s="1"/>
  <c r="AK242" i="1" a="1"/>
  <c r="AK242" i="1" s="1"/>
  <c r="AP242" i="1" a="1"/>
  <c r="AP242" i="1" s="1"/>
  <c r="AE241" i="1"/>
  <c r="W241" i="1"/>
  <c r="X241" i="1"/>
  <c r="Z241" i="1"/>
  <c r="J242" i="1" a="1"/>
  <c r="J242" i="1" s="1"/>
  <c r="H242" i="1" a="1"/>
  <c r="H242" i="1" s="1"/>
  <c r="F242" i="1" a="1"/>
  <c r="F242" i="1" s="1"/>
  <c r="D242" i="1" a="1"/>
  <c r="D242" i="1" s="1"/>
  <c r="I242" i="1" a="1"/>
  <c r="I242" i="1" s="1"/>
  <c r="E242" i="1" a="1"/>
  <c r="E242" i="1" s="1"/>
  <c r="G242" i="1" a="1"/>
  <c r="G242" i="1" s="1"/>
  <c r="AB241" i="1"/>
  <c r="B243" i="1"/>
  <c r="A244" i="1"/>
  <c r="Y241" i="1"/>
  <c r="V241" i="1"/>
  <c r="AD241" i="1"/>
  <c r="R243" i="1" l="1" a="1"/>
  <c r="R243" i="1" s="1"/>
  <c r="K243" i="1" a="1"/>
  <c r="K243" i="1" s="1"/>
  <c r="Q243" i="1" a="1"/>
  <c r="Q243" i="1" s="1"/>
  <c r="P243" i="1" a="1"/>
  <c r="P243" i="1" s="1"/>
  <c r="T243" i="1" a="1"/>
  <c r="T243" i="1" s="1"/>
  <c r="N243" i="1" a="1"/>
  <c r="N243" i="1" s="1"/>
  <c r="S243" i="1" a="1"/>
  <c r="S243" i="1" s="1"/>
  <c r="L243" i="1" a="1"/>
  <c r="L243" i="1" s="1"/>
  <c r="O243" i="1" a="1"/>
  <c r="O243" i="1" s="1"/>
  <c r="M243" i="1" a="1"/>
  <c r="M243" i="1" s="1"/>
  <c r="AG243" i="1" a="1"/>
  <c r="AG243" i="1" s="1"/>
  <c r="AL243" i="1" a="1"/>
  <c r="AL243" i="1" s="1"/>
  <c r="AO243" i="1" a="1"/>
  <c r="AO243" i="1" s="1"/>
  <c r="AJ243" i="1" a="1"/>
  <c r="AJ243" i="1" s="1"/>
  <c r="AM243" i="1" a="1"/>
  <c r="AM243" i="1" s="1"/>
  <c r="AH243" i="1" a="1"/>
  <c r="AH243" i="1" s="1"/>
  <c r="AK243" i="1" a="1"/>
  <c r="AK243" i="1" s="1"/>
  <c r="AP243" i="1" a="1"/>
  <c r="AP243" i="1" s="1"/>
  <c r="AN243" i="1" a="1"/>
  <c r="AN243" i="1" s="1"/>
  <c r="AI243" i="1" a="1"/>
  <c r="AI243" i="1" s="1"/>
  <c r="Z242" i="1"/>
  <c r="AD242" i="1"/>
  <c r="V242" i="1"/>
  <c r="AB242" i="1"/>
  <c r="AA242" i="1"/>
  <c r="AC242" i="1"/>
  <c r="A245" i="1"/>
  <c r="B244" i="1"/>
  <c r="X242" i="1"/>
  <c r="W242" i="1"/>
  <c r="AE242" i="1"/>
  <c r="I243" i="1" a="1"/>
  <c r="I243" i="1" s="1"/>
  <c r="G243" i="1" a="1"/>
  <c r="G243" i="1" s="1"/>
  <c r="E243" i="1" a="1"/>
  <c r="E243" i="1" s="1"/>
  <c r="H243" i="1" a="1"/>
  <c r="H243" i="1" s="1"/>
  <c r="D243" i="1" a="1"/>
  <c r="D243" i="1" s="1"/>
  <c r="J243" i="1" a="1"/>
  <c r="J243" i="1" s="1"/>
  <c r="F243" i="1" a="1"/>
  <c r="F243" i="1" s="1"/>
  <c r="Y242" i="1"/>
  <c r="N244" i="1" l="1" a="1"/>
  <c r="N244" i="1" s="1"/>
  <c r="T244" i="1" a="1"/>
  <c r="T244" i="1" s="1"/>
  <c r="S244" i="1" a="1"/>
  <c r="S244" i="1" s="1"/>
  <c r="M244" i="1" a="1"/>
  <c r="M244" i="1" s="1"/>
  <c r="Q244" i="1" a="1"/>
  <c r="Q244" i="1" s="1"/>
  <c r="R244" i="1" a="1"/>
  <c r="R244" i="1" s="1"/>
  <c r="O244" i="1" a="1"/>
  <c r="O244" i="1" s="1"/>
  <c r="P244" i="1" a="1"/>
  <c r="P244" i="1" s="1"/>
  <c r="L244" i="1" a="1"/>
  <c r="L244" i="1" s="1"/>
  <c r="K244" i="1" a="1"/>
  <c r="K244" i="1" s="1"/>
  <c r="AJ244" i="1" a="1"/>
  <c r="AJ244" i="1" s="1"/>
  <c r="AM244" i="1" a="1"/>
  <c r="AM244" i="1" s="1"/>
  <c r="AH244" i="1" a="1"/>
  <c r="AH244" i="1" s="1"/>
  <c r="AK244" i="1" a="1"/>
  <c r="AK244" i="1" s="1"/>
  <c r="AP244" i="1" a="1"/>
  <c r="AP244" i="1" s="1"/>
  <c r="AI244" i="1" a="1"/>
  <c r="AI244" i="1" s="1"/>
  <c r="AN244" i="1" a="1"/>
  <c r="AN244" i="1" s="1"/>
  <c r="AO244" i="1" a="1"/>
  <c r="AO244" i="1" s="1"/>
  <c r="AL244" i="1" a="1"/>
  <c r="AL244" i="1" s="1"/>
  <c r="AG244" i="1" a="1"/>
  <c r="AG244" i="1" s="1"/>
  <c r="AA243" i="1"/>
  <c r="AE243" i="1"/>
  <c r="AC243" i="1"/>
  <c r="W243" i="1"/>
  <c r="Y243" i="1"/>
  <c r="V243" i="1"/>
  <c r="AD243" i="1"/>
  <c r="X243" i="1"/>
  <c r="J244" i="1" a="1"/>
  <c r="J244" i="1" s="1"/>
  <c r="H244" i="1" a="1"/>
  <c r="H244" i="1" s="1"/>
  <c r="F244" i="1" a="1"/>
  <c r="F244" i="1" s="1"/>
  <c r="D244" i="1" a="1"/>
  <c r="D244" i="1" s="1"/>
  <c r="G244" i="1" a="1"/>
  <c r="G244" i="1" s="1"/>
  <c r="I244" i="1" a="1"/>
  <c r="I244" i="1" s="1"/>
  <c r="E244" i="1" a="1"/>
  <c r="E244" i="1" s="1"/>
  <c r="Z243" i="1"/>
  <c r="B245" i="1"/>
  <c r="A246" i="1"/>
  <c r="AB243" i="1"/>
  <c r="S245" i="1" l="1" a="1"/>
  <c r="S245" i="1" s="1"/>
  <c r="K245" i="1" a="1"/>
  <c r="K245" i="1" s="1"/>
  <c r="R245" i="1" a="1"/>
  <c r="R245" i="1" s="1"/>
  <c r="Q245" i="1" a="1"/>
  <c r="Q245" i="1" s="1"/>
  <c r="N245" i="1" a="1"/>
  <c r="N245" i="1" s="1"/>
  <c r="M245" i="1" a="1"/>
  <c r="M245" i="1" s="1"/>
  <c r="L245" i="1" a="1"/>
  <c r="L245" i="1" s="1"/>
  <c r="T245" i="1" a="1"/>
  <c r="T245" i="1" s="1"/>
  <c r="P245" i="1" a="1"/>
  <c r="P245" i="1" s="1"/>
  <c r="O245" i="1" a="1"/>
  <c r="O245" i="1" s="1"/>
  <c r="Z244" i="1"/>
  <c r="AH245" i="1" a="1"/>
  <c r="AH245" i="1" s="1"/>
  <c r="AK245" i="1" a="1"/>
  <c r="AK245" i="1" s="1"/>
  <c r="AP245" i="1" a="1"/>
  <c r="AP245" i="1" s="1"/>
  <c r="AI245" i="1" a="1"/>
  <c r="AI245" i="1" s="1"/>
  <c r="AN245" i="1" a="1"/>
  <c r="AN245" i="1" s="1"/>
  <c r="AG245" i="1" a="1"/>
  <c r="AG245" i="1" s="1"/>
  <c r="AL245" i="1" a="1"/>
  <c r="AL245" i="1" s="1"/>
  <c r="AO245" i="1" a="1"/>
  <c r="AO245" i="1" s="1"/>
  <c r="AJ245" i="1" a="1"/>
  <c r="AJ245" i="1" s="1"/>
  <c r="AM245" i="1" a="1"/>
  <c r="AM245" i="1" s="1"/>
  <c r="AD244" i="1"/>
  <c r="V244" i="1"/>
  <c r="W244" i="1"/>
  <c r="X244" i="1"/>
  <c r="AE244" i="1"/>
  <c r="I245" i="1" a="1"/>
  <c r="I245" i="1" s="1"/>
  <c r="G245" i="1" a="1"/>
  <c r="G245" i="1" s="1"/>
  <c r="E245" i="1" a="1"/>
  <c r="E245" i="1" s="1"/>
  <c r="J245" i="1" a="1"/>
  <c r="J245" i="1" s="1"/>
  <c r="F245" i="1" a="1"/>
  <c r="F245" i="1" s="1"/>
  <c r="H245" i="1" a="1"/>
  <c r="H245" i="1" s="1"/>
  <c r="D245" i="1" a="1"/>
  <c r="D245" i="1" s="1"/>
  <c r="Y244" i="1"/>
  <c r="AA244" i="1"/>
  <c r="A247" i="1"/>
  <c r="B246" i="1"/>
  <c r="AB244" i="1"/>
  <c r="AC244" i="1"/>
  <c r="AE245" i="1" l="1"/>
  <c r="Q246" i="1" a="1"/>
  <c r="Q246" i="1" s="1"/>
  <c r="P246" i="1" a="1"/>
  <c r="P246" i="1" s="1"/>
  <c r="O246" i="1" a="1"/>
  <c r="O246" i="1" s="1"/>
  <c r="S246" i="1" a="1"/>
  <c r="S246" i="1" s="1"/>
  <c r="L246" i="1" a="1"/>
  <c r="L246" i="1" s="1"/>
  <c r="R246" i="1" a="1"/>
  <c r="R246" i="1" s="1"/>
  <c r="N246" i="1" a="1"/>
  <c r="N246" i="1" s="1"/>
  <c r="T246" i="1" a="1"/>
  <c r="T246" i="1" s="1"/>
  <c r="M246" i="1" a="1"/>
  <c r="M246" i="1" s="1"/>
  <c r="K246" i="1" a="1"/>
  <c r="K246" i="1" s="1"/>
  <c r="AC245" i="1"/>
  <c r="AI246" i="1" a="1"/>
  <c r="AI246" i="1" s="1"/>
  <c r="AN246" i="1" a="1"/>
  <c r="AN246" i="1" s="1"/>
  <c r="AG246" i="1" a="1"/>
  <c r="AG246" i="1" s="1"/>
  <c r="AL246" i="1" a="1"/>
  <c r="AL246" i="1" s="1"/>
  <c r="AO246" i="1" a="1"/>
  <c r="AO246" i="1" s="1"/>
  <c r="AJ246" i="1" a="1"/>
  <c r="AJ246" i="1" s="1"/>
  <c r="AM246" i="1" a="1"/>
  <c r="AM246" i="1" s="1"/>
  <c r="AB246" i="1" s="1"/>
  <c r="AP246" i="1" a="1"/>
  <c r="AP246" i="1" s="1"/>
  <c r="AK246" i="1" a="1"/>
  <c r="AK246" i="1" s="1"/>
  <c r="AH246" i="1" a="1"/>
  <c r="AH246" i="1" s="1"/>
  <c r="W245" i="1"/>
  <c r="AA245" i="1"/>
  <c r="Z245" i="1"/>
  <c r="J246" i="1" a="1"/>
  <c r="J246" i="1" s="1"/>
  <c r="H246" i="1" a="1"/>
  <c r="H246" i="1" s="1"/>
  <c r="F246" i="1" a="1"/>
  <c r="F246" i="1" s="1"/>
  <c r="D246" i="1" a="1"/>
  <c r="D246" i="1" s="1"/>
  <c r="I246" i="1" a="1"/>
  <c r="I246" i="1" s="1"/>
  <c r="E246" i="1" a="1"/>
  <c r="E246" i="1" s="1"/>
  <c r="G246" i="1" a="1"/>
  <c r="G246" i="1" s="1"/>
  <c r="AB245" i="1"/>
  <c r="B247" i="1"/>
  <c r="A248" i="1"/>
  <c r="Y245" i="1"/>
  <c r="V245" i="1"/>
  <c r="AD245" i="1"/>
  <c r="X245" i="1"/>
  <c r="T247" i="1" l="1" a="1"/>
  <c r="T247" i="1" s="1"/>
  <c r="M247" i="1" a="1"/>
  <c r="M247" i="1" s="1"/>
  <c r="S247" i="1" a="1"/>
  <c r="S247" i="1" s="1"/>
  <c r="L247" i="1" a="1"/>
  <c r="L247" i="1" s="1"/>
  <c r="R247" i="1" a="1"/>
  <c r="R247" i="1" s="1"/>
  <c r="Q247" i="1" a="1"/>
  <c r="Q247" i="1" s="1"/>
  <c r="N247" i="1" a="1"/>
  <c r="N247" i="1" s="1"/>
  <c r="O247" i="1" a="1"/>
  <c r="O247" i="1" s="1"/>
  <c r="K247" i="1" a="1"/>
  <c r="K247" i="1" s="1"/>
  <c r="P247" i="1" a="1"/>
  <c r="P247" i="1" s="1"/>
  <c r="AG247" i="1" a="1"/>
  <c r="AG247" i="1" s="1"/>
  <c r="AL247" i="1" a="1"/>
  <c r="AL247" i="1" s="1"/>
  <c r="AO247" i="1" a="1"/>
  <c r="AO247" i="1" s="1"/>
  <c r="AJ247" i="1" a="1"/>
  <c r="AJ247" i="1" s="1"/>
  <c r="AM247" i="1" a="1"/>
  <c r="AM247" i="1" s="1"/>
  <c r="AH247" i="1" a="1"/>
  <c r="AH247" i="1" s="1"/>
  <c r="AK247" i="1" a="1"/>
  <c r="AK247" i="1" s="1"/>
  <c r="AP247" i="1" a="1"/>
  <c r="AP247" i="1" s="1"/>
  <c r="AI247" i="1" a="1"/>
  <c r="AI247" i="1" s="1"/>
  <c r="AN247" i="1" a="1"/>
  <c r="AN247" i="1" s="1"/>
  <c r="AD246" i="1"/>
  <c r="Z246" i="1"/>
  <c r="V246" i="1"/>
  <c r="AA246" i="1"/>
  <c r="AC246" i="1"/>
  <c r="A249" i="1"/>
  <c r="B248" i="1"/>
  <c r="X246" i="1"/>
  <c r="W246" i="1"/>
  <c r="AE246" i="1"/>
  <c r="I247" i="1" a="1"/>
  <c r="I247" i="1" s="1"/>
  <c r="G247" i="1" a="1"/>
  <c r="G247" i="1" s="1"/>
  <c r="E247" i="1" a="1"/>
  <c r="E247" i="1" s="1"/>
  <c r="H247" i="1" a="1"/>
  <c r="H247" i="1" s="1"/>
  <c r="D247" i="1" a="1"/>
  <c r="D247" i="1" s="1"/>
  <c r="J247" i="1" a="1"/>
  <c r="J247" i="1" s="1"/>
  <c r="F247" i="1" a="1"/>
  <c r="F247" i="1" s="1"/>
  <c r="Y246" i="1"/>
  <c r="R248" i="1" l="1" a="1"/>
  <c r="R248" i="1" s="1"/>
  <c r="Q248" i="1" a="1"/>
  <c r="Q248" i="1" s="1"/>
  <c r="P248" i="1" a="1"/>
  <c r="P248" i="1" s="1"/>
  <c r="M248" i="1" a="1"/>
  <c r="M248" i="1" s="1"/>
  <c r="L248" i="1" a="1"/>
  <c r="L248" i="1" s="1"/>
  <c r="K248" i="1" a="1"/>
  <c r="K248" i="1" s="1"/>
  <c r="S248" i="1" a="1"/>
  <c r="S248" i="1" s="1"/>
  <c r="O248" i="1" a="1"/>
  <c r="O248" i="1" s="1"/>
  <c r="T248" i="1" a="1"/>
  <c r="T248" i="1" s="1"/>
  <c r="N248" i="1" a="1"/>
  <c r="N248" i="1" s="1"/>
  <c r="Y247" i="1"/>
  <c r="AJ248" i="1" a="1"/>
  <c r="AJ248" i="1" s="1"/>
  <c r="AM248" i="1" a="1"/>
  <c r="AM248" i="1" s="1"/>
  <c r="AH248" i="1" a="1"/>
  <c r="AH248" i="1" s="1"/>
  <c r="AK248" i="1" a="1"/>
  <c r="AK248" i="1" s="1"/>
  <c r="AP248" i="1" a="1"/>
  <c r="AP248" i="1" s="1"/>
  <c r="AI248" i="1" a="1"/>
  <c r="AI248" i="1" s="1"/>
  <c r="AN248" i="1" a="1"/>
  <c r="AN248" i="1" s="1"/>
  <c r="AG248" i="1" a="1"/>
  <c r="AG248" i="1" s="1"/>
  <c r="AL248" i="1" a="1"/>
  <c r="AL248" i="1" s="1"/>
  <c r="AO248" i="1" a="1"/>
  <c r="AO248" i="1" s="1"/>
  <c r="W247" i="1"/>
  <c r="AA247" i="1"/>
  <c r="X247" i="1"/>
  <c r="V247" i="1"/>
  <c r="AD247" i="1"/>
  <c r="AC247" i="1"/>
  <c r="J248" i="1" a="1"/>
  <c r="J248" i="1" s="1"/>
  <c r="H248" i="1" a="1"/>
  <c r="H248" i="1" s="1"/>
  <c r="F248" i="1" a="1"/>
  <c r="F248" i="1" s="1"/>
  <c r="D248" i="1" a="1"/>
  <c r="D248" i="1" s="1"/>
  <c r="G248" i="1" a="1"/>
  <c r="G248" i="1" s="1"/>
  <c r="I248" i="1" a="1"/>
  <c r="I248" i="1" s="1"/>
  <c r="E248" i="1" a="1"/>
  <c r="E248" i="1" s="1"/>
  <c r="AE247" i="1"/>
  <c r="Z247" i="1"/>
  <c r="B249" i="1"/>
  <c r="A250" i="1"/>
  <c r="AB247" i="1"/>
  <c r="P249" i="1" l="1" a="1"/>
  <c r="P249" i="1" s="1"/>
  <c r="O249" i="1" a="1"/>
  <c r="O249" i="1" s="1"/>
  <c r="N249" i="1" a="1"/>
  <c r="N249" i="1" s="1"/>
  <c r="S249" i="1" a="1"/>
  <c r="S249" i="1" s="1"/>
  <c r="K249" i="1" a="1"/>
  <c r="K249" i="1" s="1"/>
  <c r="R249" i="1" a="1"/>
  <c r="R249" i="1" s="1"/>
  <c r="Q249" i="1" a="1"/>
  <c r="Q249" i="1" s="1"/>
  <c r="M249" i="1" a="1"/>
  <c r="M249" i="1" s="1"/>
  <c r="T249" i="1" a="1"/>
  <c r="T249" i="1" s="1"/>
  <c r="L249" i="1" a="1"/>
  <c r="L249" i="1" s="1"/>
  <c r="AH249" i="1" a="1"/>
  <c r="AH249" i="1" s="1"/>
  <c r="W249" i="1" s="1"/>
  <c r="AK249" i="1" a="1"/>
  <c r="AK249" i="1" s="1"/>
  <c r="AP249" i="1" a="1"/>
  <c r="AP249" i="1" s="1"/>
  <c r="AE249" i="1" s="1"/>
  <c r="AI249" i="1" a="1"/>
  <c r="AI249" i="1" s="1"/>
  <c r="AN249" i="1" a="1"/>
  <c r="AN249" i="1" s="1"/>
  <c r="AG249" i="1" a="1"/>
  <c r="AG249" i="1" s="1"/>
  <c r="AL249" i="1" a="1"/>
  <c r="AL249" i="1" s="1"/>
  <c r="AO249" i="1" a="1"/>
  <c r="AO249" i="1" s="1"/>
  <c r="AM249" i="1" a="1"/>
  <c r="AM249" i="1" s="1"/>
  <c r="AJ249" i="1" a="1"/>
  <c r="AJ249" i="1" s="1"/>
  <c r="AD248" i="1"/>
  <c r="X248" i="1"/>
  <c r="Z248" i="1"/>
  <c r="AC248" i="1"/>
  <c r="W248" i="1"/>
  <c r="AB248" i="1"/>
  <c r="A251" i="1"/>
  <c r="B250" i="1"/>
  <c r="I249" i="1" a="1"/>
  <c r="I249" i="1" s="1"/>
  <c r="G249" i="1" a="1"/>
  <c r="G249" i="1" s="1"/>
  <c r="E249" i="1" a="1"/>
  <c r="E249" i="1" s="1"/>
  <c r="J249" i="1" a="1"/>
  <c r="J249" i="1" s="1"/>
  <c r="F249" i="1" a="1"/>
  <c r="F249" i="1" s="1"/>
  <c r="H249" i="1" a="1"/>
  <c r="H249" i="1" s="1"/>
  <c r="D249" i="1" a="1"/>
  <c r="D249" i="1" s="1"/>
  <c r="AE248" i="1"/>
  <c r="Y248" i="1"/>
  <c r="V248" i="1"/>
  <c r="AA248" i="1"/>
  <c r="T250" i="1" l="1" a="1"/>
  <c r="T250" i="1" s="1"/>
  <c r="M250" i="1" a="1"/>
  <c r="M250" i="1" s="1"/>
  <c r="S250" i="1" a="1"/>
  <c r="S250" i="1" s="1"/>
  <c r="L250" i="1" a="1"/>
  <c r="L250" i="1" s="1"/>
  <c r="R250" i="1" a="1"/>
  <c r="R250" i="1" s="1"/>
  <c r="K250" i="1" a="1"/>
  <c r="K250" i="1" s="1"/>
  <c r="O250" i="1" a="1"/>
  <c r="O250" i="1" s="1"/>
  <c r="Q250" i="1" a="1"/>
  <c r="Q250" i="1" s="1"/>
  <c r="AB250" i="1" s="1"/>
  <c r="N250" i="1" a="1"/>
  <c r="N250" i="1" s="1"/>
  <c r="P250" i="1" a="1"/>
  <c r="P250" i="1" s="1"/>
  <c r="AI250" i="1" a="1"/>
  <c r="AI250" i="1" s="1"/>
  <c r="AN250" i="1" a="1"/>
  <c r="AN250" i="1" s="1"/>
  <c r="AG250" i="1" a="1"/>
  <c r="AG250" i="1" s="1"/>
  <c r="AL250" i="1" a="1"/>
  <c r="AL250" i="1" s="1"/>
  <c r="AO250" i="1" a="1"/>
  <c r="AO250" i="1" s="1"/>
  <c r="AJ250" i="1" a="1"/>
  <c r="AJ250" i="1" s="1"/>
  <c r="AM250" i="1" a="1"/>
  <c r="AM250" i="1" s="1"/>
  <c r="AH250" i="1" a="1"/>
  <c r="AH250" i="1" s="1"/>
  <c r="AP250" i="1" a="1"/>
  <c r="AP250" i="1" s="1"/>
  <c r="AK250" i="1" a="1"/>
  <c r="AK250" i="1" s="1"/>
  <c r="AA249" i="1"/>
  <c r="AC249" i="1"/>
  <c r="Y249" i="1"/>
  <c r="V249" i="1"/>
  <c r="X249" i="1"/>
  <c r="Z249" i="1"/>
  <c r="J250" i="1" a="1"/>
  <c r="J250" i="1" s="1"/>
  <c r="H250" i="1" a="1"/>
  <c r="H250" i="1" s="1"/>
  <c r="F250" i="1" a="1"/>
  <c r="F250" i="1" s="1"/>
  <c r="D250" i="1" a="1"/>
  <c r="D250" i="1" s="1"/>
  <c r="I250" i="1" a="1"/>
  <c r="I250" i="1" s="1"/>
  <c r="E250" i="1" a="1"/>
  <c r="E250" i="1" s="1"/>
  <c r="G250" i="1" a="1"/>
  <c r="G250" i="1" s="1"/>
  <c r="AB249" i="1"/>
  <c r="B251" i="1"/>
  <c r="A252" i="1"/>
  <c r="AD249" i="1"/>
  <c r="R251" i="1" l="1" a="1"/>
  <c r="R251" i="1" s="1"/>
  <c r="Q251" i="1" a="1"/>
  <c r="Q251" i="1" s="1"/>
  <c r="P251" i="1" a="1"/>
  <c r="P251" i="1" s="1"/>
  <c r="M251" i="1" a="1"/>
  <c r="M251" i="1" s="1"/>
  <c r="L251" i="1" a="1"/>
  <c r="L251" i="1" s="1"/>
  <c r="K251" i="1" a="1"/>
  <c r="K251" i="1" s="1"/>
  <c r="S251" i="1" a="1"/>
  <c r="S251" i="1" s="1"/>
  <c r="O251" i="1" a="1"/>
  <c r="O251" i="1" s="1"/>
  <c r="N251" i="1" a="1"/>
  <c r="N251" i="1" s="1"/>
  <c r="T251" i="1" a="1"/>
  <c r="T251" i="1" s="1"/>
  <c r="X250" i="1"/>
  <c r="AG251" i="1" a="1"/>
  <c r="AG251" i="1" s="1"/>
  <c r="AL251" i="1" a="1"/>
  <c r="AL251" i="1" s="1"/>
  <c r="AO251" i="1" a="1"/>
  <c r="AO251" i="1" s="1"/>
  <c r="AJ251" i="1" a="1"/>
  <c r="AJ251" i="1" s="1"/>
  <c r="AM251" i="1" a="1"/>
  <c r="AM251" i="1" s="1"/>
  <c r="AH251" i="1" a="1"/>
  <c r="AH251" i="1" s="1"/>
  <c r="AK251" i="1" a="1"/>
  <c r="AK251" i="1" s="1"/>
  <c r="AP251" i="1" a="1"/>
  <c r="AP251" i="1" s="1"/>
  <c r="AI251" i="1" a="1"/>
  <c r="AI251" i="1" s="1"/>
  <c r="AN251" i="1" a="1"/>
  <c r="AN251" i="1" s="1"/>
  <c r="V250" i="1"/>
  <c r="AD250" i="1"/>
  <c r="W250" i="1"/>
  <c r="AE250" i="1"/>
  <c r="AC250" i="1"/>
  <c r="B252" i="1"/>
  <c r="A253" i="1"/>
  <c r="Z250" i="1"/>
  <c r="Y250" i="1"/>
  <c r="I251" i="1" a="1"/>
  <c r="I251" i="1" s="1"/>
  <c r="G251" i="1" a="1"/>
  <c r="G251" i="1" s="1"/>
  <c r="E251" i="1" a="1"/>
  <c r="E251" i="1" s="1"/>
  <c r="H251" i="1" a="1"/>
  <c r="H251" i="1" s="1"/>
  <c r="D251" i="1" a="1"/>
  <c r="D251" i="1" s="1"/>
  <c r="F251" i="1" a="1"/>
  <c r="F251" i="1" s="1"/>
  <c r="J251" i="1" a="1"/>
  <c r="J251" i="1" s="1"/>
  <c r="AA250" i="1"/>
  <c r="Y251" i="1" l="1"/>
  <c r="P252" i="1" a="1"/>
  <c r="P252" i="1" s="1"/>
  <c r="O252" i="1" a="1"/>
  <c r="O252" i="1" s="1"/>
  <c r="N252" i="1" a="1"/>
  <c r="N252" i="1" s="1"/>
  <c r="S252" i="1" a="1"/>
  <c r="S252" i="1" s="1"/>
  <c r="K252" i="1" a="1"/>
  <c r="K252" i="1" s="1"/>
  <c r="R252" i="1" a="1"/>
  <c r="R252" i="1" s="1"/>
  <c r="Q252" i="1" a="1"/>
  <c r="Q252" i="1" s="1"/>
  <c r="M252" i="1" a="1"/>
  <c r="M252" i="1" s="1"/>
  <c r="T252" i="1" a="1"/>
  <c r="T252" i="1" s="1"/>
  <c r="L252" i="1" a="1"/>
  <c r="L252" i="1" s="1"/>
  <c r="AJ252" i="1" a="1"/>
  <c r="AJ252" i="1" s="1"/>
  <c r="AM252" i="1" a="1"/>
  <c r="AM252" i="1" s="1"/>
  <c r="AH252" i="1" a="1"/>
  <c r="AH252" i="1" s="1"/>
  <c r="AK252" i="1" a="1"/>
  <c r="AK252" i="1" s="1"/>
  <c r="AP252" i="1" a="1"/>
  <c r="AP252" i="1" s="1"/>
  <c r="AI252" i="1" a="1"/>
  <c r="AI252" i="1" s="1"/>
  <c r="AN252" i="1" a="1"/>
  <c r="AN252" i="1" s="1"/>
  <c r="AO252" i="1" a="1"/>
  <c r="AO252" i="1" s="1"/>
  <c r="AG252" i="1" a="1"/>
  <c r="AG252" i="1" s="1"/>
  <c r="AL252" i="1" a="1"/>
  <c r="AL252" i="1" s="1"/>
  <c r="AC251" i="1"/>
  <c r="AA251" i="1"/>
  <c r="X251" i="1"/>
  <c r="J252" i="1" a="1"/>
  <c r="J252" i="1" s="1"/>
  <c r="H252" i="1" a="1"/>
  <c r="H252" i="1" s="1"/>
  <c r="F252" i="1" a="1"/>
  <c r="F252" i="1" s="1"/>
  <c r="D252" i="1" a="1"/>
  <c r="D252" i="1" s="1"/>
  <c r="G252" i="1" a="1"/>
  <c r="G252" i="1" s="1"/>
  <c r="E252" i="1" a="1"/>
  <c r="E252" i="1" s="1"/>
  <c r="I252" i="1" a="1"/>
  <c r="I252" i="1" s="1"/>
  <c r="AE251" i="1"/>
  <c r="Z251" i="1"/>
  <c r="AB251" i="1"/>
  <c r="W251" i="1"/>
  <c r="V251" i="1"/>
  <c r="AD251" i="1"/>
  <c r="B253" i="1"/>
  <c r="A254" i="1"/>
  <c r="Y252" i="1" l="1"/>
  <c r="S253" i="1" a="1"/>
  <c r="S253" i="1" s="1"/>
  <c r="M253" i="1" a="1"/>
  <c r="M253" i="1" s="1"/>
  <c r="T253" i="1" a="1"/>
  <c r="T253" i="1" s="1"/>
  <c r="L253" i="1" a="1"/>
  <c r="L253" i="1" s="1"/>
  <c r="R253" i="1" a="1"/>
  <c r="R253" i="1" s="1"/>
  <c r="Q253" i="1" a="1"/>
  <c r="Q253" i="1" s="1"/>
  <c r="P253" i="1" a="1"/>
  <c r="P253" i="1" s="1"/>
  <c r="N253" i="1" a="1"/>
  <c r="N253" i="1" s="1"/>
  <c r="O253" i="1" a="1"/>
  <c r="O253" i="1" s="1"/>
  <c r="K253" i="1" a="1"/>
  <c r="K253" i="1" s="1"/>
  <c r="AE252" i="1"/>
  <c r="W252" i="1"/>
  <c r="AH253" i="1" a="1"/>
  <c r="AH253" i="1" s="1"/>
  <c r="AK253" i="1" a="1"/>
  <c r="AK253" i="1" s="1"/>
  <c r="AP253" i="1" a="1"/>
  <c r="AP253" i="1" s="1"/>
  <c r="AI253" i="1" a="1"/>
  <c r="AI253" i="1" s="1"/>
  <c r="AN253" i="1" a="1"/>
  <c r="AN253" i="1" s="1"/>
  <c r="AG253" i="1" a="1"/>
  <c r="AG253" i="1" s="1"/>
  <c r="AL253" i="1" a="1"/>
  <c r="AL253" i="1" s="1"/>
  <c r="AO253" i="1" a="1"/>
  <c r="AO253" i="1" s="1"/>
  <c r="AJ253" i="1" a="1"/>
  <c r="AJ253" i="1" s="1"/>
  <c r="AM253" i="1" a="1"/>
  <c r="AM253" i="1" s="1"/>
  <c r="Z252" i="1"/>
  <c r="AB252" i="1"/>
  <c r="V252" i="1"/>
  <c r="AC252" i="1"/>
  <c r="X252" i="1"/>
  <c r="AD252" i="1"/>
  <c r="A255" i="1"/>
  <c r="B254" i="1"/>
  <c r="J253" i="1" a="1"/>
  <c r="J253" i="1" s="1"/>
  <c r="G253" i="1" a="1"/>
  <c r="G253" i="1" s="1"/>
  <c r="I253" i="1" a="1"/>
  <c r="I253" i="1" s="1"/>
  <c r="D253" i="1" a="1"/>
  <c r="D253" i="1" s="1"/>
  <c r="F253" i="1" a="1"/>
  <c r="F253" i="1" s="1"/>
  <c r="E253" i="1" a="1"/>
  <c r="E253" i="1" s="1"/>
  <c r="H253" i="1" a="1"/>
  <c r="H253" i="1" s="1"/>
  <c r="AA252" i="1"/>
  <c r="V253" i="1" l="1"/>
  <c r="T254" i="1" a="1"/>
  <c r="T254" i="1" s="1"/>
  <c r="M254" i="1" a="1"/>
  <c r="M254" i="1" s="1"/>
  <c r="S254" i="1" a="1"/>
  <c r="S254" i="1" s="1"/>
  <c r="L254" i="1" a="1"/>
  <c r="L254" i="1" s="1"/>
  <c r="P254" i="1" a="1"/>
  <c r="P254" i="1" s="1"/>
  <c r="K254" i="1" a="1"/>
  <c r="K254" i="1" s="1"/>
  <c r="Q254" i="1" a="1"/>
  <c r="Q254" i="1" s="1"/>
  <c r="O254" i="1" a="1"/>
  <c r="O254" i="1" s="1"/>
  <c r="N254" i="1" a="1"/>
  <c r="N254" i="1" s="1"/>
  <c r="R254" i="1" a="1"/>
  <c r="R254" i="1" s="1"/>
  <c r="AI254" i="1" a="1"/>
  <c r="AI254" i="1" s="1"/>
  <c r="AN254" i="1" a="1"/>
  <c r="AN254" i="1" s="1"/>
  <c r="AG254" i="1" a="1"/>
  <c r="AG254" i="1" s="1"/>
  <c r="AL254" i="1" a="1"/>
  <c r="AL254" i="1" s="1"/>
  <c r="AO254" i="1" a="1"/>
  <c r="AO254" i="1" s="1"/>
  <c r="AJ254" i="1" a="1"/>
  <c r="AJ254" i="1" s="1"/>
  <c r="AM254" i="1" a="1"/>
  <c r="AM254" i="1" s="1"/>
  <c r="AK254" i="1" a="1"/>
  <c r="AK254" i="1" s="1"/>
  <c r="AP254" i="1" a="1"/>
  <c r="AP254" i="1" s="1"/>
  <c r="AH254" i="1" a="1"/>
  <c r="AH254" i="1" s="1"/>
  <c r="AA253" i="1"/>
  <c r="W253" i="1"/>
  <c r="AD253" i="1"/>
  <c r="X253" i="1"/>
  <c r="Y253" i="1"/>
  <c r="AC253" i="1"/>
  <c r="AB253" i="1"/>
  <c r="B255" i="1"/>
  <c r="A256" i="1"/>
  <c r="J254" i="1" a="1"/>
  <c r="J254" i="1" s="1"/>
  <c r="H254" i="1" a="1"/>
  <c r="H254" i="1" s="1"/>
  <c r="F254" i="1" a="1"/>
  <c r="F254" i="1" s="1"/>
  <c r="I254" i="1" a="1"/>
  <c r="I254" i="1" s="1"/>
  <c r="E254" i="1" a="1"/>
  <c r="E254" i="1" s="1"/>
  <c r="D254" i="1" a="1"/>
  <c r="D254" i="1" s="1"/>
  <c r="G254" i="1" a="1"/>
  <c r="G254" i="1" s="1"/>
  <c r="AE253" i="1"/>
  <c r="Z253" i="1"/>
  <c r="X254" i="1" l="1"/>
  <c r="V254" i="1"/>
  <c r="S255" i="1" a="1"/>
  <c r="S255" i="1" s="1"/>
  <c r="K255" i="1" a="1"/>
  <c r="K255" i="1" s="1"/>
  <c r="R255" i="1" a="1"/>
  <c r="R255" i="1" s="1"/>
  <c r="Q255" i="1" a="1"/>
  <c r="Q255" i="1" s="1"/>
  <c r="N255" i="1" a="1"/>
  <c r="N255" i="1" s="1"/>
  <c r="P255" i="1" a="1"/>
  <c r="P255" i="1" s="1"/>
  <c r="O255" i="1" a="1"/>
  <c r="O255" i="1" s="1"/>
  <c r="M255" i="1" a="1"/>
  <c r="M255" i="1" s="1"/>
  <c r="T255" i="1" a="1"/>
  <c r="T255" i="1" s="1"/>
  <c r="L255" i="1" a="1"/>
  <c r="L255" i="1" s="1"/>
  <c r="AG255" i="1" a="1"/>
  <c r="AG255" i="1" s="1"/>
  <c r="AL255" i="1" a="1"/>
  <c r="AL255" i="1" s="1"/>
  <c r="AO255" i="1" a="1"/>
  <c r="AO255" i="1" s="1"/>
  <c r="AJ255" i="1" a="1"/>
  <c r="AJ255" i="1" s="1"/>
  <c r="AM255" i="1" a="1"/>
  <c r="AM255" i="1" s="1"/>
  <c r="AH255" i="1" a="1"/>
  <c r="AH255" i="1" s="1"/>
  <c r="AK255" i="1" a="1"/>
  <c r="AK255" i="1" s="1"/>
  <c r="AP255" i="1" a="1"/>
  <c r="AP255" i="1" s="1"/>
  <c r="AI255" i="1" a="1"/>
  <c r="AI255" i="1" s="1"/>
  <c r="AN255" i="1" a="1"/>
  <c r="AN255" i="1" s="1"/>
  <c r="AD254" i="1"/>
  <c r="W254" i="1"/>
  <c r="AE254" i="1"/>
  <c r="AC254" i="1"/>
  <c r="Y254" i="1"/>
  <c r="I255" i="1" a="1"/>
  <c r="I255" i="1" s="1"/>
  <c r="G255" i="1" a="1"/>
  <c r="G255" i="1" s="1"/>
  <c r="E255" i="1" a="1"/>
  <c r="E255" i="1" s="1"/>
  <c r="H255" i="1" a="1"/>
  <c r="H255" i="1" s="1"/>
  <c r="D255" i="1" a="1"/>
  <c r="D255" i="1" s="1"/>
  <c r="J255" i="1" a="1"/>
  <c r="J255" i="1" s="1"/>
  <c r="F255" i="1" a="1"/>
  <c r="F255" i="1" s="1"/>
  <c r="Z254" i="1"/>
  <c r="AB254" i="1"/>
  <c r="AA254" i="1"/>
  <c r="A257" i="1"/>
  <c r="B256" i="1"/>
  <c r="Y255" i="1" l="1"/>
  <c r="O256" i="1" a="1"/>
  <c r="O256" i="1" s="1"/>
  <c r="N256" i="1" a="1"/>
  <c r="N256" i="1" s="1"/>
  <c r="T256" i="1" a="1"/>
  <c r="T256" i="1" s="1"/>
  <c r="K256" i="1" a="1"/>
  <c r="K256" i="1" s="1"/>
  <c r="S256" i="1" a="1"/>
  <c r="S256" i="1" s="1"/>
  <c r="R256" i="1" a="1"/>
  <c r="R256" i="1" s="1"/>
  <c r="Q256" i="1" a="1"/>
  <c r="Q256" i="1" s="1"/>
  <c r="L256" i="1" a="1"/>
  <c r="L256" i="1" s="1"/>
  <c r="P256" i="1" a="1"/>
  <c r="P256" i="1" s="1"/>
  <c r="M256" i="1" a="1"/>
  <c r="M256" i="1" s="1"/>
  <c r="AJ256" i="1" a="1"/>
  <c r="AJ256" i="1" s="1"/>
  <c r="AM256" i="1" a="1"/>
  <c r="AM256" i="1" s="1"/>
  <c r="AH256" i="1" a="1"/>
  <c r="AH256" i="1" s="1"/>
  <c r="AK256" i="1" a="1"/>
  <c r="AK256" i="1" s="1"/>
  <c r="AP256" i="1" a="1"/>
  <c r="AP256" i="1" s="1"/>
  <c r="AI256" i="1" a="1"/>
  <c r="AI256" i="1" s="1"/>
  <c r="AN256" i="1" a="1"/>
  <c r="AN256" i="1" s="1"/>
  <c r="AL256" i="1" a="1"/>
  <c r="AL256" i="1" s="1"/>
  <c r="AG256" i="1" a="1"/>
  <c r="AG256" i="1" s="1"/>
  <c r="AO256" i="1" a="1"/>
  <c r="AO256" i="1" s="1"/>
  <c r="AE255" i="1"/>
  <c r="W255" i="1"/>
  <c r="AC255" i="1"/>
  <c r="AD255" i="1"/>
  <c r="AB255" i="1"/>
  <c r="B257" i="1"/>
  <c r="A258" i="1"/>
  <c r="V255" i="1"/>
  <c r="AA255" i="1"/>
  <c r="X255" i="1"/>
  <c r="J256" i="1" a="1"/>
  <c r="J256" i="1" s="1"/>
  <c r="H256" i="1" a="1"/>
  <c r="H256" i="1" s="1"/>
  <c r="F256" i="1" a="1"/>
  <c r="F256" i="1" s="1"/>
  <c r="D256" i="1" a="1"/>
  <c r="D256" i="1" s="1"/>
  <c r="G256" i="1" a="1"/>
  <c r="G256" i="1" s="1"/>
  <c r="I256" i="1" a="1"/>
  <c r="I256" i="1" s="1"/>
  <c r="E256" i="1" a="1"/>
  <c r="E256" i="1" s="1"/>
  <c r="Z255" i="1"/>
  <c r="AB256" i="1" l="1"/>
  <c r="T257" i="1" a="1"/>
  <c r="T257" i="1" s="1"/>
  <c r="L257" i="1" a="1"/>
  <c r="L257" i="1" s="1"/>
  <c r="S257" i="1" a="1"/>
  <c r="S257" i="1" s="1"/>
  <c r="K257" i="1" a="1"/>
  <c r="K257" i="1" s="1"/>
  <c r="R257" i="1" a="1"/>
  <c r="R257" i="1" s="1"/>
  <c r="O257" i="1" a="1"/>
  <c r="O257" i="1" s="1"/>
  <c r="P257" i="1" a="1"/>
  <c r="P257" i="1" s="1"/>
  <c r="N257" i="1" a="1"/>
  <c r="N257" i="1" s="1"/>
  <c r="M257" i="1" a="1"/>
  <c r="M257" i="1" s="1"/>
  <c r="Q257" i="1" a="1"/>
  <c r="Q257" i="1" s="1"/>
  <c r="AH257" i="1" a="1"/>
  <c r="AH257" i="1" s="1"/>
  <c r="AK257" i="1" a="1"/>
  <c r="AK257" i="1" s="1"/>
  <c r="AP257" i="1" a="1"/>
  <c r="AP257" i="1" s="1"/>
  <c r="AE257" i="1" s="1"/>
  <c r="AI257" i="1" a="1"/>
  <c r="AI257" i="1" s="1"/>
  <c r="AN257" i="1" a="1"/>
  <c r="AN257" i="1" s="1"/>
  <c r="AG257" i="1" a="1"/>
  <c r="AG257" i="1" s="1"/>
  <c r="AL257" i="1" a="1"/>
  <c r="AL257" i="1" s="1"/>
  <c r="AO257" i="1" a="1"/>
  <c r="AO257" i="1" s="1"/>
  <c r="AM257" i="1" a="1"/>
  <c r="AM257" i="1" s="1"/>
  <c r="AJ257" i="1" a="1"/>
  <c r="AJ257" i="1" s="1"/>
  <c r="Z256" i="1"/>
  <c r="V256" i="1"/>
  <c r="AD256" i="1"/>
  <c r="AC256" i="1"/>
  <c r="W256" i="1"/>
  <c r="AE256" i="1"/>
  <c r="X256" i="1"/>
  <c r="Y256" i="1"/>
  <c r="A259" i="1"/>
  <c r="B258" i="1"/>
  <c r="AA256" i="1"/>
  <c r="I257" i="1" a="1"/>
  <c r="I257" i="1" s="1"/>
  <c r="G257" i="1" a="1"/>
  <c r="G257" i="1" s="1"/>
  <c r="E257" i="1" a="1"/>
  <c r="E257" i="1" s="1"/>
  <c r="J257" i="1" a="1"/>
  <c r="J257" i="1" s="1"/>
  <c r="F257" i="1" a="1"/>
  <c r="F257" i="1" s="1"/>
  <c r="H257" i="1" a="1"/>
  <c r="H257" i="1" s="1"/>
  <c r="D257" i="1" a="1"/>
  <c r="D257" i="1" s="1"/>
  <c r="W257" i="1" l="1"/>
  <c r="AC257" i="1"/>
  <c r="Y257" i="1"/>
  <c r="Q258" i="1" a="1"/>
  <c r="Q258" i="1" s="1"/>
  <c r="P258" i="1" a="1"/>
  <c r="P258" i="1" s="1"/>
  <c r="T258" i="1" a="1"/>
  <c r="T258" i="1" s="1"/>
  <c r="M258" i="1" a="1"/>
  <c r="M258" i="1" s="1"/>
  <c r="O258" i="1" a="1"/>
  <c r="O258" i="1" s="1"/>
  <c r="N258" i="1" a="1"/>
  <c r="N258" i="1" s="1"/>
  <c r="L258" i="1" a="1"/>
  <c r="L258" i="1" s="1"/>
  <c r="S258" i="1" a="1"/>
  <c r="S258" i="1" s="1"/>
  <c r="R258" i="1" a="1"/>
  <c r="R258" i="1" s="1"/>
  <c r="K258" i="1" a="1"/>
  <c r="K258" i="1" s="1"/>
  <c r="AI258" i="1" a="1"/>
  <c r="AI258" i="1" s="1"/>
  <c r="AN258" i="1" a="1"/>
  <c r="AN258" i="1" s="1"/>
  <c r="AG258" i="1" a="1"/>
  <c r="AG258" i="1" s="1"/>
  <c r="AL258" i="1" a="1"/>
  <c r="AL258" i="1" s="1"/>
  <c r="AO258" i="1" a="1"/>
  <c r="AO258" i="1" s="1"/>
  <c r="AJ258" i="1" a="1"/>
  <c r="AJ258" i="1" s="1"/>
  <c r="AM258" i="1" a="1"/>
  <c r="AM258" i="1" s="1"/>
  <c r="AH258" i="1" a="1"/>
  <c r="AH258" i="1" s="1"/>
  <c r="AK258" i="1" a="1"/>
  <c r="AK258" i="1" s="1"/>
  <c r="AP258" i="1" a="1"/>
  <c r="AP258" i="1" s="1"/>
  <c r="V257" i="1"/>
  <c r="AD257" i="1"/>
  <c r="AA257" i="1"/>
  <c r="X257" i="1"/>
  <c r="A260" i="1"/>
  <c r="B259" i="1"/>
  <c r="Z257" i="1"/>
  <c r="AB257" i="1"/>
  <c r="J258" i="1" a="1"/>
  <c r="J258" i="1" s="1"/>
  <c r="H258" i="1" a="1"/>
  <c r="H258" i="1" s="1"/>
  <c r="F258" i="1" a="1"/>
  <c r="F258" i="1" s="1"/>
  <c r="D258" i="1" a="1"/>
  <c r="D258" i="1" s="1"/>
  <c r="G258" i="1" a="1"/>
  <c r="G258" i="1" s="1"/>
  <c r="I258" i="1" a="1"/>
  <c r="I258" i="1" s="1"/>
  <c r="E258" i="1" a="1"/>
  <c r="E258" i="1" s="1"/>
  <c r="X258" i="1" l="1"/>
  <c r="AD258" i="1"/>
  <c r="AB258" i="1"/>
  <c r="AC258" i="1"/>
  <c r="T259" i="1" a="1"/>
  <c r="T259" i="1" s="1"/>
  <c r="N259" i="1" a="1"/>
  <c r="N259" i="1" s="1"/>
  <c r="M259" i="1" a="1"/>
  <c r="M259" i="1" s="1"/>
  <c r="S259" i="1" a="1"/>
  <c r="S259" i="1" s="1"/>
  <c r="L259" i="1" a="1"/>
  <c r="L259" i="1" s="1"/>
  <c r="P259" i="1" a="1"/>
  <c r="P259" i="1" s="1"/>
  <c r="R259" i="1" a="1"/>
  <c r="R259" i="1" s="1"/>
  <c r="Q259" i="1" a="1"/>
  <c r="Q259" i="1" s="1"/>
  <c r="K259" i="1" a="1"/>
  <c r="K259" i="1" s="1"/>
  <c r="O259" i="1" a="1"/>
  <c r="O259" i="1" s="1"/>
  <c r="V258" i="1"/>
  <c r="AG259" i="1" a="1"/>
  <c r="AG259" i="1" s="1"/>
  <c r="AL259" i="1" a="1"/>
  <c r="AL259" i="1" s="1"/>
  <c r="AO259" i="1" a="1"/>
  <c r="AO259" i="1" s="1"/>
  <c r="AJ259" i="1" a="1"/>
  <c r="AJ259" i="1" s="1"/>
  <c r="AM259" i="1" a="1"/>
  <c r="AM259" i="1" s="1"/>
  <c r="AH259" i="1" a="1"/>
  <c r="AH259" i="1" s="1"/>
  <c r="AK259" i="1" a="1"/>
  <c r="AK259" i="1" s="1"/>
  <c r="AP259" i="1" a="1"/>
  <c r="AP259" i="1" s="1"/>
  <c r="AN259" i="1" a="1"/>
  <c r="AN259" i="1" s="1"/>
  <c r="AI259" i="1" a="1"/>
  <c r="AI259" i="1" s="1"/>
  <c r="W258" i="1"/>
  <c r="AE258" i="1"/>
  <c r="Y258" i="1"/>
  <c r="J259" i="1" a="1"/>
  <c r="J259" i="1" s="1"/>
  <c r="H259" i="1" a="1"/>
  <c r="H259" i="1" s="1"/>
  <c r="F259" i="1" a="1"/>
  <c r="F259" i="1" s="1"/>
  <c r="D259" i="1" a="1"/>
  <c r="D259" i="1" s="1"/>
  <c r="I259" i="1" a="1"/>
  <c r="I259" i="1" s="1"/>
  <c r="G259" i="1" a="1"/>
  <c r="G259" i="1" s="1"/>
  <c r="E259" i="1" a="1"/>
  <c r="E259" i="1" s="1"/>
  <c r="Z258" i="1"/>
  <c r="AA258" i="1"/>
  <c r="A261" i="1"/>
  <c r="B260" i="1"/>
  <c r="Q260" i="1" l="1" a="1"/>
  <c r="Q260" i="1" s="1"/>
  <c r="P260" i="1" a="1"/>
  <c r="P260" i="1" s="1"/>
  <c r="O260" i="1" a="1"/>
  <c r="O260" i="1" s="1"/>
  <c r="S260" i="1" a="1"/>
  <c r="S260" i="1" s="1"/>
  <c r="M260" i="1" a="1"/>
  <c r="M260" i="1" s="1"/>
  <c r="K260" i="1" a="1"/>
  <c r="K260" i="1" s="1"/>
  <c r="T260" i="1" a="1"/>
  <c r="T260" i="1" s="1"/>
  <c r="R260" i="1" a="1"/>
  <c r="R260" i="1" s="1"/>
  <c r="N260" i="1" a="1"/>
  <c r="N260" i="1" s="1"/>
  <c r="L260" i="1" a="1"/>
  <c r="L260" i="1" s="1"/>
  <c r="AB259" i="1"/>
  <c r="AD259" i="1"/>
  <c r="AJ260" i="1" a="1"/>
  <c r="AJ260" i="1" s="1"/>
  <c r="Y260" i="1" s="1"/>
  <c r="AM260" i="1" a="1"/>
  <c r="AM260" i="1" s="1"/>
  <c r="AH260" i="1" a="1"/>
  <c r="AH260" i="1" s="1"/>
  <c r="AK260" i="1" a="1"/>
  <c r="AK260" i="1" s="1"/>
  <c r="AP260" i="1" a="1"/>
  <c r="AP260" i="1" s="1"/>
  <c r="AI260" i="1" a="1"/>
  <c r="AI260" i="1" s="1"/>
  <c r="AN260" i="1" a="1"/>
  <c r="AN260" i="1" s="1"/>
  <c r="AO260" i="1" a="1"/>
  <c r="AO260" i="1" s="1"/>
  <c r="AG260" i="1" a="1"/>
  <c r="AG260" i="1" s="1"/>
  <c r="AL260" i="1" a="1"/>
  <c r="AL260" i="1" s="1"/>
  <c r="V259" i="1"/>
  <c r="X259" i="1"/>
  <c r="AC259" i="1"/>
  <c r="W259" i="1"/>
  <c r="AE259" i="1"/>
  <c r="I260" i="1" a="1"/>
  <c r="I260" i="1" s="1"/>
  <c r="G260" i="1" a="1"/>
  <c r="G260" i="1" s="1"/>
  <c r="E260" i="1" a="1"/>
  <c r="E260" i="1" s="1"/>
  <c r="J260" i="1" a="1"/>
  <c r="J260" i="1" s="1"/>
  <c r="H260" i="1" a="1"/>
  <c r="H260" i="1" s="1"/>
  <c r="F260" i="1" a="1"/>
  <c r="F260" i="1" s="1"/>
  <c r="D260" i="1" a="1"/>
  <c r="D260" i="1" s="1"/>
  <c r="Z259" i="1"/>
  <c r="Y259" i="1"/>
  <c r="A262" i="1"/>
  <c r="B261" i="1"/>
  <c r="AA259" i="1"/>
  <c r="M261" i="1" l="1" a="1"/>
  <c r="M261" i="1" s="1"/>
  <c r="S261" i="1" a="1"/>
  <c r="S261" i="1" s="1"/>
  <c r="L261" i="1" a="1"/>
  <c r="L261" i="1" s="1"/>
  <c r="R261" i="1" a="1"/>
  <c r="R261" i="1" s="1"/>
  <c r="N261" i="1" a="1"/>
  <c r="N261" i="1" s="1"/>
  <c r="K261" i="1" a="1"/>
  <c r="K261" i="1" s="1"/>
  <c r="P261" i="1" a="1"/>
  <c r="P261" i="1" s="1"/>
  <c r="T261" i="1" a="1"/>
  <c r="T261" i="1" s="1"/>
  <c r="Q261" i="1" a="1"/>
  <c r="Q261" i="1" s="1"/>
  <c r="O261" i="1" a="1"/>
  <c r="O261" i="1" s="1"/>
  <c r="AH261" i="1" a="1"/>
  <c r="AH261" i="1" s="1"/>
  <c r="AK261" i="1" a="1"/>
  <c r="AK261" i="1" s="1"/>
  <c r="AP261" i="1" a="1"/>
  <c r="AP261" i="1" s="1"/>
  <c r="AI261" i="1" a="1"/>
  <c r="AI261" i="1" s="1"/>
  <c r="AN261" i="1" a="1"/>
  <c r="AN261" i="1" s="1"/>
  <c r="AG261" i="1" a="1"/>
  <c r="AG261" i="1" s="1"/>
  <c r="AL261" i="1" a="1"/>
  <c r="AL261" i="1" s="1"/>
  <c r="AO261" i="1" a="1"/>
  <c r="AO261" i="1" s="1"/>
  <c r="AJ261" i="1" a="1"/>
  <c r="AJ261" i="1" s="1"/>
  <c r="AM261" i="1" a="1"/>
  <c r="AM261" i="1" s="1"/>
  <c r="AA260" i="1"/>
  <c r="AB260" i="1"/>
  <c r="V260" i="1"/>
  <c r="X260" i="1"/>
  <c r="G261" i="1" a="1"/>
  <c r="G261" i="1" s="1"/>
  <c r="D261" i="1" a="1"/>
  <c r="D261" i="1" s="1"/>
  <c r="I261" i="1" a="1"/>
  <c r="I261" i="1" s="1"/>
  <c r="F261" i="1" a="1"/>
  <c r="F261" i="1" s="1"/>
  <c r="H261" i="1" a="1"/>
  <c r="H261" i="1" s="1"/>
  <c r="E261" i="1" a="1"/>
  <c r="E261" i="1" s="1"/>
  <c r="J261" i="1" a="1"/>
  <c r="J261" i="1" s="1"/>
  <c r="AC260" i="1"/>
  <c r="Z260" i="1"/>
  <c r="B262" i="1"/>
  <c r="A263" i="1"/>
  <c r="W260" i="1"/>
  <c r="AE260" i="1"/>
  <c r="AD260" i="1"/>
  <c r="AA261" i="1" l="1"/>
  <c r="P262" i="1" a="1"/>
  <c r="P262" i="1" s="1"/>
  <c r="O262" i="1" a="1"/>
  <c r="O262" i="1" s="1"/>
  <c r="N262" i="1" a="1"/>
  <c r="N262" i="1" s="1"/>
  <c r="R262" i="1" a="1"/>
  <c r="R262" i="1" s="1"/>
  <c r="L262" i="1" a="1"/>
  <c r="L262" i="1" s="1"/>
  <c r="Q262" i="1" a="1"/>
  <c r="Q262" i="1" s="1"/>
  <c r="M262" i="1" a="1"/>
  <c r="M262" i="1" s="1"/>
  <c r="K262" i="1" a="1"/>
  <c r="K262" i="1" s="1"/>
  <c r="S262" i="1" a="1"/>
  <c r="S262" i="1" s="1"/>
  <c r="T262" i="1" a="1"/>
  <c r="T262" i="1" s="1"/>
  <c r="AI262" i="1" a="1"/>
  <c r="AI262" i="1" s="1"/>
  <c r="AN262" i="1" a="1"/>
  <c r="AN262" i="1" s="1"/>
  <c r="AG262" i="1" a="1"/>
  <c r="AG262" i="1" s="1"/>
  <c r="AL262" i="1" a="1"/>
  <c r="AL262" i="1" s="1"/>
  <c r="AO262" i="1" a="1"/>
  <c r="AO262" i="1" s="1"/>
  <c r="AJ262" i="1" a="1"/>
  <c r="AJ262" i="1" s="1"/>
  <c r="AM262" i="1" a="1"/>
  <c r="AM262" i="1" s="1"/>
  <c r="AP262" i="1" a="1"/>
  <c r="AP262" i="1" s="1"/>
  <c r="AK262" i="1" a="1"/>
  <c r="AK262" i="1" s="1"/>
  <c r="AH262" i="1" a="1"/>
  <c r="AH262" i="1" s="1"/>
  <c r="X261" i="1"/>
  <c r="V261" i="1"/>
  <c r="Z261" i="1"/>
  <c r="A264" i="1"/>
  <c r="B263" i="1"/>
  <c r="Y261" i="1"/>
  <c r="AE261" i="1"/>
  <c r="AC261" i="1"/>
  <c r="F262" i="1" a="1"/>
  <c r="F262" i="1" s="1"/>
  <c r="H262" i="1" a="1"/>
  <c r="H262" i="1" s="1"/>
  <c r="E262" i="1" a="1"/>
  <c r="E262" i="1" s="1"/>
  <c r="J262" i="1" a="1"/>
  <c r="J262" i="1" s="1"/>
  <c r="G262" i="1" a="1"/>
  <c r="G262" i="1" s="1"/>
  <c r="D262" i="1" a="1"/>
  <c r="D262" i="1" s="1"/>
  <c r="I262" i="1" a="1"/>
  <c r="I262" i="1" s="1"/>
  <c r="AB261" i="1"/>
  <c r="AD261" i="1"/>
  <c r="W261" i="1"/>
  <c r="Z262" i="1" l="1"/>
  <c r="R263" i="1" a="1"/>
  <c r="R263" i="1" s="1"/>
  <c r="L263" i="1" a="1"/>
  <c r="L263" i="1" s="1"/>
  <c r="Q263" i="1" a="1"/>
  <c r="Q263" i="1" s="1"/>
  <c r="K263" i="1" a="1"/>
  <c r="K263" i="1" s="1"/>
  <c r="T263" i="1" a="1"/>
  <c r="T263" i="1" s="1"/>
  <c r="O263" i="1" a="1"/>
  <c r="O263" i="1" s="1"/>
  <c r="S263" i="1" a="1"/>
  <c r="S263" i="1" s="1"/>
  <c r="P263" i="1" a="1"/>
  <c r="P263" i="1" s="1"/>
  <c r="N263" i="1" a="1"/>
  <c r="N263" i="1" s="1"/>
  <c r="M263" i="1" a="1"/>
  <c r="M263" i="1" s="1"/>
  <c r="AG263" i="1" a="1"/>
  <c r="AG263" i="1" s="1"/>
  <c r="AL263" i="1" a="1"/>
  <c r="AL263" i="1" s="1"/>
  <c r="AO263" i="1" a="1"/>
  <c r="AO263" i="1" s="1"/>
  <c r="AJ263" i="1" a="1"/>
  <c r="AJ263" i="1" s="1"/>
  <c r="Y263" i="1" s="1"/>
  <c r="AM263" i="1" a="1"/>
  <c r="AM263" i="1" s="1"/>
  <c r="AH263" i="1" a="1"/>
  <c r="AH263" i="1" s="1"/>
  <c r="AK263" i="1" a="1"/>
  <c r="AK263" i="1" s="1"/>
  <c r="AP263" i="1" a="1"/>
  <c r="AP263" i="1" s="1"/>
  <c r="AN263" i="1" a="1"/>
  <c r="AN263" i="1" s="1"/>
  <c r="AI263" i="1" a="1"/>
  <c r="AI263" i="1" s="1"/>
  <c r="W262" i="1"/>
  <c r="AB262" i="1"/>
  <c r="V262" i="1"/>
  <c r="AE262" i="1"/>
  <c r="X262" i="1"/>
  <c r="AA262" i="1"/>
  <c r="AC262" i="1"/>
  <c r="Y262" i="1"/>
  <c r="J263" i="1" a="1"/>
  <c r="J263" i="1" s="1"/>
  <c r="E263" i="1" a="1"/>
  <c r="E263" i="1" s="1"/>
  <c r="G263" i="1" a="1"/>
  <c r="G263" i="1" s="1"/>
  <c r="D263" i="1" a="1"/>
  <c r="D263" i="1" s="1"/>
  <c r="I263" i="1" a="1"/>
  <c r="I263" i="1" s="1"/>
  <c r="F263" i="1" a="1"/>
  <c r="F263" i="1" s="1"/>
  <c r="H263" i="1" a="1"/>
  <c r="H263" i="1" s="1"/>
  <c r="AD262" i="1"/>
  <c r="B264" i="1"/>
  <c r="A265" i="1"/>
  <c r="V263" i="1" l="1"/>
  <c r="S264" i="1" a="1"/>
  <c r="S264" i="1" s="1"/>
  <c r="R264" i="1" a="1"/>
  <c r="R264" i="1" s="1"/>
  <c r="M264" i="1" a="1"/>
  <c r="M264" i="1" s="1"/>
  <c r="L264" i="1" a="1"/>
  <c r="L264" i="1" s="1"/>
  <c r="Q264" i="1" a="1"/>
  <c r="Q264" i="1" s="1"/>
  <c r="P264" i="1" a="1"/>
  <c r="P264" i="1" s="1"/>
  <c r="O264" i="1" a="1"/>
  <c r="O264" i="1" s="1"/>
  <c r="K264" i="1" a="1"/>
  <c r="K264" i="1" s="1"/>
  <c r="T264" i="1" a="1"/>
  <c r="T264" i="1" s="1"/>
  <c r="N264" i="1" a="1"/>
  <c r="N264" i="1" s="1"/>
  <c r="AJ264" i="1" a="1"/>
  <c r="AJ264" i="1" s="1"/>
  <c r="AM264" i="1" a="1"/>
  <c r="AM264" i="1" s="1"/>
  <c r="AH264" i="1" a="1"/>
  <c r="AH264" i="1" s="1"/>
  <c r="AK264" i="1" a="1"/>
  <c r="AK264" i="1" s="1"/>
  <c r="AP264" i="1" a="1"/>
  <c r="AP264" i="1" s="1"/>
  <c r="AI264" i="1" a="1"/>
  <c r="AI264" i="1" s="1"/>
  <c r="AN264" i="1" a="1"/>
  <c r="AN264" i="1" s="1"/>
  <c r="AG264" i="1" a="1"/>
  <c r="AG264" i="1" s="1"/>
  <c r="AL264" i="1" a="1"/>
  <c r="AL264" i="1" s="1"/>
  <c r="AO264" i="1" a="1"/>
  <c r="AO264" i="1" s="1"/>
  <c r="W263" i="1"/>
  <c r="AC263" i="1"/>
  <c r="AB263" i="1"/>
  <c r="X263" i="1"/>
  <c r="AA263" i="1"/>
  <c r="Z263" i="1"/>
  <c r="I264" i="1" a="1"/>
  <c r="I264" i="1" s="1"/>
  <c r="D264" i="1" a="1"/>
  <c r="D264" i="1" s="1"/>
  <c r="F264" i="1" a="1"/>
  <c r="F264" i="1" s="1"/>
  <c r="H264" i="1" a="1"/>
  <c r="H264" i="1" s="1"/>
  <c r="E264" i="1" a="1"/>
  <c r="E264" i="1" s="1"/>
  <c r="J264" i="1" a="1"/>
  <c r="J264" i="1" s="1"/>
  <c r="G264" i="1" a="1"/>
  <c r="G264" i="1" s="1"/>
  <c r="AD263" i="1"/>
  <c r="A266" i="1"/>
  <c r="B265" i="1"/>
  <c r="AE263" i="1"/>
  <c r="Z264" i="1" l="1"/>
  <c r="N265" i="1" a="1"/>
  <c r="N265" i="1" s="1"/>
  <c r="S265" i="1" a="1"/>
  <c r="S265" i="1" s="1"/>
  <c r="R265" i="1" a="1"/>
  <c r="R265" i="1" s="1"/>
  <c r="M265" i="1" a="1"/>
  <c r="M265" i="1" s="1"/>
  <c r="P265" i="1" a="1"/>
  <c r="P265" i="1" s="1"/>
  <c r="K265" i="1" a="1"/>
  <c r="K265" i="1" s="1"/>
  <c r="T265" i="1" a="1"/>
  <c r="T265" i="1" s="1"/>
  <c r="Q265" i="1" a="1"/>
  <c r="Q265" i="1" s="1"/>
  <c r="O265" i="1" a="1"/>
  <c r="O265" i="1" s="1"/>
  <c r="L265" i="1" a="1"/>
  <c r="L265" i="1" s="1"/>
  <c r="AH265" i="1" a="1"/>
  <c r="AH265" i="1" s="1"/>
  <c r="AK265" i="1" a="1"/>
  <c r="AK265" i="1" s="1"/>
  <c r="AP265" i="1" a="1"/>
  <c r="AP265" i="1" s="1"/>
  <c r="AI265" i="1" a="1"/>
  <c r="AI265" i="1" s="1"/>
  <c r="AN265" i="1" a="1"/>
  <c r="AN265" i="1" s="1"/>
  <c r="AG265" i="1" a="1"/>
  <c r="AG265" i="1" s="1"/>
  <c r="AL265" i="1" a="1"/>
  <c r="AL265" i="1" s="1"/>
  <c r="AO265" i="1" a="1"/>
  <c r="AO265" i="1" s="1"/>
  <c r="AM265" i="1" a="1"/>
  <c r="AM265" i="1" s="1"/>
  <c r="AJ265" i="1" a="1"/>
  <c r="AJ265" i="1" s="1"/>
  <c r="X264" i="1"/>
  <c r="AB264" i="1"/>
  <c r="V264" i="1"/>
  <c r="AA264" i="1"/>
  <c r="H265" i="1" a="1"/>
  <c r="H265" i="1" s="1"/>
  <c r="J265" i="1" a="1"/>
  <c r="J265" i="1" s="1"/>
  <c r="E265" i="1" a="1"/>
  <c r="E265" i="1" s="1"/>
  <c r="G265" i="1" a="1"/>
  <c r="G265" i="1" s="1"/>
  <c r="D265" i="1" a="1"/>
  <c r="D265" i="1" s="1"/>
  <c r="I265" i="1" a="1"/>
  <c r="I265" i="1" s="1"/>
  <c r="F265" i="1" a="1"/>
  <c r="F265" i="1" s="1"/>
  <c r="B266" i="1"/>
  <c r="A267" i="1"/>
  <c r="W264" i="1"/>
  <c r="AC264" i="1"/>
  <c r="Y264" i="1"/>
  <c r="AD264" i="1"/>
  <c r="AE264" i="1"/>
  <c r="T266" i="1" l="1" a="1"/>
  <c r="T266" i="1" s="1"/>
  <c r="O266" i="1" a="1"/>
  <c r="O266" i="1" s="1"/>
  <c r="N266" i="1" a="1"/>
  <c r="N266" i="1" s="1"/>
  <c r="S266" i="1" a="1"/>
  <c r="S266" i="1" s="1"/>
  <c r="Q266" i="1" a="1"/>
  <c r="Q266" i="1" s="1"/>
  <c r="R266" i="1" a="1"/>
  <c r="R266" i="1" s="1"/>
  <c r="P266" i="1" a="1"/>
  <c r="P266" i="1" s="1"/>
  <c r="L266" i="1" a="1"/>
  <c r="L266" i="1" s="1"/>
  <c r="M266" i="1" a="1"/>
  <c r="M266" i="1" s="1"/>
  <c r="K266" i="1" a="1"/>
  <c r="K266" i="1" s="1"/>
  <c r="AI266" i="1" a="1"/>
  <c r="AI266" i="1" s="1"/>
  <c r="AN266" i="1" a="1"/>
  <c r="AN266" i="1" s="1"/>
  <c r="AG266" i="1" a="1"/>
  <c r="AG266" i="1" s="1"/>
  <c r="AL266" i="1" a="1"/>
  <c r="AL266" i="1" s="1"/>
  <c r="AO266" i="1" a="1"/>
  <c r="AO266" i="1" s="1"/>
  <c r="AJ266" i="1" a="1"/>
  <c r="AJ266" i="1" s="1"/>
  <c r="AM266" i="1" a="1"/>
  <c r="AM266" i="1" s="1"/>
  <c r="AH266" i="1" a="1"/>
  <c r="AH266" i="1" s="1"/>
  <c r="AK266" i="1" a="1"/>
  <c r="AK266" i="1" s="1"/>
  <c r="AP266" i="1" a="1"/>
  <c r="AP266" i="1" s="1"/>
  <c r="AB265" i="1"/>
  <c r="W265" i="1"/>
  <c r="AE265" i="1"/>
  <c r="Y265" i="1"/>
  <c r="AC265" i="1"/>
  <c r="Z265" i="1"/>
  <c r="V265" i="1"/>
  <c r="B267" i="1"/>
  <c r="A268" i="1"/>
  <c r="AA265" i="1"/>
  <c r="J266" i="1" a="1"/>
  <c r="J266" i="1" s="1"/>
  <c r="G266" i="1" a="1"/>
  <c r="G266" i="1" s="1"/>
  <c r="I266" i="1" a="1"/>
  <c r="I266" i="1" s="1"/>
  <c r="D266" i="1" a="1"/>
  <c r="D266" i="1" s="1"/>
  <c r="F266" i="1" a="1"/>
  <c r="F266" i="1" s="1"/>
  <c r="H266" i="1" a="1"/>
  <c r="H266" i="1" s="1"/>
  <c r="E266" i="1" a="1"/>
  <c r="E266" i="1" s="1"/>
  <c r="X265" i="1"/>
  <c r="AD265" i="1"/>
  <c r="T267" i="1" l="1" a="1"/>
  <c r="T267" i="1" s="1"/>
  <c r="O267" i="1" a="1"/>
  <c r="O267" i="1" s="1"/>
  <c r="N267" i="1" a="1"/>
  <c r="N267" i="1" s="1"/>
  <c r="L267" i="1" a="1"/>
  <c r="L267" i="1" s="1"/>
  <c r="K267" i="1" a="1"/>
  <c r="K267" i="1" s="1"/>
  <c r="S267" i="1" a="1"/>
  <c r="S267" i="1" s="1"/>
  <c r="R267" i="1" a="1"/>
  <c r="R267" i="1" s="1"/>
  <c r="Q267" i="1" a="1"/>
  <c r="Q267" i="1" s="1"/>
  <c r="M267" i="1" a="1"/>
  <c r="M267" i="1" s="1"/>
  <c r="P267" i="1" a="1"/>
  <c r="P267" i="1" s="1"/>
  <c r="AA266" i="1"/>
  <c r="AG267" i="1" a="1"/>
  <c r="AG267" i="1" s="1"/>
  <c r="AL267" i="1" a="1"/>
  <c r="AL267" i="1" s="1"/>
  <c r="AJ267" i="1" a="1"/>
  <c r="AJ267" i="1" s="1"/>
  <c r="AH267" i="1" a="1"/>
  <c r="AH267" i="1" s="1"/>
  <c r="AK267" i="1" a="1"/>
  <c r="AK267" i="1" s="1"/>
  <c r="AI267" i="1" a="1"/>
  <c r="AI267" i="1" s="1"/>
  <c r="AO267" i="1" a="1"/>
  <c r="AO267" i="1" s="1"/>
  <c r="AM267" i="1" a="1"/>
  <c r="AM267" i="1" s="1"/>
  <c r="AP267" i="1" a="1"/>
  <c r="AP267" i="1" s="1"/>
  <c r="AN267" i="1" a="1"/>
  <c r="AN267" i="1" s="1"/>
  <c r="V266" i="1"/>
  <c r="X266" i="1"/>
  <c r="AD266" i="1"/>
  <c r="W266" i="1"/>
  <c r="AB266" i="1"/>
  <c r="AE266" i="1"/>
  <c r="I267" i="1" a="1"/>
  <c r="I267" i="1" s="1"/>
  <c r="F267" i="1" a="1"/>
  <c r="F267" i="1" s="1"/>
  <c r="H267" i="1" a="1"/>
  <c r="H267" i="1" s="1"/>
  <c r="J267" i="1" a="1"/>
  <c r="J267" i="1" s="1"/>
  <c r="E267" i="1" a="1"/>
  <c r="E267" i="1" s="1"/>
  <c r="G267" i="1" a="1"/>
  <c r="G267" i="1" s="1"/>
  <c r="D267" i="1" a="1"/>
  <c r="D267" i="1" s="1"/>
  <c r="Y266" i="1"/>
  <c r="B268" i="1"/>
  <c r="A269" i="1"/>
  <c r="Z266" i="1"/>
  <c r="AC266" i="1"/>
  <c r="O268" i="1" l="1" a="1"/>
  <c r="O268" i="1" s="1"/>
  <c r="S268" i="1" a="1"/>
  <c r="S268" i="1" s="1"/>
  <c r="N268" i="1" a="1"/>
  <c r="N268" i="1" s="1"/>
  <c r="Q268" i="1" a="1"/>
  <c r="Q268" i="1" s="1"/>
  <c r="L268" i="1" a="1"/>
  <c r="L268" i="1" s="1"/>
  <c r="T268" i="1" a="1"/>
  <c r="T268" i="1" s="1"/>
  <c r="K268" i="1" a="1"/>
  <c r="K268" i="1" s="1"/>
  <c r="R268" i="1" a="1"/>
  <c r="R268" i="1" s="1"/>
  <c r="P268" i="1" a="1"/>
  <c r="P268" i="1" s="1"/>
  <c r="M268" i="1" a="1"/>
  <c r="M268" i="1" s="1"/>
  <c r="W267" i="1"/>
  <c r="Z267" i="1"/>
  <c r="AI268" i="1" a="1"/>
  <c r="AI268" i="1" s="1"/>
  <c r="AN268" i="1" a="1"/>
  <c r="AN268" i="1" s="1"/>
  <c r="AL268" i="1" a="1"/>
  <c r="AL268" i="1" s="1"/>
  <c r="AO268" i="1" a="1"/>
  <c r="AO268" i="1" s="1"/>
  <c r="AG268" i="1" a="1"/>
  <c r="AG268" i="1" s="1"/>
  <c r="AJ268" i="1" a="1"/>
  <c r="AJ268" i="1" s="1"/>
  <c r="AM268" i="1" a="1"/>
  <c r="AM268" i="1" s="1"/>
  <c r="AB268" i="1" s="1"/>
  <c r="AH268" i="1" a="1"/>
  <c r="AH268" i="1" s="1"/>
  <c r="AK268" i="1" a="1"/>
  <c r="AK268" i="1" s="1"/>
  <c r="AP268" i="1" a="1"/>
  <c r="AP268" i="1" s="1"/>
  <c r="AC267" i="1"/>
  <c r="AB267" i="1"/>
  <c r="AA267" i="1"/>
  <c r="A270" i="1"/>
  <c r="B269" i="1"/>
  <c r="AE267" i="1"/>
  <c r="X267" i="1"/>
  <c r="AD267" i="1"/>
  <c r="H268" i="1" a="1"/>
  <c r="H268" i="1" s="1"/>
  <c r="E268" i="1" a="1"/>
  <c r="E268" i="1" s="1"/>
  <c r="J268" i="1" a="1"/>
  <c r="J268" i="1" s="1"/>
  <c r="G268" i="1" a="1"/>
  <c r="G268" i="1" s="1"/>
  <c r="I268" i="1" a="1"/>
  <c r="I268" i="1" s="1"/>
  <c r="D268" i="1" a="1"/>
  <c r="D268" i="1" s="1"/>
  <c r="F268" i="1" a="1"/>
  <c r="F268" i="1" s="1"/>
  <c r="V267" i="1"/>
  <c r="Y267" i="1"/>
  <c r="V268" i="1" l="1"/>
  <c r="N269" i="1" a="1"/>
  <c r="N269" i="1" s="1"/>
  <c r="R269" i="1" a="1"/>
  <c r="R269" i="1" s="1"/>
  <c r="M269" i="1" a="1"/>
  <c r="M269" i="1" s="1"/>
  <c r="T269" i="1" a="1"/>
  <c r="T269" i="1" s="1"/>
  <c r="P269" i="1" a="1"/>
  <c r="P269" i="1" s="1"/>
  <c r="S269" i="1" a="1"/>
  <c r="S269" i="1" s="1"/>
  <c r="Q269" i="1" a="1"/>
  <c r="Q269" i="1" s="1"/>
  <c r="L269" i="1" a="1"/>
  <c r="L269" i="1" s="1"/>
  <c r="K269" i="1" a="1"/>
  <c r="K269" i="1" s="1"/>
  <c r="O269" i="1" a="1"/>
  <c r="O269" i="1" s="1"/>
  <c r="AG269" i="1" a="1"/>
  <c r="AG269" i="1" s="1"/>
  <c r="AL269" i="1" a="1"/>
  <c r="AL269" i="1" s="1"/>
  <c r="AO269" i="1" a="1"/>
  <c r="AO269" i="1" s="1"/>
  <c r="AJ269" i="1" a="1"/>
  <c r="AJ269" i="1" s="1"/>
  <c r="AM269" i="1" a="1"/>
  <c r="AM269" i="1" s="1"/>
  <c r="AH269" i="1" a="1"/>
  <c r="AH269" i="1" s="1"/>
  <c r="AK269" i="1" a="1"/>
  <c r="AK269" i="1" s="1"/>
  <c r="AP269" i="1" a="1"/>
  <c r="AP269" i="1" s="1"/>
  <c r="AI269" i="1" a="1"/>
  <c r="AI269" i="1" s="1"/>
  <c r="AN269" i="1" a="1"/>
  <c r="AN269" i="1" s="1"/>
  <c r="Y268" i="1"/>
  <c r="Z268" i="1"/>
  <c r="AA268" i="1"/>
  <c r="W268" i="1"/>
  <c r="AC268" i="1"/>
  <c r="AD268" i="1"/>
  <c r="G269" i="1" a="1"/>
  <c r="G269" i="1" s="1"/>
  <c r="D269" i="1" a="1"/>
  <c r="D269" i="1" s="1"/>
  <c r="I269" i="1" a="1"/>
  <c r="I269" i="1" s="1"/>
  <c r="F269" i="1" a="1"/>
  <c r="F269" i="1" s="1"/>
  <c r="H269" i="1" a="1"/>
  <c r="H269" i="1" s="1"/>
  <c r="E269" i="1" a="1"/>
  <c r="E269" i="1" s="1"/>
  <c r="J269" i="1" a="1"/>
  <c r="J269" i="1" s="1"/>
  <c r="AE268" i="1"/>
  <c r="X268" i="1"/>
  <c r="B270" i="1"/>
  <c r="A271" i="1"/>
  <c r="X269" i="1" l="1"/>
  <c r="T270" i="1" a="1"/>
  <c r="T270" i="1" s="1"/>
  <c r="P270" i="1" a="1"/>
  <c r="P270" i="1" s="1"/>
  <c r="L270" i="1" a="1"/>
  <c r="L270" i="1" s="1"/>
  <c r="R270" i="1" a="1"/>
  <c r="R270" i="1" s="1"/>
  <c r="N270" i="1" a="1"/>
  <c r="N270" i="1" s="1"/>
  <c r="Q270" i="1" a="1"/>
  <c r="Q270" i="1" s="1"/>
  <c r="O270" i="1" a="1"/>
  <c r="O270" i="1" s="1"/>
  <c r="S270" i="1" a="1"/>
  <c r="S270" i="1" s="1"/>
  <c r="M270" i="1" a="1"/>
  <c r="M270" i="1" s="1"/>
  <c r="K270" i="1" a="1"/>
  <c r="K270" i="1" s="1"/>
  <c r="AJ270" i="1" a="1"/>
  <c r="AJ270" i="1" s="1"/>
  <c r="AM270" i="1" a="1"/>
  <c r="AM270" i="1" s="1"/>
  <c r="AH270" i="1" a="1"/>
  <c r="AH270" i="1" s="1"/>
  <c r="AK270" i="1" a="1"/>
  <c r="AK270" i="1" s="1"/>
  <c r="AP270" i="1" a="1"/>
  <c r="AP270" i="1" s="1"/>
  <c r="AE270" i="1" s="1"/>
  <c r="AI270" i="1" a="1"/>
  <c r="AI270" i="1" s="1"/>
  <c r="AN270" i="1" a="1"/>
  <c r="AN270" i="1" s="1"/>
  <c r="AG270" i="1" a="1"/>
  <c r="AG270" i="1" s="1"/>
  <c r="AL270" i="1" a="1"/>
  <c r="AL270" i="1" s="1"/>
  <c r="AO270" i="1" a="1"/>
  <c r="AO270" i="1" s="1"/>
  <c r="AC269" i="1"/>
  <c r="AA269" i="1"/>
  <c r="AB269" i="1"/>
  <c r="W269" i="1"/>
  <c r="F270" i="1" a="1"/>
  <c r="F270" i="1" s="1"/>
  <c r="H270" i="1" a="1"/>
  <c r="H270" i="1" s="1"/>
  <c r="E270" i="1" a="1"/>
  <c r="E270" i="1" s="1"/>
  <c r="J270" i="1" a="1"/>
  <c r="J270" i="1" s="1"/>
  <c r="G270" i="1" a="1"/>
  <c r="G270" i="1" s="1"/>
  <c r="D270" i="1" a="1"/>
  <c r="D270" i="1" s="1"/>
  <c r="I270" i="1" a="1"/>
  <c r="I270" i="1" s="1"/>
  <c r="AD269" i="1"/>
  <c r="Z269" i="1"/>
  <c r="A272" i="1"/>
  <c r="B271" i="1"/>
  <c r="V269" i="1"/>
  <c r="Y269" i="1"/>
  <c r="AE269" i="1"/>
  <c r="R271" i="1" l="1" a="1"/>
  <c r="R271" i="1" s="1"/>
  <c r="N271" i="1" a="1"/>
  <c r="N271" i="1" s="1"/>
  <c r="T271" i="1" a="1"/>
  <c r="T271" i="1" s="1"/>
  <c r="P271" i="1" a="1"/>
  <c r="P271" i="1" s="1"/>
  <c r="L271" i="1" a="1"/>
  <c r="L271" i="1" s="1"/>
  <c r="O271" i="1" a="1"/>
  <c r="O271" i="1" s="1"/>
  <c r="M271" i="1" a="1"/>
  <c r="M271" i="1" s="1"/>
  <c r="K271" i="1" a="1"/>
  <c r="K271" i="1" s="1"/>
  <c r="S271" i="1" a="1"/>
  <c r="S271" i="1" s="1"/>
  <c r="Q271" i="1" a="1"/>
  <c r="Q271" i="1" s="1"/>
  <c r="AH271" i="1" a="1"/>
  <c r="AH271" i="1" s="1"/>
  <c r="AK271" i="1" a="1"/>
  <c r="AK271" i="1" s="1"/>
  <c r="AP271" i="1" a="1"/>
  <c r="AP271" i="1" s="1"/>
  <c r="AI271" i="1" a="1"/>
  <c r="AI271" i="1" s="1"/>
  <c r="AN271" i="1" a="1"/>
  <c r="AN271" i="1" s="1"/>
  <c r="AG271" i="1" a="1"/>
  <c r="AG271" i="1" s="1"/>
  <c r="AL271" i="1" a="1"/>
  <c r="AL271" i="1" s="1"/>
  <c r="AO271" i="1" a="1"/>
  <c r="AO271" i="1" s="1"/>
  <c r="AJ271" i="1" a="1"/>
  <c r="AJ271" i="1" s="1"/>
  <c r="AM271" i="1" a="1"/>
  <c r="AM271" i="1" s="1"/>
  <c r="AB270" i="1"/>
  <c r="W270" i="1"/>
  <c r="AC270" i="1"/>
  <c r="Y270" i="1"/>
  <c r="Z270" i="1"/>
  <c r="X270" i="1"/>
  <c r="AD270" i="1"/>
  <c r="V270" i="1"/>
  <c r="J271" i="1" a="1"/>
  <c r="J271" i="1" s="1"/>
  <c r="H271" i="1" a="1"/>
  <c r="H271" i="1" s="1"/>
  <c r="F271" i="1" a="1"/>
  <c r="F271" i="1" s="1"/>
  <c r="D271" i="1" a="1"/>
  <c r="D271" i="1" s="1"/>
  <c r="I271" i="1" a="1"/>
  <c r="I271" i="1" s="1"/>
  <c r="E271" i="1" a="1"/>
  <c r="E271" i="1" s="1"/>
  <c r="G271" i="1" a="1"/>
  <c r="G271" i="1" s="1"/>
  <c r="B272" i="1"/>
  <c r="A273" i="1"/>
  <c r="AA270" i="1"/>
  <c r="T272" i="1" l="1" a="1"/>
  <c r="T272" i="1" s="1"/>
  <c r="P272" i="1" a="1"/>
  <c r="P272" i="1" s="1"/>
  <c r="L272" i="1" a="1"/>
  <c r="L272" i="1" s="1"/>
  <c r="R272" i="1" a="1"/>
  <c r="R272" i="1" s="1"/>
  <c r="N272" i="1" a="1"/>
  <c r="N272" i="1" s="1"/>
  <c r="M272" i="1" a="1"/>
  <c r="M272" i="1" s="1"/>
  <c r="S272" i="1" a="1"/>
  <c r="S272" i="1" s="1"/>
  <c r="K272" i="1" a="1"/>
  <c r="K272" i="1" s="1"/>
  <c r="Q272" i="1" a="1"/>
  <c r="Q272" i="1" s="1"/>
  <c r="O272" i="1" a="1"/>
  <c r="O272" i="1" s="1"/>
  <c r="AI272" i="1" a="1"/>
  <c r="AI272" i="1" s="1"/>
  <c r="AN272" i="1" a="1"/>
  <c r="AN272" i="1" s="1"/>
  <c r="AG272" i="1" a="1"/>
  <c r="AG272" i="1" s="1"/>
  <c r="AL272" i="1" a="1"/>
  <c r="AL272" i="1" s="1"/>
  <c r="AO272" i="1" a="1"/>
  <c r="AO272" i="1" s="1"/>
  <c r="AJ272" i="1" a="1"/>
  <c r="AJ272" i="1" s="1"/>
  <c r="AM272" i="1" a="1"/>
  <c r="AM272" i="1" s="1"/>
  <c r="AH272" i="1" a="1"/>
  <c r="AH272" i="1" s="1"/>
  <c r="AK272" i="1" a="1"/>
  <c r="AK272" i="1" s="1"/>
  <c r="AP272" i="1" a="1"/>
  <c r="AP272" i="1" s="1"/>
  <c r="X271" i="1"/>
  <c r="AD271" i="1"/>
  <c r="V271" i="1"/>
  <c r="AA271" i="1"/>
  <c r="AC271" i="1"/>
  <c r="Z271" i="1"/>
  <c r="W271" i="1"/>
  <c r="AE271" i="1"/>
  <c r="A274" i="1"/>
  <c r="B273" i="1"/>
  <c r="AB271" i="1"/>
  <c r="Y271" i="1"/>
  <c r="I272" i="1" a="1"/>
  <c r="I272" i="1" s="1"/>
  <c r="G272" i="1" a="1"/>
  <c r="G272" i="1" s="1"/>
  <c r="E272" i="1" a="1"/>
  <c r="E272" i="1" s="1"/>
  <c r="H272" i="1" a="1"/>
  <c r="H272" i="1" s="1"/>
  <c r="D272" i="1" a="1"/>
  <c r="D272" i="1" s="1"/>
  <c r="J272" i="1" a="1"/>
  <c r="J272" i="1" s="1"/>
  <c r="F272" i="1" a="1"/>
  <c r="F272" i="1" s="1"/>
  <c r="AC272" i="1"/>
  <c r="R273" i="1" l="1" a="1"/>
  <c r="R273" i="1" s="1"/>
  <c r="N273" i="1" a="1"/>
  <c r="N273" i="1" s="1"/>
  <c r="T273" i="1" a="1"/>
  <c r="T273" i="1" s="1"/>
  <c r="P273" i="1" a="1"/>
  <c r="P273" i="1" s="1"/>
  <c r="L273" i="1" a="1"/>
  <c r="L273" i="1" s="1"/>
  <c r="S273" i="1" a="1"/>
  <c r="S273" i="1" s="1"/>
  <c r="K273" i="1" a="1"/>
  <c r="K273" i="1" s="1"/>
  <c r="Q273" i="1" a="1"/>
  <c r="Q273" i="1" s="1"/>
  <c r="O273" i="1" a="1"/>
  <c r="O273" i="1" s="1"/>
  <c r="M273" i="1" a="1"/>
  <c r="M273" i="1" s="1"/>
  <c r="AG273" i="1" a="1"/>
  <c r="AG273" i="1" s="1"/>
  <c r="AL273" i="1" a="1"/>
  <c r="AL273" i="1" s="1"/>
  <c r="AO273" i="1" a="1"/>
  <c r="AO273" i="1" s="1"/>
  <c r="AJ273" i="1" a="1"/>
  <c r="AJ273" i="1" s="1"/>
  <c r="AM273" i="1" a="1"/>
  <c r="AM273" i="1" s="1"/>
  <c r="AH273" i="1" a="1"/>
  <c r="AH273" i="1" s="1"/>
  <c r="AK273" i="1" a="1"/>
  <c r="AK273" i="1" s="1"/>
  <c r="AP273" i="1" a="1"/>
  <c r="AP273" i="1" s="1"/>
  <c r="AI273" i="1" a="1"/>
  <c r="AI273" i="1" s="1"/>
  <c r="AN273" i="1" a="1"/>
  <c r="AN273" i="1" s="1"/>
  <c r="Z272" i="1"/>
  <c r="AB272" i="1"/>
  <c r="AE272" i="1"/>
  <c r="W272" i="1"/>
  <c r="Y272" i="1"/>
  <c r="V272" i="1"/>
  <c r="J273" i="1" a="1"/>
  <c r="J273" i="1" s="1"/>
  <c r="H273" i="1" a="1"/>
  <c r="H273" i="1" s="1"/>
  <c r="F273" i="1" a="1"/>
  <c r="F273" i="1" s="1"/>
  <c r="D273" i="1" a="1"/>
  <c r="D273" i="1" s="1"/>
  <c r="G273" i="1" a="1"/>
  <c r="G273" i="1" s="1"/>
  <c r="I273" i="1" a="1"/>
  <c r="I273" i="1" s="1"/>
  <c r="E273" i="1" a="1"/>
  <c r="E273" i="1" s="1"/>
  <c r="AD272" i="1"/>
  <c r="AA272" i="1"/>
  <c r="X272" i="1"/>
  <c r="B274" i="1"/>
  <c r="A275" i="1"/>
  <c r="T274" i="1" l="1" a="1"/>
  <c r="T274" i="1" s="1"/>
  <c r="P274" i="1" a="1"/>
  <c r="P274" i="1" s="1"/>
  <c r="L274" i="1" a="1"/>
  <c r="L274" i="1" s="1"/>
  <c r="R274" i="1" a="1"/>
  <c r="R274" i="1" s="1"/>
  <c r="N274" i="1" a="1"/>
  <c r="N274" i="1" s="1"/>
  <c r="Q274" i="1" a="1"/>
  <c r="Q274" i="1" s="1"/>
  <c r="O274" i="1" a="1"/>
  <c r="O274" i="1" s="1"/>
  <c r="S274" i="1" a="1"/>
  <c r="S274" i="1" s="1"/>
  <c r="M274" i="1" a="1"/>
  <c r="M274" i="1" s="1"/>
  <c r="K274" i="1" a="1"/>
  <c r="K274" i="1" s="1"/>
  <c r="AJ274" i="1" a="1"/>
  <c r="AJ274" i="1" s="1"/>
  <c r="AM274" i="1" a="1"/>
  <c r="AM274" i="1" s="1"/>
  <c r="AH274" i="1" a="1"/>
  <c r="AH274" i="1" s="1"/>
  <c r="AK274" i="1" a="1"/>
  <c r="AK274" i="1" s="1"/>
  <c r="AP274" i="1" a="1"/>
  <c r="AP274" i="1" s="1"/>
  <c r="AI274" i="1" a="1"/>
  <c r="AI274" i="1" s="1"/>
  <c r="AN274" i="1" a="1"/>
  <c r="AN274" i="1" s="1"/>
  <c r="AG274" i="1" a="1"/>
  <c r="AG274" i="1" s="1"/>
  <c r="AL274" i="1" a="1"/>
  <c r="AL274" i="1" s="1"/>
  <c r="AO274" i="1" a="1"/>
  <c r="AO274" i="1" s="1"/>
  <c r="Z273" i="1"/>
  <c r="AD273" i="1"/>
  <c r="W273" i="1"/>
  <c r="AE273" i="1"/>
  <c r="Y273" i="1"/>
  <c r="A276" i="1"/>
  <c r="B275" i="1"/>
  <c r="V273" i="1"/>
  <c r="AA273" i="1"/>
  <c r="I274" i="1" a="1"/>
  <c r="I274" i="1" s="1"/>
  <c r="G274" i="1" a="1"/>
  <c r="G274" i="1" s="1"/>
  <c r="E274" i="1" a="1"/>
  <c r="E274" i="1" s="1"/>
  <c r="J274" i="1" a="1"/>
  <c r="J274" i="1" s="1"/>
  <c r="F274" i="1" a="1"/>
  <c r="F274" i="1" s="1"/>
  <c r="H274" i="1" a="1"/>
  <c r="H274" i="1" s="1"/>
  <c r="D274" i="1" a="1"/>
  <c r="D274" i="1" s="1"/>
  <c r="AB273" i="1"/>
  <c r="X273" i="1"/>
  <c r="AC273" i="1"/>
  <c r="AA274" i="1" l="1"/>
  <c r="Y274" i="1"/>
  <c r="R275" i="1" a="1"/>
  <c r="R275" i="1" s="1"/>
  <c r="N275" i="1" a="1"/>
  <c r="N275" i="1" s="1"/>
  <c r="T275" i="1" a="1"/>
  <c r="T275" i="1" s="1"/>
  <c r="P275" i="1" a="1"/>
  <c r="P275" i="1" s="1"/>
  <c r="L275" i="1" a="1"/>
  <c r="L275" i="1" s="1"/>
  <c r="O275" i="1" a="1"/>
  <c r="O275" i="1" s="1"/>
  <c r="M275" i="1" a="1"/>
  <c r="M275" i="1" s="1"/>
  <c r="Q275" i="1" a="1"/>
  <c r="Q275" i="1" s="1"/>
  <c r="K275" i="1" a="1"/>
  <c r="K275" i="1" s="1"/>
  <c r="S275" i="1" a="1"/>
  <c r="S275" i="1" s="1"/>
  <c r="AH275" i="1" a="1"/>
  <c r="AH275" i="1" s="1"/>
  <c r="AK275" i="1" a="1"/>
  <c r="AK275" i="1" s="1"/>
  <c r="AP275" i="1" a="1"/>
  <c r="AP275" i="1" s="1"/>
  <c r="AI275" i="1" a="1"/>
  <c r="AI275" i="1" s="1"/>
  <c r="AN275" i="1" a="1"/>
  <c r="AN275" i="1" s="1"/>
  <c r="AG275" i="1" a="1"/>
  <c r="AG275" i="1" s="1"/>
  <c r="AL275" i="1" a="1"/>
  <c r="AL275" i="1" s="1"/>
  <c r="AO275" i="1" a="1"/>
  <c r="AO275" i="1" s="1"/>
  <c r="AJ275" i="1" a="1"/>
  <c r="AJ275" i="1" s="1"/>
  <c r="AM275" i="1" a="1"/>
  <c r="AM275" i="1" s="1"/>
  <c r="AE274" i="1"/>
  <c r="W274" i="1"/>
  <c r="AB274" i="1"/>
  <c r="V274" i="1"/>
  <c r="AD274" i="1"/>
  <c r="J275" i="1" a="1"/>
  <c r="J275" i="1" s="1"/>
  <c r="H275" i="1" a="1"/>
  <c r="H275" i="1" s="1"/>
  <c r="F275" i="1" a="1"/>
  <c r="F275" i="1" s="1"/>
  <c r="D275" i="1" a="1"/>
  <c r="D275" i="1" s="1"/>
  <c r="I275" i="1" a="1"/>
  <c r="I275" i="1" s="1"/>
  <c r="E275" i="1" a="1"/>
  <c r="E275" i="1" s="1"/>
  <c r="G275" i="1" a="1"/>
  <c r="G275" i="1" s="1"/>
  <c r="AC274" i="1"/>
  <c r="X274" i="1"/>
  <c r="B276" i="1"/>
  <c r="A277" i="1"/>
  <c r="Z274" i="1"/>
  <c r="AB275" i="1" l="1"/>
  <c r="M276" i="1" a="1"/>
  <c r="M276" i="1" s="1"/>
  <c r="T276" i="1" a="1"/>
  <c r="T276" i="1" s="1"/>
  <c r="L276" i="1" a="1"/>
  <c r="L276" i="1" s="1"/>
  <c r="S276" i="1" a="1"/>
  <c r="S276" i="1" s="1"/>
  <c r="P276" i="1" a="1"/>
  <c r="P276" i="1" s="1"/>
  <c r="N276" i="1" a="1"/>
  <c r="N276" i="1" s="1"/>
  <c r="K276" i="1" a="1"/>
  <c r="K276" i="1" s="1"/>
  <c r="Q276" i="1" a="1"/>
  <c r="Q276" i="1" s="1"/>
  <c r="R276" i="1" a="1"/>
  <c r="R276" i="1" s="1"/>
  <c r="O276" i="1" a="1"/>
  <c r="O276" i="1" s="1"/>
  <c r="AI276" i="1" a="1"/>
  <c r="AI276" i="1" s="1"/>
  <c r="AN276" i="1" a="1"/>
  <c r="AN276" i="1" s="1"/>
  <c r="AG276" i="1" a="1"/>
  <c r="AG276" i="1" s="1"/>
  <c r="AL276" i="1" a="1"/>
  <c r="AL276" i="1" s="1"/>
  <c r="AO276" i="1" a="1"/>
  <c r="AO276" i="1" s="1"/>
  <c r="AJ276" i="1" a="1"/>
  <c r="AJ276" i="1" s="1"/>
  <c r="AM276" i="1" a="1"/>
  <c r="AM276" i="1" s="1"/>
  <c r="AH276" i="1" a="1"/>
  <c r="AH276" i="1" s="1"/>
  <c r="AK276" i="1" a="1"/>
  <c r="AK276" i="1" s="1"/>
  <c r="AP276" i="1" a="1"/>
  <c r="AP276" i="1" s="1"/>
  <c r="Z275" i="1"/>
  <c r="V275" i="1"/>
  <c r="AD275" i="1"/>
  <c r="X275" i="1"/>
  <c r="AC275" i="1"/>
  <c r="B277" i="1"/>
  <c r="A278" i="1"/>
  <c r="I276" i="1" a="1"/>
  <c r="I276" i="1" s="1"/>
  <c r="G276" i="1" a="1"/>
  <c r="G276" i="1" s="1"/>
  <c r="E276" i="1" a="1"/>
  <c r="E276" i="1" s="1"/>
  <c r="H276" i="1" a="1"/>
  <c r="H276" i="1" s="1"/>
  <c r="D276" i="1" a="1"/>
  <c r="D276" i="1" s="1"/>
  <c r="J276" i="1" a="1"/>
  <c r="J276" i="1" s="1"/>
  <c r="F276" i="1" a="1"/>
  <c r="F276" i="1" s="1"/>
  <c r="W275" i="1"/>
  <c r="AE275" i="1"/>
  <c r="Y275" i="1"/>
  <c r="AA275" i="1"/>
  <c r="S277" i="1" l="1" a="1"/>
  <c r="S277" i="1" s="1"/>
  <c r="K277" i="1" a="1"/>
  <c r="K277" i="1" s="1"/>
  <c r="R277" i="1" a="1"/>
  <c r="R277" i="1" s="1"/>
  <c r="Q277" i="1" a="1"/>
  <c r="Q277" i="1" s="1"/>
  <c r="N277" i="1" a="1"/>
  <c r="N277" i="1" s="1"/>
  <c r="T277" i="1" a="1"/>
  <c r="T277" i="1" s="1"/>
  <c r="P277" i="1" a="1"/>
  <c r="P277" i="1" s="1"/>
  <c r="O277" i="1" a="1"/>
  <c r="O277" i="1" s="1"/>
  <c r="M277" i="1" a="1"/>
  <c r="M277" i="1" s="1"/>
  <c r="L277" i="1" a="1"/>
  <c r="L277" i="1" s="1"/>
  <c r="AG277" i="1" a="1"/>
  <c r="AG277" i="1" s="1"/>
  <c r="AL277" i="1" a="1"/>
  <c r="AL277" i="1" s="1"/>
  <c r="AO277" i="1" a="1"/>
  <c r="AO277" i="1" s="1"/>
  <c r="AJ277" i="1" a="1"/>
  <c r="AJ277" i="1" s="1"/>
  <c r="AM277" i="1" a="1"/>
  <c r="AM277" i="1" s="1"/>
  <c r="AH277" i="1" a="1"/>
  <c r="AH277" i="1" s="1"/>
  <c r="AK277" i="1" a="1"/>
  <c r="AK277" i="1" s="1"/>
  <c r="AP277" i="1" a="1"/>
  <c r="AP277" i="1" s="1"/>
  <c r="AI277" i="1" a="1"/>
  <c r="AI277" i="1" s="1"/>
  <c r="X277" i="1" s="1"/>
  <c r="AN277" i="1" a="1"/>
  <c r="AN277" i="1" s="1"/>
  <c r="Y276" i="1"/>
  <c r="AE276" i="1"/>
  <c r="W276" i="1"/>
  <c r="V276" i="1"/>
  <c r="AD276" i="1"/>
  <c r="AA276" i="1"/>
  <c r="AC276" i="1"/>
  <c r="X276" i="1"/>
  <c r="Z276" i="1"/>
  <c r="B278" i="1"/>
  <c r="A279" i="1"/>
  <c r="AB276" i="1"/>
  <c r="J277" i="1" a="1"/>
  <c r="J277" i="1" s="1"/>
  <c r="H277" i="1" a="1"/>
  <c r="H277" i="1" s="1"/>
  <c r="F277" i="1" a="1"/>
  <c r="F277" i="1" s="1"/>
  <c r="D277" i="1" a="1"/>
  <c r="D277" i="1" s="1"/>
  <c r="G277" i="1" a="1"/>
  <c r="G277" i="1" s="1"/>
  <c r="I277" i="1" a="1"/>
  <c r="I277" i="1" s="1"/>
  <c r="E277" i="1" a="1"/>
  <c r="E277" i="1" s="1"/>
  <c r="AB277" i="1" l="1"/>
  <c r="Q278" i="1" a="1"/>
  <c r="Q278" i="1" s="1"/>
  <c r="P278" i="1" a="1"/>
  <c r="P278" i="1" s="1"/>
  <c r="O278" i="1" a="1"/>
  <c r="O278" i="1" s="1"/>
  <c r="T278" i="1" a="1"/>
  <c r="T278" i="1" s="1"/>
  <c r="L278" i="1" a="1"/>
  <c r="L278" i="1" s="1"/>
  <c r="S278" i="1" a="1"/>
  <c r="S278" i="1" s="1"/>
  <c r="M278" i="1" a="1"/>
  <c r="M278" i="1" s="1"/>
  <c r="R278" i="1" a="1"/>
  <c r="R278" i="1" s="1"/>
  <c r="N278" i="1" a="1"/>
  <c r="N278" i="1" s="1"/>
  <c r="K278" i="1" a="1"/>
  <c r="K278" i="1" s="1"/>
  <c r="AJ278" i="1" a="1"/>
  <c r="AJ278" i="1" s="1"/>
  <c r="AM278" i="1" a="1"/>
  <c r="AM278" i="1" s="1"/>
  <c r="AH278" i="1" a="1"/>
  <c r="AH278" i="1" s="1"/>
  <c r="AK278" i="1" a="1"/>
  <c r="AK278" i="1" s="1"/>
  <c r="AP278" i="1" a="1"/>
  <c r="AP278" i="1" s="1"/>
  <c r="AI278" i="1" a="1"/>
  <c r="AI278" i="1" s="1"/>
  <c r="AN278" i="1" a="1"/>
  <c r="AN278" i="1" s="1"/>
  <c r="AG278" i="1" a="1"/>
  <c r="AG278" i="1" s="1"/>
  <c r="AL278" i="1" a="1"/>
  <c r="AL278" i="1" s="1"/>
  <c r="AO278" i="1" a="1"/>
  <c r="AO278" i="1" s="1"/>
  <c r="W277" i="1"/>
  <c r="AE277" i="1"/>
  <c r="V277" i="1"/>
  <c r="AD277" i="1"/>
  <c r="Y277" i="1"/>
  <c r="AA277" i="1"/>
  <c r="J278" i="1" a="1"/>
  <c r="J278" i="1" s="1"/>
  <c r="F278" i="1" a="1"/>
  <c r="F278" i="1" s="1"/>
  <c r="I278" i="1" a="1"/>
  <c r="I278" i="1" s="1"/>
  <c r="E278" i="1" a="1"/>
  <c r="E278" i="1" s="1"/>
  <c r="H278" i="1" a="1"/>
  <c r="H278" i="1" s="1"/>
  <c r="G278" i="1" a="1"/>
  <c r="G278" i="1" s="1"/>
  <c r="D278" i="1" a="1"/>
  <c r="D278" i="1" s="1"/>
  <c r="Z277" i="1"/>
  <c r="AC277" i="1"/>
  <c r="B279" i="1"/>
  <c r="A280" i="1"/>
  <c r="O279" i="1" l="1" a="1"/>
  <c r="O279" i="1" s="1"/>
  <c r="N279" i="1" a="1"/>
  <c r="N279" i="1" s="1"/>
  <c r="M279" i="1" a="1"/>
  <c r="M279" i="1" s="1"/>
  <c r="R279" i="1" a="1"/>
  <c r="R279" i="1" s="1"/>
  <c r="P279" i="1" a="1"/>
  <c r="P279" i="1" s="1"/>
  <c r="L279" i="1" a="1"/>
  <c r="L279" i="1" s="1"/>
  <c r="K279" i="1" a="1"/>
  <c r="K279" i="1" s="1"/>
  <c r="S279" i="1" a="1"/>
  <c r="S279" i="1" s="1"/>
  <c r="Q279" i="1" a="1"/>
  <c r="Q279" i="1" s="1"/>
  <c r="T279" i="1" a="1"/>
  <c r="T279" i="1" s="1"/>
  <c r="AH279" i="1" a="1"/>
  <c r="AH279" i="1" s="1"/>
  <c r="AK279" i="1" a="1"/>
  <c r="AK279" i="1" s="1"/>
  <c r="AP279" i="1" a="1"/>
  <c r="AP279" i="1" s="1"/>
  <c r="AI279" i="1" a="1"/>
  <c r="AI279" i="1" s="1"/>
  <c r="AN279" i="1" a="1"/>
  <c r="AN279" i="1" s="1"/>
  <c r="AG279" i="1" a="1"/>
  <c r="AG279" i="1" s="1"/>
  <c r="AL279" i="1" a="1"/>
  <c r="AL279" i="1" s="1"/>
  <c r="AO279" i="1" a="1"/>
  <c r="AO279" i="1" s="1"/>
  <c r="AJ279" i="1" a="1"/>
  <c r="AJ279" i="1" s="1"/>
  <c r="AM279" i="1" a="1"/>
  <c r="AM279" i="1" s="1"/>
  <c r="Z278" i="1"/>
  <c r="AD278" i="1"/>
  <c r="AB278" i="1"/>
  <c r="V278" i="1"/>
  <c r="W278" i="1"/>
  <c r="AE278" i="1"/>
  <c r="Y278" i="1"/>
  <c r="AC278" i="1"/>
  <c r="I279" i="1" a="1"/>
  <c r="I279" i="1" s="1"/>
  <c r="E279" i="1" a="1"/>
  <c r="E279" i="1" s="1"/>
  <c r="H279" i="1" a="1"/>
  <c r="H279" i="1" s="1"/>
  <c r="D279" i="1" a="1"/>
  <c r="D279" i="1" s="1"/>
  <c r="G279" i="1" a="1"/>
  <c r="G279" i="1" s="1"/>
  <c r="F279" i="1" a="1"/>
  <c r="F279" i="1" s="1"/>
  <c r="J279" i="1" a="1"/>
  <c r="J279" i="1" s="1"/>
  <c r="B280" i="1"/>
  <c r="A281" i="1"/>
  <c r="AA278" i="1"/>
  <c r="X278" i="1"/>
  <c r="M280" i="1" l="1" a="1"/>
  <c r="M280" i="1" s="1"/>
  <c r="T280" i="1" a="1"/>
  <c r="T280" i="1" s="1"/>
  <c r="L280" i="1" a="1"/>
  <c r="L280" i="1" s="1"/>
  <c r="S280" i="1" a="1"/>
  <c r="S280" i="1" s="1"/>
  <c r="K280" i="1" a="1"/>
  <c r="K280" i="1" s="1"/>
  <c r="P280" i="1" a="1"/>
  <c r="P280" i="1" s="1"/>
  <c r="R280" i="1" a="1"/>
  <c r="R280" i="1" s="1"/>
  <c r="Q280" i="1" a="1"/>
  <c r="Q280" i="1" s="1"/>
  <c r="O280" i="1" a="1"/>
  <c r="O280" i="1" s="1"/>
  <c r="N280" i="1" a="1"/>
  <c r="N280" i="1" s="1"/>
  <c r="Y279" i="1"/>
  <c r="AI280" i="1" a="1"/>
  <c r="AI280" i="1" s="1"/>
  <c r="AN280" i="1" a="1"/>
  <c r="AN280" i="1" s="1"/>
  <c r="AG280" i="1" a="1"/>
  <c r="AG280" i="1" s="1"/>
  <c r="AL280" i="1" a="1"/>
  <c r="AL280" i="1" s="1"/>
  <c r="AO280" i="1" a="1"/>
  <c r="AO280" i="1" s="1"/>
  <c r="AJ280" i="1" a="1"/>
  <c r="AJ280" i="1" s="1"/>
  <c r="AM280" i="1" a="1"/>
  <c r="AM280" i="1" s="1"/>
  <c r="AH280" i="1" a="1"/>
  <c r="AH280" i="1" s="1"/>
  <c r="AK280" i="1" a="1"/>
  <c r="AK280" i="1" s="1"/>
  <c r="AP280" i="1" a="1"/>
  <c r="AP280" i="1" s="1"/>
  <c r="AE279" i="1"/>
  <c r="X279" i="1"/>
  <c r="A282" i="1"/>
  <c r="B281" i="1"/>
  <c r="H280" i="1" a="1"/>
  <c r="H280" i="1" s="1"/>
  <c r="D280" i="1" a="1"/>
  <c r="D280" i="1" s="1"/>
  <c r="G280" i="1" a="1"/>
  <c r="G280" i="1" s="1"/>
  <c r="F280" i="1" a="1"/>
  <c r="F280" i="1" s="1"/>
  <c r="E280" i="1" a="1"/>
  <c r="E280" i="1" s="1"/>
  <c r="J280" i="1" a="1"/>
  <c r="J280" i="1" s="1"/>
  <c r="I280" i="1" a="1"/>
  <c r="I280" i="1" s="1"/>
  <c r="Z279" i="1"/>
  <c r="W279" i="1"/>
  <c r="AB279" i="1"/>
  <c r="AC279" i="1"/>
  <c r="V279" i="1"/>
  <c r="AD279" i="1"/>
  <c r="AA279" i="1"/>
  <c r="S281" i="1" l="1" a="1"/>
  <c r="S281" i="1" s="1"/>
  <c r="K281" i="1" a="1"/>
  <c r="K281" i="1" s="1"/>
  <c r="R281" i="1" a="1"/>
  <c r="R281" i="1" s="1"/>
  <c r="Q281" i="1" a="1"/>
  <c r="Q281" i="1" s="1"/>
  <c r="N281" i="1" a="1"/>
  <c r="N281" i="1" s="1"/>
  <c r="L281" i="1" a="1"/>
  <c r="L281" i="1" s="1"/>
  <c r="O281" i="1" a="1"/>
  <c r="O281" i="1" s="1"/>
  <c r="T281" i="1" a="1"/>
  <c r="T281" i="1" s="1"/>
  <c r="P281" i="1" a="1"/>
  <c r="P281" i="1" s="1"/>
  <c r="M281" i="1" a="1"/>
  <c r="M281" i="1" s="1"/>
  <c r="AG281" i="1" a="1"/>
  <c r="AG281" i="1" s="1"/>
  <c r="V281" i="1" s="1"/>
  <c r="AL281" i="1" a="1"/>
  <c r="AL281" i="1" s="1"/>
  <c r="AO281" i="1" a="1"/>
  <c r="AO281" i="1" s="1"/>
  <c r="AJ281" i="1" a="1"/>
  <c r="AJ281" i="1" s="1"/>
  <c r="AM281" i="1" a="1"/>
  <c r="AM281" i="1" s="1"/>
  <c r="AH281" i="1" a="1"/>
  <c r="AH281" i="1" s="1"/>
  <c r="AK281" i="1" a="1"/>
  <c r="AK281" i="1" s="1"/>
  <c r="AP281" i="1" a="1"/>
  <c r="AP281" i="1" s="1"/>
  <c r="AI281" i="1" a="1"/>
  <c r="AI281" i="1" s="1"/>
  <c r="X281" i="1" s="1"/>
  <c r="AN281" i="1" a="1"/>
  <c r="AN281" i="1" s="1"/>
  <c r="X280" i="1"/>
  <c r="W280" i="1"/>
  <c r="AB280" i="1"/>
  <c r="V280" i="1"/>
  <c r="AA280" i="1"/>
  <c r="Y280" i="1"/>
  <c r="Z280" i="1"/>
  <c r="AE280" i="1"/>
  <c r="J281" i="1" a="1"/>
  <c r="J281" i="1" s="1"/>
  <c r="H281" i="1" a="1"/>
  <c r="H281" i="1" s="1"/>
  <c r="F281" i="1" a="1"/>
  <c r="F281" i="1" s="1"/>
  <c r="D281" i="1" a="1"/>
  <c r="D281" i="1" s="1"/>
  <c r="E281" i="1" a="1"/>
  <c r="E281" i="1" s="1"/>
  <c r="I281" i="1" a="1"/>
  <c r="I281" i="1" s="1"/>
  <c r="G281" i="1" a="1"/>
  <c r="G281" i="1" s="1"/>
  <c r="AC280" i="1"/>
  <c r="AD280" i="1"/>
  <c r="B282" i="1"/>
  <c r="A283" i="1"/>
  <c r="AB281" i="1" l="1"/>
  <c r="Q282" i="1" a="1"/>
  <c r="Q282" i="1" s="1"/>
  <c r="P282" i="1" a="1"/>
  <c r="P282" i="1" s="1"/>
  <c r="O282" i="1" a="1"/>
  <c r="O282" i="1" s="1"/>
  <c r="T282" i="1" a="1"/>
  <c r="T282" i="1" s="1"/>
  <c r="L282" i="1" a="1"/>
  <c r="L282" i="1" s="1"/>
  <c r="R282" i="1" a="1"/>
  <c r="R282" i="1" s="1"/>
  <c r="N282" i="1" a="1"/>
  <c r="N282" i="1" s="1"/>
  <c r="M282" i="1" a="1"/>
  <c r="M282" i="1" s="1"/>
  <c r="K282" i="1" a="1"/>
  <c r="K282" i="1" s="1"/>
  <c r="S282" i="1" a="1"/>
  <c r="S282" i="1" s="1"/>
  <c r="Z281" i="1"/>
  <c r="AJ282" i="1" a="1"/>
  <c r="AJ282" i="1" s="1"/>
  <c r="AM282" i="1" a="1"/>
  <c r="AM282" i="1" s="1"/>
  <c r="AH282" i="1" a="1"/>
  <c r="AH282" i="1" s="1"/>
  <c r="AK282" i="1" a="1"/>
  <c r="AK282" i="1" s="1"/>
  <c r="AP282" i="1" a="1"/>
  <c r="AP282" i="1" s="1"/>
  <c r="AI282" i="1" a="1"/>
  <c r="AI282" i="1" s="1"/>
  <c r="AN282" i="1" a="1"/>
  <c r="AN282" i="1" s="1"/>
  <c r="AG282" i="1" a="1"/>
  <c r="AG282" i="1" s="1"/>
  <c r="AL282" i="1" a="1"/>
  <c r="AL282" i="1" s="1"/>
  <c r="AO282" i="1" a="1"/>
  <c r="AO282" i="1" s="1"/>
  <c r="Y281" i="1"/>
  <c r="AD281" i="1"/>
  <c r="AA281" i="1"/>
  <c r="AC281" i="1"/>
  <c r="B283" i="1"/>
  <c r="A284" i="1"/>
  <c r="I282" i="1" a="1"/>
  <c r="I282" i="1" s="1"/>
  <c r="G282" i="1" a="1"/>
  <c r="G282" i="1" s="1"/>
  <c r="E282" i="1" a="1"/>
  <c r="E282" i="1" s="1"/>
  <c r="D282" i="1" a="1"/>
  <c r="D282" i="1" s="1"/>
  <c r="J282" i="1" a="1"/>
  <c r="J282" i="1" s="1"/>
  <c r="H282" i="1" a="1"/>
  <c r="H282" i="1" s="1"/>
  <c r="F282" i="1" a="1"/>
  <c r="F282" i="1" s="1"/>
  <c r="W281" i="1"/>
  <c r="AE281" i="1"/>
  <c r="AC282" i="1" l="1"/>
  <c r="O283" i="1" a="1"/>
  <c r="O283" i="1" s="1"/>
  <c r="N283" i="1" a="1"/>
  <c r="N283" i="1" s="1"/>
  <c r="M283" i="1" a="1"/>
  <c r="M283" i="1" s="1"/>
  <c r="R283" i="1" a="1"/>
  <c r="R283" i="1" s="1"/>
  <c r="T283" i="1" a="1"/>
  <c r="T283" i="1" s="1"/>
  <c r="S283" i="1" a="1"/>
  <c r="S283" i="1" s="1"/>
  <c r="Q283" i="1" a="1"/>
  <c r="Q283" i="1" s="1"/>
  <c r="K283" i="1" a="1"/>
  <c r="K283" i="1" s="1"/>
  <c r="P283" i="1" a="1"/>
  <c r="P283" i="1" s="1"/>
  <c r="L283" i="1" a="1"/>
  <c r="L283" i="1" s="1"/>
  <c r="AE282" i="1"/>
  <c r="X282" i="1"/>
  <c r="AH283" i="1" a="1"/>
  <c r="AH283" i="1" s="1"/>
  <c r="AK283" i="1" a="1"/>
  <c r="AK283" i="1" s="1"/>
  <c r="AP283" i="1" a="1"/>
  <c r="AP283" i="1" s="1"/>
  <c r="AI283" i="1" a="1"/>
  <c r="AI283" i="1" s="1"/>
  <c r="AN283" i="1" a="1"/>
  <c r="AN283" i="1" s="1"/>
  <c r="AG283" i="1" a="1"/>
  <c r="AG283" i="1" s="1"/>
  <c r="AL283" i="1" a="1"/>
  <c r="AL283" i="1" s="1"/>
  <c r="AO283" i="1" a="1"/>
  <c r="AO283" i="1" s="1"/>
  <c r="AJ283" i="1" a="1"/>
  <c r="AJ283" i="1" s="1"/>
  <c r="AM283" i="1" a="1"/>
  <c r="AM283" i="1" s="1"/>
  <c r="AD282" i="1"/>
  <c r="AA282" i="1"/>
  <c r="Y282" i="1"/>
  <c r="W282" i="1"/>
  <c r="AB282" i="1"/>
  <c r="V282" i="1"/>
  <c r="I283" i="1" a="1"/>
  <c r="I283" i="1" s="1"/>
  <c r="F283" i="1" a="1"/>
  <c r="F283" i="1" s="1"/>
  <c r="H283" i="1" a="1"/>
  <c r="H283" i="1" s="1"/>
  <c r="J283" i="1" a="1"/>
  <c r="J283" i="1" s="1"/>
  <c r="E283" i="1" a="1"/>
  <c r="E283" i="1" s="1"/>
  <c r="G283" i="1" a="1"/>
  <c r="G283" i="1" s="1"/>
  <c r="D283" i="1" a="1"/>
  <c r="D283" i="1" s="1"/>
  <c r="Z282" i="1"/>
  <c r="B284" i="1"/>
  <c r="A285" i="1"/>
  <c r="AC283" i="1" l="1"/>
  <c r="AE283" i="1"/>
  <c r="M284" i="1" a="1"/>
  <c r="M284" i="1" s="1"/>
  <c r="T284" i="1" a="1"/>
  <c r="T284" i="1" s="1"/>
  <c r="L284" i="1" a="1"/>
  <c r="L284" i="1" s="1"/>
  <c r="S284" i="1" a="1"/>
  <c r="S284" i="1" s="1"/>
  <c r="K284" i="1" a="1"/>
  <c r="K284" i="1" s="1"/>
  <c r="P284" i="1" a="1"/>
  <c r="P284" i="1" s="1"/>
  <c r="N284" i="1" a="1"/>
  <c r="N284" i="1" s="1"/>
  <c r="Q284" i="1" a="1"/>
  <c r="Q284" i="1" s="1"/>
  <c r="R284" i="1" a="1"/>
  <c r="R284" i="1" s="1"/>
  <c r="O284" i="1" a="1"/>
  <c r="O284" i="1" s="1"/>
  <c r="Z283" i="1"/>
  <c r="AI284" i="1" a="1"/>
  <c r="AI284" i="1" s="1"/>
  <c r="AN284" i="1" a="1"/>
  <c r="AN284" i="1" s="1"/>
  <c r="AG284" i="1" a="1"/>
  <c r="AG284" i="1" s="1"/>
  <c r="AL284" i="1" a="1"/>
  <c r="AL284" i="1" s="1"/>
  <c r="AO284" i="1" a="1"/>
  <c r="AO284" i="1" s="1"/>
  <c r="AJ284" i="1" a="1"/>
  <c r="AJ284" i="1" s="1"/>
  <c r="AM284" i="1" a="1"/>
  <c r="AM284" i="1" s="1"/>
  <c r="AH284" i="1" a="1"/>
  <c r="AH284" i="1" s="1"/>
  <c r="AK284" i="1" a="1"/>
  <c r="AK284" i="1" s="1"/>
  <c r="AP284" i="1" a="1"/>
  <c r="AP284" i="1" s="1"/>
  <c r="W283" i="1"/>
  <c r="AA283" i="1"/>
  <c r="AB283" i="1"/>
  <c r="A286" i="1"/>
  <c r="B285" i="1"/>
  <c r="X283" i="1"/>
  <c r="AD283" i="1"/>
  <c r="H284" i="1" a="1"/>
  <c r="H284" i="1" s="1"/>
  <c r="E284" i="1" a="1"/>
  <c r="E284" i="1" s="1"/>
  <c r="J284" i="1" a="1"/>
  <c r="J284" i="1" s="1"/>
  <c r="G284" i="1" a="1"/>
  <c r="G284" i="1" s="1"/>
  <c r="I284" i="1" a="1"/>
  <c r="I284" i="1" s="1"/>
  <c r="D284" i="1" a="1"/>
  <c r="D284" i="1" s="1"/>
  <c r="F284" i="1" a="1"/>
  <c r="F284" i="1" s="1"/>
  <c r="V283" i="1"/>
  <c r="Y283" i="1"/>
  <c r="V284" i="1" l="1"/>
  <c r="S285" i="1" a="1"/>
  <c r="S285" i="1" s="1"/>
  <c r="K285" i="1" a="1"/>
  <c r="K285" i="1" s="1"/>
  <c r="R285" i="1" a="1"/>
  <c r="R285" i="1" s="1"/>
  <c r="Q285" i="1" a="1"/>
  <c r="Q285" i="1" s="1"/>
  <c r="N285" i="1" a="1"/>
  <c r="N285" i="1" s="1"/>
  <c r="T285" i="1" a="1"/>
  <c r="T285" i="1" s="1"/>
  <c r="P285" i="1" a="1"/>
  <c r="P285" i="1" s="1"/>
  <c r="O285" i="1" a="1"/>
  <c r="O285" i="1" s="1"/>
  <c r="M285" i="1" a="1"/>
  <c r="M285" i="1" s="1"/>
  <c r="L285" i="1" a="1"/>
  <c r="L285" i="1" s="1"/>
  <c r="AG285" i="1" a="1"/>
  <c r="AG285" i="1" s="1"/>
  <c r="AL285" i="1" a="1"/>
  <c r="AL285" i="1" s="1"/>
  <c r="AO285" i="1" a="1"/>
  <c r="AO285" i="1" s="1"/>
  <c r="AJ285" i="1" a="1"/>
  <c r="AJ285" i="1" s="1"/>
  <c r="AM285" i="1" a="1"/>
  <c r="AM285" i="1" s="1"/>
  <c r="AH285" i="1" a="1"/>
  <c r="AH285" i="1" s="1"/>
  <c r="AK285" i="1" a="1"/>
  <c r="AK285" i="1" s="1"/>
  <c r="AP285" i="1" a="1"/>
  <c r="AP285" i="1" s="1"/>
  <c r="AI285" i="1" a="1"/>
  <c r="AI285" i="1" s="1"/>
  <c r="AN285" i="1" a="1"/>
  <c r="AN285" i="1" s="1"/>
  <c r="AB284" i="1"/>
  <c r="AE284" i="1"/>
  <c r="Y284" i="1"/>
  <c r="X284" i="1"/>
  <c r="AD284" i="1"/>
  <c r="AA284" i="1"/>
  <c r="Z284" i="1"/>
  <c r="W284" i="1"/>
  <c r="AC284" i="1"/>
  <c r="G285" i="1" a="1"/>
  <c r="G285" i="1" s="1"/>
  <c r="D285" i="1" a="1"/>
  <c r="D285" i="1" s="1"/>
  <c r="I285" i="1" a="1"/>
  <c r="I285" i="1" s="1"/>
  <c r="F285" i="1" a="1"/>
  <c r="F285" i="1" s="1"/>
  <c r="H285" i="1" a="1"/>
  <c r="H285" i="1" s="1"/>
  <c r="E285" i="1" a="1"/>
  <c r="E285" i="1" s="1"/>
  <c r="J285" i="1" a="1"/>
  <c r="J285" i="1" s="1"/>
  <c r="B286" i="1"/>
  <c r="A287" i="1"/>
  <c r="AB285" i="1" l="1"/>
  <c r="Q286" i="1" a="1"/>
  <c r="Q286" i="1" s="1"/>
  <c r="P286" i="1" a="1"/>
  <c r="P286" i="1" s="1"/>
  <c r="O286" i="1" a="1"/>
  <c r="O286" i="1" s="1"/>
  <c r="T286" i="1" a="1"/>
  <c r="T286" i="1" s="1"/>
  <c r="L286" i="1" a="1"/>
  <c r="L286" i="1" s="1"/>
  <c r="S286" i="1" a="1"/>
  <c r="S286" i="1" s="1"/>
  <c r="M286" i="1" a="1"/>
  <c r="M286" i="1" s="1"/>
  <c r="R286" i="1" a="1"/>
  <c r="R286" i="1" s="1"/>
  <c r="N286" i="1" a="1"/>
  <c r="N286" i="1" s="1"/>
  <c r="K286" i="1" a="1"/>
  <c r="K286" i="1" s="1"/>
  <c r="AJ286" i="1" a="1"/>
  <c r="AJ286" i="1" s="1"/>
  <c r="AM286" i="1" a="1"/>
  <c r="AM286" i="1" s="1"/>
  <c r="AH286" i="1" a="1"/>
  <c r="AH286" i="1" s="1"/>
  <c r="W286" i="1" s="1"/>
  <c r="AK286" i="1" a="1"/>
  <c r="AK286" i="1" s="1"/>
  <c r="AP286" i="1" a="1"/>
  <c r="AP286" i="1" s="1"/>
  <c r="AI286" i="1" a="1"/>
  <c r="AI286" i="1" s="1"/>
  <c r="AN286" i="1" a="1"/>
  <c r="AN286" i="1" s="1"/>
  <c r="AG286" i="1" a="1"/>
  <c r="AG286" i="1" s="1"/>
  <c r="AL286" i="1" a="1"/>
  <c r="AL286" i="1" s="1"/>
  <c r="AO286" i="1" a="1"/>
  <c r="AO286" i="1" s="1"/>
  <c r="V285" i="1"/>
  <c r="Z285" i="1"/>
  <c r="W285" i="1"/>
  <c r="AD285" i="1"/>
  <c r="AA285" i="1"/>
  <c r="AC285" i="1"/>
  <c r="I286" i="1" a="1"/>
  <c r="I286" i="1" s="1"/>
  <c r="G286" i="1" a="1"/>
  <c r="G286" i="1" s="1"/>
  <c r="E286" i="1" a="1"/>
  <c r="E286" i="1" s="1"/>
  <c r="J286" i="1" a="1"/>
  <c r="J286" i="1" s="1"/>
  <c r="F286" i="1" a="1"/>
  <c r="F286" i="1" s="1"/>
  <c r="H286" i="1" a="1"/>
  <c r="H286" i="1" s="1"/>
  <c r="D286" i="1" a="1"/>
  <c r="D286" i="1" s="1"/>
  <c r="X285" i="1"/>
  <c r="AE285" i="1"/>
  <c r="A288" i="1"/>
  <c r="B287" i="1"/>
  <c r="Y285" i="1"/>
  <c r="O287" i="1" l="1" a="1"/>
  <c r="O287" i="1" s="1"/>
  <c r="N287" i="1" a="1"/>
  <c r="N287" i="1" s="1"/>
  <c r="M287" i="1" a="1"/>
  <c r="M287" i="1" s="1"/>
  <c r="R287" i="1" a="1"/>
  <c r="R287" i="1" s="1"/>
  <c r="P287" i="1" a="1"/>
  <c r="P287" i="1" s="1"/>
  <c r="L287" i="1" a="1"/>
  <c r="L287" i="1" s="1"/>
  <c r="K287" i="1" a="1"/>
  <c r="K287" i="1" s="1"/>
  <c r="S287" i="1" a="1"/>
  <c r="S287" i="1" s="1"/>
  <c r="T287" i="1" a="1"/>
  <c r="T287" i="1" s="1"/>
  <c r="Q287" i="1" a="1"/>
  <c r="Q287" i="1" s="1"/>
  <c r="AH287" i="1" a="1"/>
  <c r="AH287" i="1" s="1"/>
  <c r="AK287" i="1" a="1"/>
  <c r="AK287" i="1" s="1"/>
  <c r="AI287" i="1" a="1"/>
  <c r="AI287" i="1" s="1"/>
  <c r="AN287" i="1" a="1"/>
  <c r="AN287" i="1" s="1"/>
  <c r="AG287" i="1" a="1"/>
  <c r="AG287" i="1" s="1"/>
  <c r="AL287" i="1" a="1"/>
  <c r="AL287" i="1" s="1"/>
  <c r="AJ287" i="1" a="1"/>
  <c r="AJ287" i="1" s="1"/>
  <c r="AM287" i="1" a="1"/>
  <c r="AM287" i="1" s="1"/>
  <c r="AO287" i="1" a="1"/>
  <c r="AO287" i="1" s="1"/>
  <c r="AP287" i="1" a="1"/>
  <c r="AP287" i="1" s="1"/>
  <c r="AC286" i="1"/>
  <c r="AE286" i="1"/>
  <c r="Y286" i="1"/>
  <c r="AB286" i="1"/>
  <c r="A289" i="1"/>
  <c r="B288" i="1"/>
  <c r="V286" i="1"/>
  <c r="AD286" i="1"/>
  <c r="X286" i="1"/>
  <c r="J287" i="1" a="1"/>
  <c r="J287" i="1" s="1"/>
  <c r="H287" i="1" a="1"/>
  <c r="H287" i="1" s="1"/>
  <c r="F287" i="1" a="1"/>
  <c r="F287" i="1" s="1"/>
  <c r="D287" i="1" a="1"/>
  <c r="D287" i="1" s="1"/>
  <c r="I287" i="1" a="1"/>
  <c r="I287" i="1" s="1"/>
  <c r="E287" i="1" a="1"/>
  <c r="E287" i="1" s="1"/>
  <c r="G287" i="1" a="1"/>
  <c r="G287" i="1" s="1"/>
  <c r="AA286" i="1"/>
  <c r="Z286" i="1"/>
  <c r="AD287" i="1" l="1"/>
  <c r="X287" i="1"/>
  <c r="V287" i="1"/>
  <c r="M288" i="1" a="1"/>
  <c r="M288" i="1" s="1"/>
  <c r="T288" i="1" a="1"/>
  <c r="T288" i="1" s="1"/>
  <c r="L288" i="1" a="1"/>
  <c r="L288" i="1" s="1"/>
  <c r="S288" i="1" a="1"/>
  <c r="S288" i="1" s="1"/>
  <c r="K288" i="1" a="1"/>
  <c r="K288" i="1" s="1"/>
  <c r="P288" i="1" a="1"/>
  <c r="P288" i="1" s="1"/>
  <c r="R288" i="1" a="1"/>
  <c r="R288" i="1" s="1"/>
  <c r="Q288" i="1" a="1"/>
  <c r="Q288" i="1" s="1"/>
  <c r="O288" i="1" a="1"/>
  <c r="O288" i="1" s="1"/>
  <c r="N288" i="1" a="1"/>
  <c r="N288" i="1" s="1"/>
  <c r="AG288" i="1" a="1"/>
  <c r="AG288" i="1" s="1"/>
  <c r="AL288" i="1" a="1"/>
  <c r="AL288" i="1" s="1"/>
  <c r="AA288" i="1" s="1"/>
  <c r="AO288" i="1" a="1"/>
  <c r="AO288" i="1" s="1"/>
  <c r="AH288" i="1" a="1"/>
  <c r="AH288" i="1" s="1"/>
  <c r="AK288" i="1" a="1"/>
  <c r="AK288" i="1" s="1"/>
  <c r="AP288" i="1" a="1"/>
  <c r="AP288" i="1" s="1"/>
  <c r="AM288" i="1" a="1"/>
  <c r="AM288" i="1" s="1"/>
  <c r="AI288" i="1" a="1"/>
  <c r="AI288" i="1" s="1"/>
  <c r="AN288" i="1" a="1"/>
  <c r="AN288" i="1" s="1"/>
  <c r="AJ288" i="1" a="1"/>
  <c r="AJ288" i="1" s="1"/>
  <c r="Y288" i="1" s="1"/>
  <c r="AB287" i="1"/>
  <c r="AC287" i="1"/>
  <c r="W287" i="1"/>
  <c r="AE287" i="1"/>
  <c r="Z287" i="1"/>
  <c r="Y287" i="1"/>
  <c r="I288" i="1" a="1"/>
  <c r="I288" i="1" s="1"/>
  <c r="G288" i="1" a="1"/>
  <c r="G288" i="1" s="1"/>
  <c r="E288" i="1" a="1"/>
  <c r="E288" i="1" s="1"/>
  <c r="H288" i="1" a="1"/>
  <c r="H288" i="1" s="1"/>
  <c r="D288" i="1" a="1"/>
  <c r="D288" i="1" s="1"/>
  <c r="J288" i="1" a="1"/>
  <c r="J288" i="1" s="1"/>
  <c r="F288" i="1" a="1"/>
  <c r="F288" i="1" s="1"/>
  <c r="AA287" i="1"/>
  <c r="A290" i="1"/>
  <c r="B289" i="1"/>
  <c r="S289" i="1" l="1" a="1"/>
  <c r="S289" i="1" s="1"/>
  <c r="K289" i="1" a="1"/>
  <c r="K289" i="1" s="1"/>
  <c r="R289" i="1" a="1"/>
  <c r="R289" i="1" s="1"/>
  <c r="Q289" i="1" a="1"/>
  <c r="Q289" i="1" s="1"/>
  <c r="N289" i="1" a="1"/>
  <c r="N289" i="1" s="1"/>
  <c r="L289" i="1" a="1"/>
  <c r="L289" i="1" s="1"/>
  <c r="O289" i="1" a="1"/>
  <c r="O289" i="1" s="1"/>
  <c r="T289" i="1" a="1"/>
  <c r="T289" i="1" s="1"/>
  <c r="P289" i="1" a="1"/>
  <c r="P289" i="1" s="1"/>
  <c r="M289" i="1" a="1"/>
  <c r="M289" i="1" s="1"/>
  <c r="AJ289" i="1" a="1"/>
  <c r="AJ289" i="1" s="1"/>
  <c r="AM289" i="1" a="1"/>
  <c r="AM289" i="1" s="1"/>
  <c r="AI289" i="1" a="1"/>
  <c r="AI289" i="1" s="1"/>
  <c r="AN289" i="1" a="1"/>
  <c r="AN289" i="1" s="1"/>
  <c r="AP289" i="1" a="1"/>
  <c r="AP289" i="1" s="1"/>
  <c r="AG289" i="1" a="1"/>
  <c r="AG289" i="1" s="1"/>
  <c r="AL289" i="1" a="1"/>
  <c r="AL289" i="1" s="1"/>
  <c r="AH289" i="1" a="1"/>
  <c r="AH289" i="1" s="1"/>
  <c r="AO289" i="1" a="1"/>
  <c r="AO289" i="1" s="1"/>
  <c r="AK289" i="1" a="1"/>
  <c r="AK289" i="1" s="1"/>
  <c r="AE288" i="1"/>
  <c r="W288" i="1"/>
  <c r="AD288" i="1"/>
  <c r="I289" i="1" a="1"/>
  <c r="I289" i="1" s="1"/>
  <c r="G289" i="1" a="1"/>
  <c r="G289" i="1" s="1"/>
  <c r="E289" i="1" a="1"/>
  <c r="E289" i="1" s="1"/>
  <c r="J289" i="1" a="1"/>
  <c r="J289" i="1" s="1"/>
  <c r="H289" i="1" a="1"/>
  <c r="H289" i="1" s="1"/>
  <c r="F289" i="1" a="1"/>
  <c r="F289" i="1" s="1"/>
  <c r="D289" i="1" a="1"/>
  <c r="D289" i="1" s="1"/>
  <c r="X288" i="1"/>
  <c r="A291" i="1"/>
  <c r="B290" i="1"/>
  <c r="Z288" i="1"/>
  <c r="V288" i="1"/>
  <c r="AC288" i="1"/>
  <c r="AB288" i="1"/>
  <c r="Q290" i="1" l="1" a="1"/>
  <c r="Q290" i="1" s="1"/>
  <c r="P290" i="1" a="1"/>
  <c r="P290" i="1" s="1"/>
  <c r="O290" i="1" a="1"/>
  <c r="O290" i="1" s="1"/>
  <c r="T290" i="1" a="1"/>
  <c r="T290" i="1" s="1"/>
  <c r="L290" i="1" a="1"/>
  <c r="L290" i="1" s="1"/>
  <c r="R290" i="1" a="1"/>
  <c r="R290" i="1" s="1"/>
  <c r="N290" i="1" a="1"/>
  <c r="N290" i="1" s="1"/>
  <c r="M290" i="1" a="1"/>
  <c r="M290" i="1" s="1"/>
  <c r="K290" i="1" a="1"/>
  <c r="K290" i="1" s="1"/>
  <c r="S290" i="1" a="1"/>
  <c r="S290" i="1" s="1"/>
  <c r="AE289" i="1"/>
  <c r="W289" i="1"/>
  <c r="AH290" i="1" a="1"/>
  <c r="AH290" i="1" s="1"/>
  <c r="AK290" i="1" a="1"/>
  <c r="AK290" i="1" s="1"/>
  <c r="AP290" i="1" a="1"/>
  <c r="AP290" i="1" s="1"/>
  <c r="AG290" i="1" a="1"/>
  <c r="AG290" i="1" s="1"/>
  <c r="AL290" i="1" a="1"/>
  <c r="AL290" i="1" s="1"/>
  <c r="AO290" i="1" a="1"/>
  <c r="AO290" i="1" s="1"/>
  <c r="AM290" i="1" a="1"/>
  <c r="AM290" i="1" s="1"/>
  <c r="AI290" i="1" a="1"/>
  <c r="AI290" i="1" s="1"/>
  <c r="AN290" i="1" a="1"/>
  <c r="AN290" i="1" s="1"/>
  <c r="AJ290" i="1" a="1"/>
  <c r="AJ290" i="1" s="1"/>
  <c r="AA289" i="1"/>
  <c r="AC289" i="1"/>
  <c r="AB289" i="1"/>
  <c r="Z289" i="1"/>
  <c r="J290" i="1" a="1"/>
  <c r="J290" i="1" s="1"/>
  <c r="H290" i="1" a="1"/>
  <c r="H290" i="1" s="1"/>
  <c r="F290" i="1" a="1"/>
  <c r="F290" i="1" s="1"/>
  <c r="D290" i="1" a="1"/>
  <c r="D290" i="1" s="1"/>
  <c r="I290" i="1" a="1"/>
  <c r="I290" i="1" s="1"/>
  <c r="G290" i="1" a="1"/>
  <c r="G290" i="1" s="1"/>
  <c r="E290" i="1" a="1"/>
  <c r="E290" i="1" s="1"/>
  <c r="Y289" i="1"/>
  <c r="V289" i="1"/>
  <c r="AD289" i="1"/>
  <c r="B291" i="1"/>
  <c r="A292" i="1"/>
  <c r="X289" i="1"/>
  <c r="Z290" i="1" l="1"/>
  <c r="O291" i="1" a="1"/>
  <c r="O291" i="1" s="1"/>
  <c r="N291" i="1" a="1"/>
  <c r="N291" i="1" s="1"/>
  <c r="M291" i="1" a="1"/>
  <c r="M291" i="1" s="1"/>
  <c r="R291" i="1" a="1"/>
  <c r="R291" i="1" s="1"/>
  <c r="T291" i="1" a="1"/>
  <c r="T291" i="1" s="1"/>
  <c r="S291" i="1" a="1"/>
  <c r="S291" i="1" s="1"/>
  <c r="Q291" i="1" a="1"/>
  <c r="Q291" i="1" s="1"/>
  <c r="K291" i="1" a="1"/>
  <c r="K291" i="1" s="1"/>
  <c r="P291" i="1" a="1"/>
  <c r="P291" i="1" s="1"/>
  <c r="L291" i="1" a="1"/>
  <c r="L291" i="1" s="1"/>
  <c r="AI291" i="1" a="1"/>
  <c r="AI291" i="1" s="1"/>
  <c r="AN291" i="1" a="1"/>
  <c r="AN291" i="1" s="1"/>
  <c r="AJ291" i="1" a="1"/>
  <c r="AJ291" i="1" s="1"/>
  <c r="AM291" i="1" a="1"/>
  <c r="AM291" i="1" s="1"/>
  <c r="AH291" i="1" a="1"/>
  <c r="AH291" i="1" s="1"/>
  <c r="AO291" i="1" a="1"/>
  <c r="AO291" i="1" s="1"/>
  <c r="AK291" i="1" a="1"/>
  <c r="AK291" i="1" s="1"/>
  <c r="Z291" i="1" s="1"/>
  <c r="AP291" i="1" a="1"/>
  <c r="AP291" i="1" s="1"/>
  <c r="AG291" i="1" a="1"/>
  <c r="AG291" i="1" s="1"/>
  <c r="AL291" i="1" a="1"/>
  <c r="AL291" i="1" s="1"/>
  <c r="V290" i="1"/>
  <c r="AD290" i="1"/>
  <c r="X290" i="1"/>
  <c r="W290" i="1"/>
  <c r="AE290" i="1"/>
  <c r="AB290" i="1"/>
  <c r="Y290" i="1"/>
  <c r="A293" i="1"/>
  <c r="B292" i="1"/>
  <c r="AA290" i="1"/>
  <c r="I291" i="1" a="1"/>
  <c r="I291" i="1" s="1"/>
  <c r="G291" i="1" a="1"/>
  <c r="G291" i="1" s="1"/>
  <c r="E291" i="1" a="1"/>
  <c r="E291" i="1" s="1"/>
  <c r="J291" i="1" a="1"/>
  <c r="J291" i="1" s="1"/>
  <c r="H291" i="1" a="1"/>
  <c r="H291" i="1" s="1"/>
  <c r="F291" i="1" a="1"/>
  <c r="F291" i="1" s="1"/>
  <c r="D291" i="1" a="1"/>
  <c r="D291" i="1" s="1"/>
  <c r="AC290" i="1"/>
  <c r="M292" i="1" l="1" a="1"/>
  <c r="M292" i="1" s="1"/>
  <c r="T292" i="1" a="1"/>
  <c r="T292" i="1" s="1"/>
  <c r="L292" i="1" a="1"/>
  <c r="L292" i="1" s="1"/>
  <c r="S292" i="1" a="1"/>
  <c r="S292" i="1" s="1"/>
  <c r="K292" i="1" a="1"/>
  <c r="K292" i="1" s="1"/>
  <c r="P292" i="1" a="1"/>
  <c r="P292" i="1" s="1"/>
  <c r="N292" i="1" a="1"/>
  <c r="N292" i="1" s="1"/>
  <c r="Q292" i="1" a="1"/>
  <c r="Q292" i="1" s="1"/>
  <c r="O292" i="1" a="1"/>
  <c r="O292" i="1" s="1"/>
  <c r="R292" i="1" a="1"/>
  <c r="R292" i="1" s="1"/>
  <c r="AE291" i="1"/>
  <c r="AG292" i="1" a="1"/>
  <c r="AG292" i="1" s="1"/>
  <c r="AL292" i="1" a="1"/>
  <c r="AL292" i="1" s="1"/>
  <c r="AO292" i="1" a="1"/>
  <c r="AO292" i="1" s="1"/>
  <c r="AH292" i="1" a="1"/>
  <c r="AH292" i="1" s="1"/>
  <c r="AK292" i="1" a="1"/>
  <c r="AK292" i="1" s="1"/>
  <c r="AP292" i="1" a="1"/>
  <c r="AP292" i="1" s="1"/>
  <c r="AI292" i="1" a="1"/>
  <c r="AI292" i="1" s="1"/>
  <c r="AN292" i="1" a="1"/>
  <c r="AN292" i="1" s="1"/>
  <c r="AJ292" i="1" a="1"/>
  <c r="AJ292" i="1" s="1"/>
  <c r="AM292" i="1" a="1"/>
  <c r="AM292" i="1" s="1"/>
  <c r="AB291" i="1"/>
  <c r="Y291" i="1"/>
  <c r="X291" i="1"/>
  <c r="J292" i="1" a="1"/>
  <c r="J292" i="1" s="1"/>
  <c r="E292" i="1" a="1"/>
  <c r="E292" i="1" s="1"/>
  <c r="G292" i="1" a="1"/>
  <c r="G292" i="1" s="1"/>
  <c r="D292" i="1" a="1"/>
  <c r="D292" i="1" s="1"/>
  <c r="I292" i="1" a="1"/>
  <c r="I292" i="1" s="1"/>
  <c r="F292" i="1" a="1"/>
  <c r="F292" i="1" s="1"/>
  <c r="H292" i="1" a="1"/>
  <c r="H292" i="1" s="1"/>
  <c r="AA291" i="1"/>
  <c r="A294" i="1"/>
  <c r="B293" i="1"/>
  <c r="AC291" i="1"/>
  <c r="W291" i="1"/>
  <c r="V291" i="1"/>
  <c r="AD291" i="1"/>
  <c r="AA292" i="1" l="1"/>
  <c r="V292" i="1"/>
  <c r="AD292" i="1"/>
  <c r="S293" i="1" a="1"/>
  <c r="S293" i="1" s="1"/>
  <c r="K293" i="1" a="1"/>
  <c r="K293" i="1" s="1"/>
  <c r="R293" i="1" a="1"/>
  <c r="R293" i="1" s="1"/>
  <c r="Q293" i="1" a="1"/>
  <c r="Q293" i="1" s="1"/>
  <c r="N293" i="1" a="1"/>
  <c r="N293" i="1" s="1"/>
  <c r="T293" i="1" a="1"/>
  <c r="T293" i="1" s="1"/>
  <c r="P293" i="1" a="1"/>
  <c r="P293" i="1" s="1"/>
  <c r="O293" i="1" a="1"/>
  <c r="O293" i="1" s="1"/>
  <c r="M293" i="1" a="1"/>
  <c r="M293" i="1" s="1"/>
  <c r="L293" i="1" a="1"/>
  <c r="L293" i="1" s="1"/>
  <c r="Y292" i="1"/>
  <c r="AJ293" i="1" a="1"/>
  <c r="AJ293" i="1" s="1"/>
  <c r="AM293" i="1" a="1"/>
  <c r="AM293" i="1" s="1"/>
  <c r="AI293" i="1" a="1"/>
  <c r="AI293" i="1" s="1"/>
  <c r="AN293" i="1" a="1"/>
  <c r="AN293" i="1" s="1"/>
  <c r="AO293" i="1" a="1"/>
  <c r="AO293" i="1" s="1"/>
  <c r="AK293" i="1" a="1"/>
  <c r="AK293" i="1" s="1"/>
  <c r="AP293" i="1" a="1"/>
  <c r="AP293" i="1" s="1"/>
  <c r="AG293" i="1" a="1"/>
  <c r="AG293" i="1" s="1"/>
  <c r="AL293" i="1" a="1"/>
  <c r="AL293" i="1" s="1"/>
  <c r="AH293" i="1" a="1"/>
  <c r="AH293" i="1" s="1"/>
  <c r="W292" i="1"/>
  <c r="AC292" i="1"/>
  <c r="Z292" i="1"/>
  <c r="J293" i="1" a="1"/>
  <c r="J293" i="1" s="1"/>
  <c r="H293" i="1" a="1"/>
  <c r="H293" i="1" s="1"/>
  <c r="F293" i="1" a="1"/>
  <c r="F293" i="1" s="1"/>
  <c r="G293" i="1" a="1"/>
  <c r="G293" i="1" s="1"/>
  <c r="D293" i="1" a="1"/>
  <c r="D293" i="1" s="1"/>
  <c r="I293" i="1" a="1"/>
  <c r="I293" i="1" s="1"/>
  <c r="E293" i="1" a="1"/>
  <c r="E293" i="1" s="1"/>
  <c r="AE292" i="1"/>
  <c r="A295" i="1"/>
  <c r="B294" i="1"/>
  <c r="AB292" i="1"/>
  <c r="X292" i="1"/>
  <c r="X293" i="1" l="1"/>
  <c r="AB293" i="1"/>
  <c r="Q294" i="1" a="1"/>
  <c r="Q294" i="1" s="1"/>
  <c r="P294" i="1" a="1"/>
  <c r="P294" i="1" s="1"/>
  <c r="O294" i="1" a="1"/>
  <c r="O294" i="1" s="1"/>
  <c r="T294" i="1" a="1"/>
  <c r="T294" i="1" s="1"/>
  <c r="L294" i="1" a="1"/>
  <c r="L294" i="1" s="1"/>
  <c r="S294" i="1" a="1"/>
  <c r="S294" i="1" s="1"/>
  <c r="M294" i="1" a="1"/>
  <c r="M294" i="1" s="1"/>
  <c r="R294" i="1" a="1"/>
  <c r="R294" i="1" s="1"/>
  <c r="N294" i="1" a="1"/>
  <c r="N294" i="1" s="1"/>
  <c r="K294" i="1" a="1"/>
  <c r="K294" i="1" s="1"/>
  <c r="AD293" i="1"/>
  <c r="AH294" i="1" a="1"/>
  <c r="AH294" i="1" s="1"/>
  <c r="AK294" i="1" a="1"/>
  <c r="AK294" i="1" s="1"/>
  <c r="AP294" i="1" a="1"/>
  <c r="AP294" i="1" s="1"/>
  <c r="AG294" i="1" a="1"/>
  <c r="AG294" i="1" s="1"/>
  <c r="AL294" i="1" a="1"/>
  <c r="AL294" i="1" s="1"/>
  <c r="AO294" i="1" a="1"/>
  <c r="AO294" i="1" s="1"/>
  <c r="AI294" i="1" a="1"/>
  <c r="AI294" i="1" s="1"/>
  <c r="AJ294" i="1" a="1"/>
  <c r="AJ294" i="1" s="1"/>
  <c r="AM294" i="1" a="1"/>
  <c r="AM294" i="1" s="1"/>
  <c r="AN294" i="1" a="1"/>
  <c r="AN294" i="1" s="1"/>
  <c r="V293" i="1"/>
  <c r="W293" i="1"/>
  <c r="AC293" i="1"/>
  <c r="AE293" i="1"/>
  <c r="A296" i="1"/>
  <c r="B295" i="1"/>
  <c r="Y293" i="1"/>
  <c r="I294" i="1" a="1"/>
  <c r="I294" i="1" s="1"/>
  <c r="G294" i="1" a="1"/>
  <c r="G294" i="1" s="1"/>
  <c r="E294" i="1" a="1"/>
  <c r="E294" i="1" s="1"/>
  <c r="J294" i="1" a="1"/>
  <c r="J294" i="1" s="1"/>
  <c r="F294" i="1" a="1"/>
  <c r="F294" i="1" s="1"/>
  <c r="H294" i="1" a="1"/>
  <c r="H294" i="1" s="1"/>
  <c r="D294" i="1" a="1"/>
  <c r="D294" i="1" s="1"/>
  <c r="Z293" i="1"/>
  <c r="AA293" i="1"/>
  <c r="W294" i="1" l="1"/>
  <c r="AC294" i="1"/>
  <c r="O295" i="1" a="1"/>
  <c r="O295" i="1" s="1"/>
  <c r="N295" i="1" a="1"/>
  <c r="N295" i="1" s="1"/>
  <c r="M295" i="1" a="1"/>
  <c r="M295" i="1" s="1"/>
  <c r="R295" i="1" a="1"/>
  <c r="R295" i="1" s="1"/>
  <c r="P295" i="1" a="1"/>
  <c r="P295" i="1" s="1"/>
  <c r="L295" i="1" a="1"/>
  <c r="L295" i="1" s="1"/>
  <c r="K295" i="1" a="1"/>
  <c r="K295" i="1" s="1"/>
  <c r="S295" i="1" a="1"/>
  <c r="S295" i="1" s="1"/>
  <c r="T295" i="1" a="1"/>
  <c r="T295" i="1" s="1"/>
  <c r="Q295" i="1" a="1"/>
  <c r="Q295" i="1" s="1"/>
  <c r="AI295" i="1" a="1"/>
  <c r="AI295" i="1" s="1"/>
  <c r="AN295" i="1" a="1"/>
  <c r="AN295" i="1" s="1"/>
  <c r="AJ295" i="1" a="1"/>
  <c r="AJ295" i="1" s="1"/>
  <c r="AM295" i="1" a="1"/>
  <c r="AM295" i="1" s="1"/>
  <c r="AK295" i="1" a="1"/>
  <c r="AK295" i="1" s="1"/>
  <c r="AP295" i="1" a="1"/>
  <c r="AP295" i="1" s="1"/>
  <c r="AG295" i="1" a="1"/>
  <c r="AG295" i="1" s="1"/>
  <c r="AL295" i="1" a="1"/>
  <c r="AL295" i="1" s="1"/>
  <c r="AH295" i="1" a="1"/>
  <c r="AH295" i="1" s="1"/>
  <c r="AO295" i="1" a="1"/>
  <c r="AO295" i="1" s="1"/>
  <c r="AA294" i="1"/>
  <c r="X294" i="1"/>
  <c r="AE294" i="1"/>
  <c r="Z294" i="1"/>
  <c r="AB294" i="1"/>
  <c r="J295" i="1" a="1"/>
  <c r="J295" i="1" s="1"/>
  <c r="H295" i="1" a="1"/>
  <c r="H295" i="1" s="1"/>
  <c r="F295" i="1" a="1"/>
  <c r="F295" i="1" s="1"/>
  <c r="D295" i="1" a="1"/>
  <c r="D295" i="1" s="1"/>
  <c r="I295" i="1" a="1"/>
  <c r="I295" i="1" s="1"/>
  <c r="E295" i="1" a="1"/>
  <c r="E295" i="1" s="1"/>
  <c r="G295" i="1" a="1"/>
  <c r="G295" i="1" s="1"/>
  <c r="Y294" i="1"/>
  <c r="V294" i="1"/>
  <c r="AD294" i="1"/>
  <c r="A297" i="1"/>
  <c r="B296" i="1"/>
  <c r="M296" i="1" l="1" a="1"/>
  <c r="M296" i="1" s="1"/>
  <c r="T296" i="1" a="1"/>
  <c r="T296" i="1" s="1"/>
  <c r="L296" i="1" a="1"/>
  <c r="L296" i="1" s="1"/>
  <c r="S296" i="1" a="1"/>
  <c r="S296" i="1" s="1"/>
  <c r="K296" i="1" a="1"/>
  <c r="K296" i="1" s="1"/>
  <c r="P296" i="1" a="1"/>
  <c r="P296" i="1" s="1"/>
  <c r="R296" i="1" a="1"/>
  <c r="R296" i="1" s="1"/>
  <c r="Q296" i="1" a="1"/>
  <c r="Q296" i="1" s="1"/>
  <c r="O296" i="1" a="1"/>
  <c r="O296" i="1" s="1"/>
  <c r="N296" i="1" a="1"/>
  <c r="N296" i="1" s="1"/>
  <c r="AG296" i="1" a="1"/>
  <c r="AG296" i="1" s="1"/>
  <c r="AL296" i="1" a="1"/>
  <c r="AL296" i="1" s="1"/>
  <c r="AO296" i="1" a="1"/>
  <c r="AO296" i="1" s="1"/>
  <c r="AH296" i="1" a="1"/>
  <c r="AH296" i="1" s="1"/>
  <c r="AK296" i="1" a="1"/>
  <c r="AK296" i="1" s="1"/>
  <c r="AP296" i="1" a="1"/>
  <c r="AP296" i="1" s="1"/>
  <c r="AJ296" i="1" a="1"/>
  <c r="AJ296" i="1" s="1"/>
  <c r="AM296" i="1" a="1"/>
  <c r="AM296" i="1" s="1"/>
  <c r="AI296" i="1" a="1"/>
  <c r="AI296" i="1" s="1"/>
  <c r="AN296" i="1" a="1"/>
  <c r="AN296" i="1" s="1"/>
  <c r="X295" i="1"/>
  <c r="AD295" i="1"/>
  <c r="V295" i="1"/>
  <c r="AB295" i="1"/>
  <c r="A298" i="1"/>
  <c r="B297" i="1"/>
  <c r="W295" i="1"/>
  <c r="AE295" i="1"/>
  <c r="Z295" i="1"/>
  <c r="Y295" i="1"/>
  <c r="AC295" i="1"/>
  <c r="I296" i="1" a="1"/>
  <c r="I296" i="1" s="1"/>
  <c r="G296" i="1" a="1"/>
  <c r="G296" i="1" s="1"/>
  <c r="E296" i="1" a="1"/>
  <c r="E296" i="1" s="1"/>
  <c r="H296" i="1" a="1"/>
  <c r="H296" i="1" s="1"/>
  <c r="D296" i="1" a="1"/>
  <c r="D296" i="1" s="1"/>
  <c r="J296" i="1" a="1"/>
  <c r="J296" i="1" s="1"/>
  <c r="F296" i="1" a="1"/>
  <c r="F296" i="1" s="1"/>
  <c r="AA295" i="1"/>
  <c r="AA296" i="1" l="1"/>
  <c r="S297" i="1" a="1"/>
  <c r="S297" i="1" s="1"/>
  <c r="K297" i="1" a="1"/>
  <c r="K297" i="1" s="1"/>
  <c r="R297" i="1" a="1"/>
  <c r="R297" i="1" s="1"/>
  <c r="Q297" i="1" a="1"/>
  <c r="Q297" i="1" s="1"/>
  <c r="N297" i="1" a="1"/>
  <c r="N297" i="1" s="1"/>
  <c r="L297" i="1" a="1"/>
  <c r="L297" i="1" s="1"/>
  <c r="O297" i="1" a="1"/>
  <c r="O297" i="1" s="1"/>
  <c r="T297" i="1" a="1"/>
  <c r="T297" i="1" s="1"/>
  <c r="P297" i="1" a="1"/>
  <c r="P297" i="1" s="1"/>
  <c r="M297" i="1" a="1"/>
  <c r="M297" i="1" s="1"/>
  <c r="AJ297" i="1" a="1"/>
  <c r="AJ297" i="1" s="1"/>
  <c r="AM297" i="1" a="1"/>
  <c r="AM297" i="1" s="1"/>
  <c r="AI297" i="1" a="1"/>
  <c r="AI297" i="1" s="1"/>
  <c r="AN297" i="1" a="1"/>
  <c r="AN297" i="1" s="1"/>
  <c r="AP297" i="1" a="1"/>
  <c r="AP297" i="1" s="1"/>
  <c r="AG297" i="1" a="1"/>
  <c r="AG297" i="1" s="1"/>
  <c r="AL297" i="1" a="1"/>
  <c r="AL297" i="1" s="1"/>
  <c r="AH297" i="1" a="1"/>
  <c r="AH297" i="1" s="1"/>
  <c r="AO297" i="1" a="1"/>
  <c r="AO297" i="1" s="1"/>
  <c r="AK297" i="1" a="1"/>
  <c r="AK297" i="1" s="1"/>
  <c r="AC296" i="1"/>
  <c r="Y296" i="1"/>
  <c r="X296" i="1"/>
  <c r="Z296" i="1"/>
  <c r="AE296" i="1"/>
  <c r="AB296" i="1"/>
  <c r="J297" i="1" a="1"/>
  <c r="J297" i="1" s="1"/>
  <c r="H297" i="1" a="1"/>
  <c r="H297" i="1" s="1"/>
  <c r="F297" i="1" a="1"/>
  <c r="F297" i="1" s="1"/>
  <c r="D297" i="1" a="1"/>
  <c r="D297" i="1" s="1"/>
  <c r="I297" i="1" a="1"/>
  <c r="I297" i="1" s="1"/>
  <c r="G297" i="1" a="1"/>
  <c r="G297" i="1" s="1"/>
  <c r="E297" i="1" a="1"/>
  <c r="E297" i="1" s="1"/>
  <c r="W296" i="1"/>
  <c r="V296" i="1"/>
  <c r="AD296" i="1"/>
  <c r="A299" i="1"/>
  <c r="B298" i="1"/>
  <c r="Q298" i="1" l="1" a="1"/>
  <c r="Q298" i="1" s="1"/>
  <c r="P298" i="1" a="1"/>
  <c r="P298" i="1" s="1"/>
  <c r="O298" i="1" a="1"/>
  <c r="O298" i="1" s="1"/>
  <c r="T298" i="1" a="1"/>
  <c r="T298" i="1" s="1"/>
  <c r="L298" i="1" a="1"/>
  <c r="L298" i="1" s="1"/>
  <c r="R298" i="1" a="1"/>
  <c r="R298" i="1" s="1"/>
  <c r="N298" i="1" a="1"/>
  <c r="N298" i="1" s="1"/>
  <c r="M298" i="1" a="1"/>
  <c r="M298" i="1" s="1"/>
  <c r="K298" i="1" a="1"/>
  <c r="K298" i="1" s="1"/>
  <c r="S298" i="1" a="1"/>
  <c r="S298" i="1" s="1"/>
  <c r="AH298" i="1" a="1"/>
  <c r="AH298" i="1" s="1"/>
  <c r="AK298" i="1" a="1"/>
  <c r="AK298" i="1" s="1"/>
  <c r="AP298" i="1" a="1"/>
  <c r="AP298" i="1" s="1"/>
  <c r="AG298" i="1" a="1"/>
  <c r="AG298" i="1" s="1"/>
  <c r="AL298" i="1" a="1"/>
  <c r="AL298" i="1" s="1"/>
  <c r="AA298" i="1" s="1"/>
  <c r="AO298" i="1" a="1"/>
  <c r="AO298" i="1" s="1"/>
  <c r="AM298" i="1" a="1"/>
  <c r="AM298" i="1" s="1"/>
  <c r="AI298" i="1" a="1"/>
  <c r="AI298" i="1" s="1"/>
  <c r="AN298" i="1" a="1"/>
  <c r="AN298" i="1" s="1"/>
  <c r="AJ298" i="1" a="1"/>
  <c r="AJ298" i="1" s="1"/>
  <c r="AB297" i="1"/>
  <c r="X297" i="1"/>
  <c r="Z297" i="1"/>
  <c r="Y297" i="1"/>
  <c r="AD297" i="1"/>
  <c r="AA297" i="1"/>
  <c r="V297" i="1"/>
  <c r="A300" i="1"/>
  <c r="B299" i="1"/>
  <c r="AC297" i="1"/>
  <c r="I298" i="1" a="1"/>
  <c r="I298" i="1" s="1"/>
  <c r="G298" i="1" a="1"/>
  <c r="G298" i="1" s="1"/>
  <c r="E298" i="1" a="1"/>
  <c r="E298" i="1" s="1"/>
  <c r="J298" i="1" a="1"/>
  <c r="J298" i="1" s="1"/>
  <c r="H298" i="1" a="1"/>
  <c r="H298" i="1" s="1"/>
  <c r="F298" i="1" a="1"/>
  <c r="F298" i="1" s="1"/>
  <c r="D298" i="1" a="1"/>
  <c r="D298" i="1" s="1"/>
  <c r="W297" i="1"/>
  <c r="AE297" i="1"/>
  <c r="O299" i="1" l="1" a="1"/>
  <c r="O299" i="1" s="1"/>
  <c r="N299" i="1" a="1"/>
  <c r="N299" i="1" s="1"/>
  <c r="M299" i="1" a="1"/>
  <c r="M299" i="1" s="1"/>
  <c r="R299" i="1" a="1"/>
  <c r="R299" i="1" s="1"/>
  <c r="T299" i="1" a="1"/>
  <c r="T299" i="1" s="1"/>
  <c r="S299" i="1" a="1"/>
  <c r="S299" i="1" s="1"/>
  <c r="Q299" i="1" a="1"/>
  <c r="Q299" i="1" s="1"/>
  <c r="K299" i="1" a="1"/>
  <c r="K299" i="1" s="1"/>
  <c r="P299" i="1" a="1"/>
  <c r="P299" i="1" s="1"/>
  <c r="L299" i="1" a="1"/>
  <c r="L299" i="1" s="1"/>
  <c r="AI299" i="1" a="1"/>
  <c r="AI299" i="1" s="1"/>
  <c r="AN299" i="1" a="1"/>
  <c r="AN299" i="1" s="1"/>
  <c r="AJ299" i="1" a="1"/>
  <c r="AJ299" i="1" s="1"/>
  <c r="AM299" i="1" a="1"/>
  <c r="AM299" i="1" s="1"/>
  <c r="AH299" i="1" a="1"/>
  <c r="AH299" i="1" s="1"/>
  <c r="AO299" i="1" a="1"/>
  <c r="AO299" i="1" s="1"/>
  <c r="AG299" i="1" a="1"/>
  <c r="AG299" i="1" s="1"/>
  <c r="AK299" i="1" a="1"/>
  <c r="AK299" i="1" s="1"/>
  <c r="AP299" i="1" a="1"/>
  <c r="AP299" i="1" s="1"/>
  <c r="AL299" i="1" a="1"/>
  <c r="AL299" i="1" s="1"/>
  <c r="W298" i="1"/>
  <c r="AE298" i="1"/>
  <c r="Y298" i="1"/>
  <c r="V298" i="1"/>
  <c r="AD298" i="1"/>
  <c r="A301" i="1"/>
  <c r="B300" i="1"/>
  <c r="X298" i="1"/>
  <c r="AC298" i="1"/>
  <c r="Z298" i="1"/>
  <c r="AB298" i="1"/>
  <c r="J299" i="1" a="1"/>
  <c r="J299" i="1" s="1"/>
  <c r="H299" i="1" a="1"/>
  <c r="H299" i="1" s="1"/>
  <c r="F299" i="1" a="1"/>
  <c r="F299" i="1" s="1"/>
  <c r="D299" i="1" a="1"/>
  <c r="D299" i="1" s="1"/>
  <c r="I299" i="1" a="1"/>
  <c r="I299" i="1" s="1"/>
  <c r="G299" i="1" a="1"/>
  <c r="G299" i="1" s="1"/>
  <c r="E299" i="1" a="1"/>
  <c r="E299" i="1" s="1"/>
  <c r="M300" i="1" l="1" a="1"/>
  <c r="M300" i="1" s="1"/>
  <c r="T300" i="1" a="1"/>
  <c r="T300" i="1" s="1"/>
  <c r="L300" i="1" a="1"/>
  <c r="L300" i="1" s="1"/>
  <c r="S300" i="1" a="1"/>
  <c r="S300" i="1" s="1"/>
  <c r="K300" i="1" a="1"/>
  <c r="K300" i="1" s="1"/>
  <c r="P300" i="1" a="1"/>
  <c r="P300" i="1" s="1"/>
  <c r="N300" i="1" a="1"/>
  <c r="N300" i="1" s="1"/>
  <c r="Q300" i="1" a="1"/>
  <c r="Q300" i="1" s="1"/>
  <c r="R300" i="1" a="1"/>
  <c r="R300" i="1" s="1"/>
  <c r="O300" i="1" a="1"/>
  <c r="O300" i="1" s="1"/>
  <c r="AG300" i="1" a="1"/>
  <c r="AG300" i="1" s="1"/>
  <c r="AL300" i="1" a="1"/>
  <c r="AL300" i="1" s="1"/>
  <c r="AO300" i="1" a="1"/>
  <c r="AO300" i="1" s="1"/>
  <c r="AH300" i="1" a="1"/>
  <c r="AH300" i="1" s="1"/>
  <c r="AK300" i="1" a="1"/>
  <c r="AK300" i="1" s="1"/>
  <c r="AP300" i="1" a="1"/>
  <c r="AP300" i="1" s="1"/>
  <c r="AM300" i="1" a="1"/>
  <c r="AM300" i="1" s="1"/>
  <c r="AI300" i="1" a="1"/>
  <c r="AI300" i="1" s="1"/>
  <c r="AN300" i="1" a="1"/>
  <c r="AN300" i="1" s="1"/>
  <c r="AJ300" i="1" a="1"/>
  <c r="AJ300" i="1" s="1"/>
  <c r="X299" i="1"/>
  <c r="AD299" i="1"/>
  <c r="Z299" i="1"/>
  <c r="Y299" i="1"/>
  <c r="AB299" i="1"/>
  <c r="V299" i="1"/>
  <c r="W299" i="1"/>
  <c r="AE299" i="1"/>
  <c r="A302" i="1"/>
  <c r="B301" i="1"/>
  <c r="I300" i="1" a="1"/>
  <c r="I300" i="1" s="1"/>
  <c r="G300" i="1" a="1"/>
  <c r="G300" i="1" s="1"/>
  <c r="E300" i="1" a="1"/>
  <c r="E300" i="1" s="1"/>
  <c r="J300" i="1" a="1"/>
  <c r="J300" i="1" s="1"/>
  <c r="H300" i="1" a="1"/>
  <c r="H300" i="1" s="1"/>
  <c r="F300" i="1" a="1"/>
  <c r="F300" i="1" s="1"/>
  <c r="D300" i="1" a="1"/>
  <c r="D300" i="1" s="1"/>
  <c r="AA299" i="1"/>
  <c r="AC299" i="1"/>
  <c r="S301" i="1" l="1" a="1"/>
  <c r="S301" i="1" s="1"/>
  <c r="K301" i="1" a="1"/>
  <c r="K301" i="1" s="1"/>
  <c r="R301" i="1" a="1"/>
  <c r="R301" i="1" s="1"/>
  <c r="Q301" i="1" a="1"/>
  <c r="Q301" i="1" s="1"/>
  <c r="N301" i="1" a="1"/>
  <c r="N301" i="1" s="1"/>
  <c r="T301" i="1" a="1"/>
  <c r="T301" i="1" s="1"/>
  <c r="P301" i="1" a="1"/>
  <c r="P301" i="1" s="1"/>
  <c r="O301" i="1" a="1"/>
  <c r="O301" i="1" s="1"/>
  <c r="M301" i="1" a="1"/>
  <c r="M301" i="1" s="1"/>
  <c r="L301" i="1" a="1"/>
  <c r="L301" i="1" s="1"/>
  <c r="AJ301" i="1" a="1"/>
  <c r="AJ301" i="1" s="1"/>
  <c r="AM301" i="1" a="1"/>
  <c r="AM301" i="1" s="1"/>
  <c r="AI301" i="1" a="1"/>
  <c r="AI301" i="1" s="1"/>
  <c r="AN301" i="1" a="1"/>
  <c r="AN301" i="1" s="1"/>
  <c r="AO301" i="1" a="1"/>
  <c r="AO301" i="1" s="1"/>
  <c r="AK301" i="1" a="1"/>
  <c r="AK301" i="1" s="1"/>
  <c r="AP301" i="1" a="1"/>
  <c r="AP301" i="1" s="1"/>
  <c r="AG301" i="1" a="1"/>
  <c r="AG301" i="1" s="1"/>
  <c r="AL301" i="1" a="1"/>
  <c r="AL301" i="1" s="1"/>
  <c r="AH301" i="1" a="1"/>
  <c r="AH301" i="1" s="1"/>
  <c r="Y300" i="1"/>
  <c r="AA300" i="1"/>
  <c r="W300" i="1"/>
  <c r="AE300" i="1"/>
  <c r="V300" i="1"/>
  <c r="X300" i="1"/>
  <c r="AD300" i="1"/>
  <c r="AC300" i="1"/>
  <c r="Z300" i="1"/>
  <c r="J301" i="1" a="1"/>
  <c r="J301" i="1" s="1"/>
  <c r="H301" i="1" a="1"/>
  <c r="H301" i="1" s="1"/>
  <c r="F301" i="1" a="1"/>
  <c r="F301" i="1" s="1"/>
  <c r="D301" i="1" a="1"/>
  <c r="D301" i="1" s="1"/>
  <c r="I301" i="1" a="1"/>
  <c r="I301" i="1" s="1"/>
  <c r="G301" i="1" a="1"/>
  <c r="G301" i="1" s="1"/>
  <c r="E301" i="1" a="1"/>
  <c r="E301" i="1" s="1"/>
  <c r="AB300" i="1"/>
  <c r="A303" i="1"/>
  <c r="B302" i="1"/>
  <c r="Q302" i="1" l="1" a="1"/>
  <c r="Q302" i="1" s="1"/>
  <c r="P302" i="1" a="1"/>
  <c r="P302" i="1" s="1"/>
  <c r="O302" i="1" a="1"/>
  <c r="O302" i="1" s="1"/>
  <c r="T302" i="1" a="1"/>
  <c r="T302" i="1" s="1"/>
  <c r="L302" i="1" a="1"/>
  <c r="L302" i="1" s="1"/>
  <c r="S302" i="1" a="1"/>
  <c r="S302" i="1" s="1"/>
  <c r="M302" i="1" a="1"/>
  <c r="M302" i="1" s="1"/>
  <c r="R302" i="1" a="1"/>
  <c r="R302" i="1" s="1"/>
  <c r="N302" i="1" a="1"/>
  <c r="N302" i="1" s="1"/>
  <c r="K302" i="1" a="1"/>
  <c r="K302" i="1" s="1"/>
  <c r="AB301" i="1"/>
  <c r="AH302" i="1" a="1"/>
  <c r="AH302" i="1" s="1"/>
  <c r="AG302" i="1" a="1"/>
  <c r="AG302" i="1" s="1"/>
  <c r="AI302" i="1" a="1"/>
  <c r="AI302" i="1" s="1"/>
  <c r="AL302" i="1" a="1"/>
  <c r="AL302" i="1" s="1"/>
  <c r="AO302" i="1" a="1"/>
  <c r="AO302" i="1" s="1"/>
  <c r="AJ302" i="1" a="1"/>
  <c r="AJ302" i="1" s="1"/>
  <c r="AM302" i="1" a="1"/>
  <c r="AM302" i="1" s="1"/>
  <c r="AK302" i="1" a="1"/>
  <c r="AK302" i="1" s="1"/>
  <c r="AP302" i="1" a="1"/>
  <c r="AP302" i="1" s="1"/>
  <c r="AN302" i="1" a="1"/>
  <c r="AN302" i="1" s="1"/>
  <c r="V301" i="1"/>
  <c r="X301" i="1"/>
  <c r="AC301" i="1"/>
  <c r="AD301" i="1"/>
  <c r="Z301" i="1"/>
  <c r="W301" i="1"/>
  <c r="AE301" i="1"/>
  <c r="A304" i="1"/>
  <c r="B303" i="1"/>
  <c r="Y301" i="1"/>
  <c r="J302" i="1" a="1"/>
  <c r="J302" i="1" s="1"/>
  <c r="I302" i="1" a="1"/>
  <c r="I302" i="1" s="1"/>
  <c r="G302" i="1" a="1"/>
  <c r="G302" i="1" s="1"/>
  <c r="E302" i="1" a="1"/>
  <c r="E302" i="1" s="1"/>
  <c r="H302" i="1" a="1"/>
  <c r="H302" i="1" s="1"/>
  <c r="F302" i="1" a="1"/>
  <c r="F302" i="1" s="1"/>
  <c r="D302" i="1" a="1"/>
  <c r="D302" i="1" s="1"/>
  <c r="AA301" i="1"/>
  <c r="Z302" i="1" l="1"/>
  <c r="X302" i="1"/>
  <c r="O303" i="1" a="1"/>
  <c r="O303" i="1" s="1"/>
  <c r="N303" i="1" a="1"/>
  <c r="N303" i="1" s="1"/>
  <c r="M303" i="1" a="1"/>
  <c r="M303" i="1" s="1"/>
  <c r="R303" i="1" a="1"/>
  <c r="R303" i="1" s="1"/>
  <c r="P303" i="1" a="1"/>
  <c r="P303" i="1" s="1"/>
  <c r="L303" i="1" a="1"/>
  <c r="L303" i="1" s="1"/>
  <c r="K303" i="1" a="1"/>
  <c r="K303" i="1" s="1"/>
  <c r="S303" i="1" a="1"/>
  <c r="S303" i="1" s="1"/>
  <c r="T303" i="1" a="1"/>
  <c r="T303" i="1" s="1"/>
  <c r="Q303" i="1" a="1"/>
  <c r="Q303" i="1" s="1"/>
  <c r="AL303" i="1" a="1"/>
  <c r="AL303" i="1" s="1"/>
  <c r="AJ303" i="1" a="1"/>
  <c r="AJ303" i="1" s="1"/>
  <c r="AM303" i="1" a="1"/>
  <c r="AM303" i="1" s="1"/>
  <c r="AH303" i="1" a="1"/>
  <c r="AH303" i="1" s="1"/>
  <c r="AK303" i="1" a="1"/>
  <c r="AK303" i="1" s="1"/>
  <c r="AP303" i="1" a="1"/>
  <c r="AP303" i="1" s="1"/>
  <c r="AG303" i="1" a="1"/>
  <c r="AG303" i="1" s="1"/>
  <c r="AI303" i="1" a="1"/>
  <c r="AI303" i="1" s="1"/>
  <c r="AN303" i="1" a="1"/>
  <c r="AN303" i="1" s="1"/>
  <c r="AO303" i="1" a="1"/>
  <c r="AO303" i="1" s="1"/>
  <c r="AE302" i="1"/>
  <c r="V302" i="1"/>
  <c r="AD302" i="1"/>
  <c r="AC302" i="1"/>
  <c r="B304" i="1"/>
  <c r="A305" i="1"/>
  <c r="AB302" i="1"/>
  <c r="Y302" i="1"/>
  <c r="W302" i="1"/>
  <c r="AA302" i="1"/>
  <c r="I303" i="1" a="1"/>
  <c r="I303" i="1" s="1"/>
  <c r="G303" i="1" a="1"/>
  <c r="G303" i="1" s="1"/>
  <c r="E303" i="1" a="1"/>
  <c r="E303" i="1" s="1"/>
  <c r="H303" i="1" a="1"/>
  <c r="H303" i="1" s="1"/>
  <c r="J303" i="1" a="1"/>
  <c r="J303" i="1" s="1"/>
  <c r="D303" i="1" a="1"/>
  <c r="D303" i="1" s="1"/>
  <c r="F303" i="1" a="1"/>
  <c r="F303" i="1" s="1"/>
  <c r="Y303" i="1" l="1"/>
  <c r="AE303" i="1"/>
  <c r="M304" i="1" a="1"/>
  <c r="M304" i="1" s="1"/>
  <c r="T304" i="1" a="1"/>
  <c r="T304" i="1" s="1"/>
  <c r="L304" i="1" a="1"/>
  <c r="L304" i="1" s="1"/>
  <c r="S304" i="1" a="1"/>
  <c r="S304" i="1" s="1"/>
  <c r="K304" i="1" a="1"/>
  <c r="K304" i="1" s="1"/>
  <c r="P304" i="1" a="1"/>
  <c r="P304" i="1" s="1"/>
  <c r="R304" i="1" a="1"/>
  <c r="R304" i="1" s="1"/>
  <c r="Q304" i="1" a="1"/>
  <c r="Q304" i="1" s="1"/>
  <c r="O304" i="1" a="1"/>
  <c r="O304" i="1" s="1"/>
  <c r="N304" i="1" a="1"/>
  <c r="N304" i="1" s="1"/>
  <c r="AM304" i="1" a="1"/>
  <c r="AM304" i="1" s="1"/>
  <c r="AH304" i="1" a="1"/>
  <c r="AH304" i="1" s="1"/>
  <c r="AK304" i="1" a="1"/>
  <c r="AK304" i="1" s="1"/>
  <c r="AP304" i="1" a="1"/>
  <c r="AP304" i="1" s="1"/>
  <c r="AI304" i="1" a="1"/>
  <c r="AI304" i="1" s="1"/>
  <c r="AN304" i="1" a="1"/>
  <c r="AN304" i="1" s="1"/>
  <c r="AJ304" i="1" a="1"/>
  <c r="AJ304" i="1" s="1"/>
  <c r="AG304" i="1" a="1"/>
  <c r="AG304" i="1" s="1"/>
  <c r="AL304" i="1" a="1"/>
  <c r="AL304" i="1" s="1"/>
  <c r="AO304" i="1" a="1"/>
  <c r="AO304" i="1" s="1"/>
  <c r="V303" i="1"/>
  <c r="AA303" i="1"/>
  <c r="X303" i="1"/>
  <c r="W303" i="1"/>
  <c r="Z303" i="1"/>
  <c r="B305" i="1"/>
  <c r="A306" i="1"/>
  <c r="AD303" i="1"/>
  <c r="AC303" i="1"/>
  <c r="AB303" i="1"/>
  <c r="J304" i="1" a="1"/>
  <c r="J304" i="1" s="1"/>
  <c r="H304" i="1" a="1"/>
  <c r="H304" i="1" s="1"/>
  <c r="F304" i="1" a="1"/>
  <c r="F304" i="1" s="1"/>
  <c r="D304" i="1" a="1"/>
  <c r="D304" i="1" s="1"/>
  <c r="G304" i="1" a="1"/>
  <c r="G304" i="1" s="1"/>
  <c r="I304" i="1" a="1"/>
  <c r="I304" i="1" s="1"/>
  <c r="E304" i="1" a="1"/>
  <c r="E304" i="1" s="1"/>
  <c r="Z304" i="1" l="1"/>
  <c r="S305" i="1" a="1"/>
  <c r="S305" i="1" s="1"/>
  <c r="K305" i="1" a="1"/>
  <c r="K305" i="1" s="1"/>
  <c r="R305" i="1" a="1"/>
  <c r="R305" i="1" s="1"/>
  <c r="Q305" i="1" a="1"/>
  <c r="Q305" i="1" s="1"/>
  <c r="N305" i="1" a="1"/>
  <c r="N305" i="1" s="1"/>
  <c r="L305" i="1" a="1"/>
  <c r="L305" i="1" s="1"/>
  <c r="O305" i="1" a="1"/>
  <c r="O305" i="1" s="1"/>
  <c r="M305" i="1" a="1"/>
  <c r="M305" i="1" s="1"/>
  <c r="T305" i="1" a="1"/>
  <c r="T305" i="1" s="1"/>
  <c r="P305" i="1" a="1"/>
  <c r="P305" i="1" s="1"/>
  <c r="X304" i="1"/>
  <c r="AP305" i="1" a="1"/>
  <c r="AP305" i="1" s="1"/>
  <c r="AI305" i="1" a="1"/>
  <c r="AI305" i="1" s="1"/>
  <c r="AN305" i="1" a="1"/>
  <c r="AN305" i="1" s="1"/>
  <c r="AG305" i="1" a="1"/>
  <c r="AG305" i="1" s="1"/>
  <c r="AL305" i="1" a="1"/>
  <c r="AL305" i="1" s="1"/>
  <c r="AO305" i="1" a="1"/>
  <c r="AO305" i="1" s="1"/>
  <c r="AH305" i="1" a="1"/>
  <c r="AH305" i="1" s="1"/>
  <c r="AK305" i="1" a="1"/>
  <c r="AK305" i="1" s="1"/>
  <c r="AJ305" i="1" a="1"/>
  <c r="AJ305" i="1" s="1"/>
  <c r="AM305" i="1" a="1"/>
  <c r="AM305" i="1" s="1"/>
  <c r="AB304" i="1"/>
  <c r="AC304" i="1"/>
  <c r="Y304" i="1"/>
  <c r="AA304" i="1"/>
  <c r="I305" i="1" a="1"/>
  <c r="I305" i="1" s="1"/>
  <c r="E305" i="1" a="1"/>
  <c r="E305" i="1" s="1"/>
  <c r="H305" i="1" a="1"/>
  <c r="H305" i="1" s="1"/>
  <c r="D305" i="1" a="1"/>
  <c r="D305" i="1" s="1"/>
  <c r="G305" i="1" a="1"/>
  <c r="G305" i="1" s="1"/>
  <c r="F305" i="1" a="1"/>
  <c r="F305" i="1" s="1"/>
  <c r="J305" i="1" a="1"/>
  <c r="J305" i="1" s="1"/>
  <c r="V304" i="1"/>
  <c r="B306" i="1"/>
  <c r="A307" i="1"/>
  <c r="AD304" i="1"/>
  <c r="W304" i="1"/>
  <c r="AE304" i="1"/>
  <c r="Q306" i="1" l="1" a="1"/>
  <c r="Q306" i="1" s="1"/>
  <c r="P306" i="1" a="1"/>
  <c r="P306" i="1" s="1"/>
  <c r="O306" i="1" a="1"/>
  <c r="O306" i="1" s="1"/>
  <c r="T306" i="1" a="1"/>
  <c r="T306" i="1" s="1"/>
  <c r="L306" i="1" a="1"/>
  <c r="L306" i="1" s="1"/>
  <c r="R306" i="1" a="1"/>
  <c r="R306" i="1" s="1"/>
  <c r="N306" i="1" a="1"/>
  <c r="N306" i="1" s="1"/>
  <c r="M306" i="1" a="1"/>
  <c r="M306" i="1" s="1"/>
  <c r="K306" i="1" a="1"/>
  <c r="K306" i="1" s="1"/>
  <c r="S306" i="1" a="1"/>
  <c r="S306" i="1" s="1"/>
  <c r="Y305" i="1"/>
  <c r="AC305" i="1"/>
  <c r="AG306" i="1" a="1"/>
  <c r="AG306" i="1" s="1"/>
  <c r="AL306" i="1" a="1"/>
  <c r="AL306" i="1" s="1"/>
  <c r="AO306" i="1" a="1"/>
  <c r="AO306" i="1" s="1"/>
  <c r="AJ306" i="1" a="1"/>
  <c r="AJ306" i="1" s="1"/>
  <c r="AM306" i="1" a="1"/>
  <c r="AM306" i="1" s="1"/>
  <c r="AB306" i="1" s="1"/>
  <c r="AN306" i="1" a="1"/>
  <c r="AN306" i="1" s="1"/>
  <c r="AH306" i="1" a="1"/>
  <c r="AH306" i="1" s="1"/>
  <c r="AK306" i="1" a="1"/>
  <c r="AK306" i="1" s="1"/>
  <c r="AP306" i="1" a="1"/>
  <c r="AP306" i="1" s="1"/>
  <c r="AI306" i="1" a="1"/>
  <c r="AI306" i="1" s="1"/>
  <c r="V305" i="1"/>
  <c r="Z305" i="1"/>
  <c r="W305" i="1"/>
  <c r="AA305" i="1"/>
  <c r="AB305" i="1"/>
  <c r="AD305" i="1"/>
  <c r="H306" i="1" a="1"/>
  <c r="H306" i="1" s="1"/>
  <c r="D306" i="1" a="1"/>
  <c r="D306" i="1" s="1"/>
  <c r="G306" i="1" a="1"/>
  <c r="G306" i="1" s="1"/>
  <c r="F306" i="1" a="1"/>
  <c r="F306" i="1" s="1"/>
  <c r="E306" i="1" a="1"/>
  <c r="E306" i="1" s="1"/>
  <c r="J306" i="1" a="1"/>
  <c r="J306" i="1" s="1"/>
  <c r="I306" i="1" a="1"/>
  <c r="I306" i="1" s="1"/>
  <c r="AE305" i="1"/>
  <c r="B307" i="1"/>
  <c r="A308" i="1"/>
  <c r="X305" i="1"/>
  <c r="O307" i="1" l="1" a="1"/>
  <c r="O307" i="1" s="1"/>
  <c r="N307" i="1" a="1"/>
  <c r="N307" i="1" s="1"/>
  <c r="M307" i="1" a="1"/>
  <c r="M307" i="1" s="1"/>
  <c r="R307" i="1" a="1"/>
  <c r="R307" i="1" s="1"/>
  <c r="T307" i="1" a="1"/>
  <c r="T307" i="1" s="1"/>
  <c r="S307" i="1" a="1"/>
  <c r="S307" i="1" s="1"/>
  <c r="Q307" i="1" a="1"/>
  <c r="Q307" i="1" s="1"/>
  <c r="K307" i="1" a="1"/>
  <c r="K307" i="1" s="1"/>
  <c r="P307" i="1" a="1"/>
  <c r="P307" i="1" s="1"/>
  <c r="L307" i="1" a="1"/>
  <c r="L307" i="1" s="1"/>
  <c r="AG307" i="1" a="1"/>
  <c r="AG307" i="1" s="1"/>
  <c r="AJ307" i="1" a="1"/>
  <c r="AJ307" i="1" s="1"/>
  <c r="AM307" i="1" a="1"/>
  <c r="AM307" i="1" s="1"/>
  <c r="AH307" i="1" a="1"/>
  <c r="AH307" i="1" s="1"/>
  <c r="AK307" i="1" a="1"/>
  <c r="AK307" i="1" s="1"/>
  <c r="AP307" i="1" a="1"/>
  <c r="AP307" i="1" s="1"/>
  <c r="AO307" i="1" a="1"/>
  <c r="AO307" i="1" s="1"/>
  <c r="AI307" i="1" a="1"/>
  <c r="AI307" i="1" s="1"/>
  <c r="AN307" i="1" a="1"/>
  <c r="AN307" i="1" s="1"/>
  <c r="AL307" i="1" a="1"/>
  <c r="AL307" i="1" s="1"/>
  <c r="Z306" i="1"/>
  <c r="V306" i="1"/>
  <c r="W306" i="1"/>
  <c r="Y306" i="1"/>
  <c r="X306" i="1"/>
  <c r="AA306" i="1"/>
  <c r="AD306" i="1"/>
  <c r="AE306" i="1"/>
  <c r="G307" i="1" a="1"/>
  <c r="G307" i="1" s="1"/>
  <c r="J307" i="1" a="1"/>
  <c r="J307" i="1" s="1"/>
  <c r="F307" i="1" a="1"/>
  <c r="F307" i="1" s="1"/>
  <c r="E307" i="1" a="1"/>
  <c r="E307" i="1" s="1"/>
  <c r="D307" i="1" a="1"/>
  <c r="D307" i="1" s="1"/>
  <c r="I307" i="1" a="1"/>
  <c r="I307" i="1" s="1"/>
  <c r="H307" i="1" a="1"/>
  <c r="H307" i="1" s="1"/>
  <c r="AC306" i="1"/>
  <c r="B308" i="1"/>
  <c r="A309" i="1"/>
  <c r="B309" i="1" s="1"/>
  <c r="W307" i="1" l="1"/>
  <c r="S309" i="1" a="1"/>
  <c r="S309" i="1" s="1"/>
  <c r="K309" i="1" a="1"/>
  <c r="K309" i="1" s="1"/>
  <c r="R309" i="1" a="1"/>
  <c r="R309" i="1" s="1"/>
  <c r="Q309" i="1" a="1"/>
  <c r="Q309" i="1" s="1"/>
  <c r="N309" i="1" a="1"/>
  <c r="N309" i="1" s="1"/>
  <c r="T309" i="1" a="1"/>
  <c r="T309" i="1" s="1"/>
  <c r="P309" i="1" a="1"/>
  <c r="P309" i="1" s="1"/>
  <c r="O309" i="1" a="1"/>
  <c r="O309" i="1" s="1"/>
  <c r="M309" i="1" a="1"/>
  <c r="M309" i="1" s="1"/>
  <c r="L309" i="1" a="1"/>
  <c r="L309" i="1" s="1"/>
  <c r="M308" i="1" a="1"/>
  <c r="M308" i="1" s="1"/>
  <c r="T308" i="1" a="1"/>
  <c r="T308" i="1" s="1"/>
  <c r="L308" i="1" a="1"/>
  <c r="L308" i="1" s="1"/>
  <c r="S308" i="1" a="1"/>
  <c r="S308" i="1" s="1"/>
  <c r="K308" i="1" a="1"/>
  <c r="K308" i="1" s="1"/>
  <c r="P308" i="1" a="1"/>
  <c r="P308" i="1" s="1"/>
  <c r="N308" i="1" a="1"/>
  <c r="N308" i="1" s="1"/>
  <c r="Q308" i="1" a="1"/>
  <c r="Q308" i="1" s="1"/>
  <c r="R308" i="1" a="1"/>
  <c r="R308" i="1" s="1"/>
  <c r="O308" i="1" a="1"/>
  <c r="O308" i="1" s="1"/>
  <c r="AP309" i="1" a="1"/>
  <c r="AP309" i="1" s="1"/>
  <c r="AI309" i="1" a="1"/>
  <c r="AI309" i="1" s="1"/>
  <c r="AN309" i="1" a="1"/>
  <c r="AN309" i="1" s="1"/>
  <c r="AG309" i="1" a="1"/>
  <c r="AG309" i="1" s="1"/>
  <c r="AL309" i="1" a="1"/>
  <c r="AL309" i="1" s="1"/>
  <c r="AK309" i="1" a="1"/>
  <c r="AK309" i="1" s="1"/>
  <c r="AO309" i="1" a="1"/>
  <c r="AO309" i="1" s="1"/>
  <c r="AJ309" i="1" a="1"/>
  <c r="AJ309" i="1" s="1"/>
  <c r="AM309" i="1" a="1"/>
  <c r="AM309" i="1" s="1"/>
  <c r="AH309" i="1" a="1"/>
  <c r="AH309" i="1" s="1"/>
  <c r="AM308" i="1" a="1"/>
  <c r="AM308" i="1" s="1"/>
  <c r="AH308" i="1" a="1"/>
  <c r="AH308" i="1" s="1"/>
  <c r="AK308" i="1" a="1"/>
  <c r="AK308" i="1" s="1"/>
  <c r="AP308" i="1" a="1"/>
  <c r="AP308" i="1" s="1"/>
  <c r="AI308" i="1" a="1"/>
  <c r="AI308" i="1" s="1"/>
  <c r="AN308" i="1" a="1"/>
  <c r="AN308" i="1" s="1"/>
  <c r="AJ308" i="1" a="1"/>
  <c r="AJ308" i="1" s="1"/>
  <c r="AG308" i="1" a="1"/>
  <c r="AG308" i="1" s="1"/>
  <c r="AL308" i="1" a="1"/>
  <c r="AL308" i="1" s="1"/>
  <c r="AO308" i="1" a="1"/>
  <c r="AO308" i="1" s="1"/>
  <c r="AD308" i="1" s="1"/>
  <c r="I309" i="1" a="1"/>
  <c r="I309" i="1" s="1"/>
  <c r="E309" i="1" a="1"/>
  <c r="E309" i="1" s="1"/>
  <c r="H309" i="1" a="1"/>
  <c r="H309" i="1" s="1"/>
  <c r="D309" i="1" a="1"/>
  <c r="D309" i="1" s="1"/>
  <c r="J65" i="4"/>
  <c r="H65" i="4"/>
  <c r="J309" i="1" a="1"/>
  <c r="J309" i="1" s="1"/>
  <c r="G309" i="1" a="1"/>
  <c r="G309" i="1" s="1"/>
  <c r="F309" i="1" a="1"/>
  <c r="F309" i="1" s="1"/>
  <c r="V307" i="1"/>
  <c r="AA307" i="1"/>
  <c r="X307" i="1"/>
  <c r="Y307" i="1"/>
  <c r="AD307" i="1"/>
  <c r="J308" i="1" a="1"/>
  <c r="J308" i="1" s="1"/>
  <c r="F308" i="1" a="1"/>
  <c r="F308" i="1" s="1"/>
  <c r="I308" i="1" a="1"/>
  <c r="I308" i="1" s="1"/>
  <c r="E308" i="1" a="1"/>
  <c r="E308" i="1" s="1"/>
  <c r="D308" i="1" a="1"/>
  <c r="D308" i="1" s="1"/>
  <c r="H308" i="1" a="1"/>
  <c r="H308" i="1" s="1"/>
  <c r="G308" i="1" a="1"/>
  <c r="G308" i="1" s="1"/>
  <c r="Z307" i="1"/>
  <c r="AB307" i="1"/>
  <c r="AE307" i="1"/>
  <c r="AC307" i="1"/>
  <c r="AE308" i="1" l="1"/>
  <c r="X308" i="1"/>
  <c r="I65" i="4"/>
  <c r="E21" i="4"/>
  <c r="F53" i="4"/>
  <c r="F65" i="4"/>
  <c r="K65" i="4"/>
  <c r="L65" i="4"/>
  <c r="N65" i="4"/>
  <c r="M65" i="4"/>
  <c r="R65" i="4" s="1"/>
  <c r="G65" i="4"/>
  <c r="O65" i="4"/>
  <c r="T65" i="4" s="1"/>
  <c r="W308" i="1"/>
  <c r="AC308" i="1"/>
  <c r="Z309" i="1"/>
  <c r="J21" i="4"/>
  <c r="V309" i="1"/>
  <c r="F21" i="4"/>
  <c r="F9" i="4"/>
  <c r="AB309" i="1"/>
  <c r="L21" i="4"/>
  <c r="D21" i="4"/>
  <c r="C21" i="4"/>
  <c r="AA308" i="1"/>
  <c r="N46" i="4"/>
  <c r="I67" i="4"/>
  <c r="I23" i="4"/>
  <c r="F67" i="4"/>
  <c r="E26" i="4"/>
  <c r="M68" i="4"/>
  <c r="L26" i="4"/>
  <c r="M70" i="4"/>
  <c r="L48" i="4"/>
  <c r="G24" i="4"/>
  <c r="I45" i="4"/>
  <c r="J23" i="4"/>
  <c r="M26" i="4"/>
  <c r="I68" i="4"/>
  <c r="O26" i="4"/>
  <c r="N69" i="4"/>
  <c r="E25" i="4"/>
  <c r="C26" i="4"/>
  <c r="H68" i="4"/>
  <c r="C23" i="4"/>
  <c r="O24" i="4"/>
  <c r="M47" i="4"/>
  <c r="J70" i="4"/>
  <c r="F68" i="4"/>
  <c r="H24" i="4"/>
  <c r="G23" i="4"/>
  <c r="I47" i="4"/>
  <c r="O46" i="4"/>
  <c r="N70" i="4"/>
  <c r="J26" i="4"/>
  <c r="O67" i="4"/>
  <c r="K25" i="4"/>
  <c r="O47" i="4"/>
  <c r="J25" i="4"/>
  <c r="F45" i="4"/>
  <c r="I24" i="4"/>
  <c r="H48" i="4"/>
  <c r="K68" i="4"/>
  <c r="AD309" i="1"/>
  <c r="N43" i="4" s="1"/>
  <c r="N21" i="4"/>
  <c r="W309" i="1"/>
  <c r="G21" i="4"/>
  <c r="AB308" i="1"/>
  <c r="Y309" i="1"/>
  <c r="I21" i="4"/>
  <c r="AC309" i="1"/>
  <c r="M21" i="4"/>
  <c r="AA309" i="1"/>
  <c r="K43" i="4" s="1"/>
  <c r="K21" i="4"/>
  <c r="Z308" i="1"/>
  <c r="V308" i="1"/>
  <c r="Y308" i="1"/>
  <c r="H15" i="4"/>
  <c r="K37" i="4"/>
  <c r="G37" i="4"/>
  <c r="D15" i="4"/>
  <c r="O37" i="4"/>
  <c r="O59" i="4"/>
  <c r="G15" i="4"/>
  <c r="M37" i="4"/>
  <c r="I37" i="4"/>
  <c r="K59" i="4"/>
  <c r="F15" i="4"/>
  <c r="E15" i="4"/>
  <c r="F59" i="4"/>
  <c r="O15" i="4"/>
  <c r="G59" i="4"/>
  <c r="N59" i="4"/>
  <c r="I59" i="4"/>
  <c r="J37" i="4"/>
  <c r="H37" i="4"/>
  <c r="L59" i="4"/>
  <c r="N15" i="4"/>
  <c r="H59" i="4"/>
  <c r="L15" i="4"/>
  <c r="J15" i="4"/>
  <c r="N37" i="4"/>
  <c r="I15" i="4"/>
  <c r="K15" i="4"/>
  <c r="M15" i="4"/>
  <c r="J59" i="4"/>
  <c r="C15" i="4"/>
  <c r="F37" i="4"/>
  <c r="L37" i="4"/>
  <c r="C24" i="4"/>
  <c r="M59" i="4"/>
  <c r="E9" i="4"/>
  <c r="D23" i="4"/>
  <c r="N67" i="4"/>
  <c r="N53" i="4"/>
  <c r="M46" i="4"/>
  <c r="I53" i="4"/>
  <c r="H67" i="4"/>
  <c r="G67" i="4"/>
  <c r="I69" i="4"/>
  <c r="H33" i="4"/>
  <c r="N23" i="4"/>
  <c r="I48" i="4"/>
  <c r="J45" i="4"/>
  <c r="O69" i="4"/>
  <c r="L24" i="4"/>
  <c r="J46" i="4"/>
  <c r="E23" i="4"/>
  <c r="M45" i="4"/>
  <c r="K47" i="4"/>
  <c r="I46" i="4"/>
  <c r="H45" i="4"/>
  <c r="G46" i="4"/>
  <c r="I9" i="4"/>
  <c r="F47" i="4"/>
  <c r="H31" i="4"/>
  <c r="N9" i="4"/>
  <c r="L23" i="4"/>
  <c r="E24" i="4"/>
  <c r="K26" i="4"/>
  <c r="F48" i="4"/>
  <c r="G25" i="4"/>
  <c r="K48" i="4"/>
  <c r="M67" i="4"/>
  <c r="K67" i="4"/>
  <c r="N26" i="4"/>
  <c r="H26" i="4"/>
  <c r="H60" i="4"/>
  <c r="H38" i="4"/>
  <c r="C9" i="4"/>
  <c r="H53" i="4"/>
  <c r="J68" i="4"/>
  <c r="J69" i="4"/>
  <c r="G70" i="4"/>
  <c r="K70" i="4"/>
  <c r="J48" i="4"/>
  <c r="L70" i="4"/>
  <c r="H70" i="4"/>
  <c r="L46" i="4"/>
  <c r="O70" i="4"/>
  <c r="F23" i="4"/>
  <c r="O31" i="4"/>
  <c r="M23" i="4"/>
  <c r="J16" i="4"/>
  <c r="I16" i="4"/>
  <c r="H57" i="4"/>
  <c r="N45" i="4"/>
  <c r="I26" i="4"/>
  <c r="D9" i="4"/>
  <c r="D25" i="4"/>
  <c r="L67" i="4"/>
  <c r="H11" i="4"/>
  <c r="F58" i="4"/>
  <c r="F24" i="4"/>
  <c r="H47" i="4"/>
  <c r="N25" i="4"/>
  <c r="I25" i="4"/>
  <c r="K23" i="4"/>
  <c r="J24" i="4"/>
  <c r="L25" i="4"/>
  <c r="G68" i="4"/>
  <c r="K24" i="4"/>
  <c r="P24" i="4" s="1"/>
  <c r="G26" i="4"/>
  <c r="J35" i="4"/>
  <c r="F69" i="4"/>
  <c r="F17" i="4"/>
  <c r="O68" i="4"/>
  <c r="F70" i="4"/>
  <c r="H25" i="4"/>
  <c r="J56" i="4"/>
  <c r="F11" i="4"/>
  <c r="O57" i="4"/>
  <c r="M14" i="4"/>
  <c r="N13" i="4"/>
  <c r="M24" i="4"/>
  <c r="F57" i="4"/>
  <c r="M10" i="4"/>
  <c r="H9" i="4"/>
  <c r="J47" i="4"/>
  <c r="L68" i="4"/>
  <c r="O45" i="4"/>
  <c r="H69" i="4"/>
  <c r="J53" i="4"/>
  <c r="M48" i="4"/>
  <c r="G12" i="4"/>
  <c r="M34" i="4"/>
  <c r="F54" i="4"/>
  <c r="H14" i="4"/>
  <c r="O53" i="4"/>
  <c r="I35" i="4"/>
  <c r="J13" i="4"/>
  <c r="N34" i="4"/>
  <c r="K33" i="4"/>
  <c r="E10" i="4"/>
  <c r="C11" i="4"/>
  <c r="G55" i="4"/>
  <c r="D11" i="4"/>
  <c r="H56" i="4"/>
  <c r="L58" i="4"/>
  <c r="L39" i="4"/>
  <c r="M55" i="4"/>
  <c r="O14" i="4"/>
  <c r="H54" i="4"/>
  <c r="D13" i="4"/>
  <c r="K14" i="4"/>
  <c r="L55" i="4"/>
  <c r="F12" i="4"/>
  <c r="J61" i="4"/>
  <c r="H16" i="4"/>
  <c r="N60" i="4"/>
  <c r="I17" i="4"/>
  <c r="E13" i="4"/>
  <c r="J11" i="4"/>
  <c r="O33" i="4"/>
  <c r="N33" i="4"/>
  <c r="H35" i="4"/>
  <c r="F32" i="4"/>
  <c r="I57" i="4"/>
  <c r="H17" i="4"/>
  <c r="K13" i="4"/>
  <c r="E11" i="4"/>
  <c r="C10" i="4"/>
  <c r="C25" i="4"/>
  <c r="F46" i="4"/>
  <c r="D17" i="4"/>
  <c r="G56" i="4"/>
  <c r="M16" i="4"/>
  <c r="H34" i="4"/>
  <c r="J10" i="4"/>
  <c r="F16" i="4"/>
  <c r="F10" i="4"/>
  <c r="M53" i="4"/>
  <c r="O9" i="4"/>
  <c r="F25" i="4"/>
  <c r="O12" i="4"/>
  <c r="F31" i="4"/>
  <c r="N68" i="4"/>
  <c r="G69" i="4"/>
  <c r="J32" i="4"/>
  <c r="F26" i="4"/>
  <c r="F33" i="4"/>
  <c r="G54" i="4"/>
  <c r="F56" i="4"/>
  <c r="L13" i="4"/>
  <c r="O25" i="4"/>
  <c r="I70" i="4"/>
  <c r="L45" i="4"/>
  <c r="M17" i="4"/>
  <c r="M61" i="4"/>
  <c r="N24" i="4"/>
  <c r="K69" i="4"/>
  <c r="D24" i="4"/>
  <c r="I33" i="4"/>
  <c r="N55" i="4"/>
  <c r="I14" i="4"/>
  <c r="I13" i="4"/>
  <c r="I39" i="4"/>
  <c r="I58" i="4"/>
  <c r="O23" i="4"/>
  <c r="K16" i="4"/>
  <c r="O38" i="4"/>
  <c r="O34" i="4"/>
  <c r="K9" i="4"/>
  <c r="J67" i="4"/>
  <c r="F38" i="4"/>
  <c r="J38" i="4"/>
  <c r="L38" i="4"/>
  <c r="N12" i="4"/>
  <c r="D26" i="4"/>
  <c r="I10" i="4"/>
  <c r="O10" i="4"/>
  <c r="D10" i="4"/>
  <c r="O13" i="4"/>
  <c r="C16" i="4"/>
  <c r="I32" i="4"/>
  <c r="L60" i="4"/>
  <c r="J55" i="4"/>
  <c r="L32" i="4"/>
  <c r="L36" i="4"/>
  <c r="N54" i="4"/>
  <c r="N36" i="4"/>
  <c r="J14" i="4"/>
  <c r="T14" i="4" s="1"/>
  <c r="G33" i="4"/>
  <c r="E12" i="4"/>
  <c r="M69" i="4"/>
  <c r="G17" i="4"/>
  <c r="L34" i="4"/>
  <c r="K17" i="4"/>
  <c r="I12" i="4"/>
  <c r="L47" i="4"/>
  <c r="K39" i="4"/>
  <c r="M25" i="4"/>
  <c r="L69" i="4"/>
  <c r="G14" i="4"/>
  <c r="G39" i="4"/>
  <c r="K53" i="4"/>
  <c r="P53" i="4" s="1"/>
  <c r="L33" i="4"/>
  <c r="O60" i="4"/>
  <c r="J58" i="4"/>
  <c r="J9" i="4"/>
  <c r="I34" i="4"/>
  <c r="H36" i="4"/>
  <c r="J60" i="4"/>
  <c r="G13" i="4"/>
  <c r="I54" i="4"/>
  <c r="N48" i="4"/>
  <c r="H23" i="4"/>
  <c r="H58" i="4"/>
  <c r="N32" i="4"/>
  <c r="G36" i="4"/>
  <c r="G16" i="4"/>
  <c r="J36" i="4"/>
  <c r="I61" i="4"/>
  <c r="O36" i="4"/>
  <c r="K60" i="4"/>
  <c r="K12" i="4"/>
  <c r="L54" i="4"/>
  <c r="K54" i="4"/>
  <c r="I56" i="4"/>
  <c r="O54" i="4"/>
  <c r="L12" i="4"/>
  <c r="Q12" i="4" s="1"/>
  <c r="J33" i="4"/>
  <c r="G11" i="4"/>
  <c r="M60" i="4"/>
  <c r="N56" i="4"/>
  <c r="G47" i="4"/>
  <c r="E17" i="4"/>
  <c r="G32" i="4"/>
  <c r="K38" i="4"/>
  <c r="H39" i="4"/>
  <c r="H10" i="4"/>
  <c r="O55" i="4"/>
  <c r="K55" i="4"/>
  <c r="H32" i="4"/>
  <c r="J17" i="4"/>
  <c r="M9" i="4"/>
  <c r="L14" i="4"/>
  <c r="O39" i="4"/>
  <c r="M32" i="4"/>
  <c r="I38" i="4"/>
  <c r="I36" i="4"/>
  <c r="M33" i="4"/>
  <c r="G34" i="4"/>
  <c r="J12" i="4"/>
  <c r="G38" i="4"/>
  <c r="M38" i="4"/>
  <c r="D14" i="4"/>
  <c r="O16" i="4"/>
  <c r="J57" i="4"/>
  <c r="G9" i="4"/>
  <c r="J34" i="4"/>
  <c r="O32" i="4"/>
  <c r="F14" i="4"/>
  <c r="J54" i="4"/>
  <c r="G35" i="4"/>
  <c r="L16" i="4"/>
  <c r="F35" i="4"/>
  <c r="G57" i="4"/>
  <c r="I55" i="4"/>
  <c r="N61" i="4"/>
  <c r="O56" i="4"/>
  <c r="N11" i="4"/>
  <c r="L10" i="4"/>
  <c r="H12" i="4"/>
  <c r="L56" i="4"/>
  <c r="L9" i="4"/>
  <c r="C17" i="4"/>
  <c r="F55" i="4"/>
  <c r="D12" i="4"/>
  <c r="L11" i="4"/>
  <c r="E14" i="4"/>
  <c r="K11" i="4"/>
  <c r="I11" i="4"/>
  <c r="M11" i="4"/>
  <c r="F36" i="4"/>
  <c r="F60" i="4"/>
  <c r="H13" i="4"/>
  <c r="G58" i="4"/>
  <c r="O35" i="4"/>
  <c r="F39" i="4"/>
  <c r="K56" i="4"/>
  <c r="L17" i="4"/>
  <c r="Q17" i="4" s="1"/>
  <c r="M12" i="4"/>
  <c r="G60" i="4"/>
  <c r="M54" i="4"/>
  <c r="L53" i="4"/>
  <c r="G61" i="4"/>
  <c r="H61" i="4"/>
  <c r="M56" i="4"/>
  <c r="N39" i="4"/>
  <c r="N16" i="4"/>
  <c r="O11" i="4"/>
  <c r="O17" i="4"/>
  <c r="N17" i="4"/>
  <c r="N14" i="4"/>
  <c r="M58" i="4"/>
  <c r="L35" i="4"/>
  <c r="F34" i="4"/>
  <c r="K34" i="4"/>
  <c r="L61" i="4"/>
  <c r="O58" i="4"/>
  <c r="O61" i="4"/>
  <c r="E16" i="4"/>
  <c r="L57" i="4"/>
  <c r="H55" i="4"/>
  <c r="R55" i="4" s="1"/>
  <c r="D16" i="4"/>
  <c r="G10" i="4"/>
  <c r="K61" i="4"/>
  <c r="F61" i="4"/>
  <c r="J39" i="4"/>
  <c r="N10" i="4"/>
  <c r="C13" i="4"/>
  <c r="G53" i="4"/>
  <c r="F13" i="4"/>
  <c r="M13" i="4"/>
  <c r="C12" i="4"/>
  <c r="M36" i="4"/>
  <c r="M57" i="4"/>
  <c r="K36" i="4"/>
  <c r="K32" i="4"/>
  <c r="M39" i="4"/>
  <c r="K57" i="4"/>
  <c r="K10" i="4"/>
  <c r="N57" i="4"/>
  <c r="C14" i="4"/>
  <c r="K35" i="4"/>
  <c r="N58" i="4"/>
  <c r="N35" i="4"/>
  <c r="I60" i="4"/>
  <c r="S60" i="4" s="1"/>
  <c r="K58" i="4"/>
  <c r="M35" i="4"/>
  <c r="N38" i="4"/>
  <c r="AE309" i="1"/>
  <c r="O21" i="4"/>
  <c r="X309" i="1"/>
  <c r="H21" i="4"/>
  <c r="R21" i="4" s="1"/>
  <c r="Q15" i="4" l="1"/>
  <c r="Q9" i="4"/>
  <c r="P15" i="4"/>
  <c r="T57" i="4"/>
  <c r="T67" i="4"/>
  <c r="Q60" i="4"/>
  <c r="T69" i="4"/>
  <c r="T33" i="4"/>
  <c r="P17" i="4"/>
  <c r="S55" i="4"/>
  <c r="R24" i="4"/>
  <c r="R25" i="4"/>
  <c r="R38" i="4"/>
  <c r="R35" i="4"/>
  <c r="P9" i="4"/>
  <c r="R11" i="4"/>
  <c r="R33" i="4"/>
  <c r="S70" i="4"/>
  <c r="S69" i="4"/>
  <c r="R70" i="4"/>
  <c r="T24" i="4"/>
  <c r="G43" i="4"/>
  <c r="R9" i="4"/>
  <c r="R48" i="4"/>
  <c r="P10" i="4"/>
  <c r="Q23" i="4"/>
  <c r="Q24" i="4"/>
  <c r="R15" i="4"/>
  <c r="Q58" i="4"/>
  <c r="P36" i="4"/>
  <c r="P38" i="4"/>
  <c r="Q46" i="4"/>
  <c r="S34" i="4"/>
  <c r="Q37" i="4"/>
  <c r="R36" i="4"/>
  <c r="P11" i="4"/>
  <c r="Q25" i="4"/>
  <c r="T59" i="4"/>
  <c r="R39" i="4"/>
  <c r="S33" i="4"/>
  <c r="P60" i="4"/>
  <c r="P70" i="4"/>
  <c r="R68" i="4"/>
  <c r="P32" i="4"/>
  <c r="R61" i="4"/>
  <c r="P55" i="4"/>
  <c r="Q65" i="4"/>
  <c r="R13" i="4"/>
  <c r="R16" i="4"/>
  <c r="S65" i="4"/>
  <c r="P65" i="4"/>
  <c r="T34" i="4"/>
  <c r="T47" i="4"/>
  <c r="T46" i="4"/>
  <c r="T39" i="4"/>
  <c r="S13" i="4"/>
  <c r="S26" i="4"/>
  <c r="S36" i="4"/>
  <c r="S46" i="4"/>
  <c r="S21" i="4"/>
  <c r="I31" i="4"/>
  <c r="I43" i="4"/>
  <c r="S43" i="4" s="1"/>
  <c r="L31" i="4"/>
  <c r="L41" i="4" s="1"/>
  <c r="L43" i="4"/>
  <c r="O48" i="4"/>
  <c r="T48" i="4" s="1"/>
  <c r="O43" i="4"/>
  <c r="Q35" i="4"/>
  <c r="Q16" i="4"/>
  <c r="T12" i="4"/>
  <c r="P12" i="4"/>
  <c r="T9" i="4"/>
  <c r="J31" i="4"/>
  <c r="T31" i="4" s="1"/>
  <c r="J43" i="4"/>
  <c r="M31" i="4"/>
  <c r="M41" i="4" s="1"/>
  <c r="M43" i="4"/>
  <c r="T26" i="4"/>
  <c r="H46" i="4"/>
  <c r="R46" i="4" s="1"/>
  <c r="H43" i="4"/>
  <c r="P35" i="4"/>
  <c r="Q11" i="4"/>
  <c r="P23" i="4"/>
  <c r="F43" i="4"/>
  <c r="P43" i="4" s="1"/>
  <c r="Q21" i="4"/>
  <c r="T21" i="4"/>
  <c r="P21" i="4"/>
  <c r="S54" i="4"/>
  <c r="S12" i="4"/>
  <c r="S25" i="4"/>
  <c r="P34" i="4"/>
  <c r="R32" i="4"/>
  <c r="T60" i="4"/>
  <c r="S15" i="4"/>
  <c r="T37" i="4"/>
  <c r="Q53" i="4"/>
  <c r="S11" i="4"/>
  <c r="Q14" i="4"/>
  <c r="Q33" i="4"/>
  <c r="S53" i="4"/>
  <c r="T15" i="4"/>
  <c r="P16" i="4"/>
  <c r="R17" i="4"/>
  <c r="R12" i="4"/>
  <c r="S56" i="4"/>
  <c r="T53" i="4"/>
  <c r="P48" i="4"/>
  <c r="T54" i="4"/>
  <c r="T38" i="4"/>
  <c r="S38" i="4"/>
  <c r="T36" i="4"/>
  <c r="R58" i="4"/>
  <c r="Q13" i="4"/>
  <c r="P13" i="4"/>
  <c r="T61" i="4"/>
  <c r="Q39" i="4"/>
  <c r="Q55" i="4"/>
  <c r="P57" i="4"/>
  <c r="T35" i="4"/>
  <c r="T16" i="4"/>
  <c r="T68" i="4"/>
  <c r="R60" i="4"/>
  <c r="P26" i="4"/>
  <c r="T45" i="4"/>
  <c r="Q59" i="4"/>
  <c r="T70" i="4"/>
  <c r="S45" i="4"/>
  <c r="Q26" i="4"/>
  <c r="S23" i="4"/>
  <c r="Q61" i="4"/>
  <c r="Q10" i="4"/>
  <c r="T17" i="4"/>
  <c r="T58" i="4"/>
  <c r="P39" i="4"/>
  <c r="Q34" i="4"/>
  <c r="Q36" i="4"/>
  <c r="S32" i="4"/>
  <c r="Q38" i="4"/>
  <c r="S14" i="4"/>
  <c r="P56" i="4"/>
  <c r="T32" i="4"/>
  <c r="S17" i="4"/>
  <c r="R54" i="4"/>
  <c r="T13" i="4"/>
  <c r="P54" i="4"/>
  <c r="R23" i="4"/>
  <c r="R53" i="4"/>
  <c r="S48" i="4"/>
  <c r="Q67" i="4"/>
  <c r="R59" i="4"/>
  <c r="P37" i="4"/>
  <c r="T25" i="4"/>
  <c r="R47" i="4"/>
  <c r="S68" i="4"/>
  <c r="S67" i="4"/>
  <c r="Q57" i="4"/>
  <c r="Q47" i="4"/>
  <c r="Q32" i="4"/>
  <c r="S10" i="4"/>
  <c r="S58" i="4"/>
  <c r="Q54" i="4"/>
  <c r="Q69" i="4"/>
  <c r="Q56" i="4"/>
  <c r="S57" i="4"/>
  <c r="R56" i="4"/>
  <c r="S35" i="4"/>
  <c r="R34" i="4"/>
  <c r="R69" i="4"/>
  <c r="T56" i="4"/>
  <c r="R57" i="4"/>
  <c r="Q70" i="4"/>
  <c r="S9" i="4"/>
  <c r="P47" i="4"/>
  <c r="R67" i="4"/>
  <c r="S59" i="4"/>
  <c r="P59" i="4"/>
  <c r="S37" i="4"/>
  <c r="R26" i="4"/>
  <c r="P61" i="4"/>
  <c r="S61" i="4"/>
  <c r="T55" i="4"/>
  <c r="S39" i="4"/>
  <c r="T10" i="4"/>
  <c r="T11" i="4"/>
  <c r="P14" i="4"/>
  <c r="P33" i="4"/>
  <c r="R10" i="4"/>
  <c r="R14" i="4"/>
  <c r="P69" i="4"/>
  <c r="Q68" i="4"/>
  <c r="P58" i="4"/>
  <c r="S16" i="4"/>
  <c r="R45" i="4"/>
  <c r="R37" i="4"/>
  <c r="S24" i="4"/>
  <c r="P25" i="4"/>
  <c r="P68" i="4"/>
  <c r="T23" i="4"/>
  <c r="P67" i="4"/>
  <c r="G63" i="4"/>
  <c r="F63" i="4"/>
  <c r="O19" i="4"/>
  <c r="O63" i="4"/>
  <c r="D19" i="4"/>
  <c r="N19" i="4"/>
  <c r="I63" i="4"/>
  <c r="K31" i="4"/>
  <c r="K45" i="4"/>
  <c r="P45" i="4" s="1"/>
  <c r="K46" i="4"/>
  <c r="P46" i="4" s="1"/>
  <c r="I41" i="4"/>
  <c r="M19" i="4"/>
  <c r="J19" i="4"/>
  <c r="K63" i="4"/>
  <c r="F41" i="4"/>
  <c r="M63" i="4"/>
  <c r="H41" i="4"/>
  <c r="E19" i="4"/>
  <c r="N31" i="4"/>
  <c r="N41" i="4" s="1"/>
  <c r="N47" i="4"/>
  <c r="S47" i="4" s="1"/>
  <c r="K19" i="4"/>
  <c r="J63" i="4"/>
  <c r="H63" i="4"/>
  <c r="N63" i="4"/>
  <c r="F19" i="4"/>
  <c r="L63" i="4"/>
  <c r="L19" i="4"/>
  <c r="G19" i="4"/>
  <c r="H19" i="4"/>
  <c r="O41" i="4"/>
  <c r="C19" i="4"/>
  <c r="I19" i="4"/>
  <c r="G45" i="4"/>
  <c r="Q45" i="4" s="1"/>
  <c r="G31" i="4"/>
  <c r="G41" i="4" s="1"/>
  <c r="G48" i="4"/>
  <c r="Q48" i="4" s="1"/>
  <c r="Q43" i="4" l="1"/>
  <c r="J41" i="4"/>
  <c r="T41" i="4" s="1"/>
  <c r="R63" i="4"/>
  <c r="T63" i="4"/>
  <c r="P19" i="4"/>
  <c r="Q19" i="4"/>
  <c r="T43" i="4"/>
  <c r="R31" i="4"/>
  <c r="R43" i="4"/>
  <c r="Q41" i="4"/>
  <c r="S41" i="4"/>
  <c r="S63" i="4"/>
  <c r="P63" i="4"/>
  <c r="R41" i="4"/>
  <c r="Q63" i="4"/>
  <c r="R19" i="4"/>
  <c r="T19" i="4"/>
  <c r="S19" i="4"/>
  <c r="Q31" i="4"/>
  <c r="S31" i="4"/>
  <c r="K41" i="4"/>
  <c r="P41" i="4" s="1"/>
  <c r="P3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<sst xmlns="http://schemas.openxmlformats.org/spreadsheetml/2006/main" count="29907" uniqueCount="6688">
  <si>
    <t>Major Code</t>
  </si>
  <si>
    <t>Level</t>
  </si>
  <si>
    <t>A301</t>
  </si>
  <si>
    <t>GR</t>
  </si>
  <si>
    <t>A303</t>
  </si>
  <si>
    <t>AEJ1</t>
  </si>
  <si>
    <t>UG</t>
  </si>
  <si>
    <t>AEJ2</t>
  </si>
  <si>
    <t>AEJ4</t>
  </si>
  <si>
    <t>AES1</t>
  </si>
  <si>
    <t>AEW1</t>
  </si>
  <si>
    <t>AEW3</t>
  </si>
  <si>
    <t>AGIN</t>
  </si>
  <si>
    <t>ANS1</t>
  </si>
  <si>
    <t>ANS2</t>
  </si>
  <si>
    <t>APIN</t>
  </si>
  <si>
    <t>APJ1</t>
  </si>
  <si>
    <t>APS1</t>
  </si>
  <si>
    <t>ARIN</t>
  </si>
  <si>
    <t>ARS1</t>
  </si>
  <si>
    <t>ATS1</t>
  </si>
  <si>
    <t>ATS3</t>
  </si>
  <si>
    <t>ATS4</t>
  </si>
  <si>
    <t>AYS1</t>
  </si>
  <si>
    <t>AYS2</t>
  </si>
  <si>
    <t>B008</t>
  </si>
  <si>
    <t>GT</t>
  </si>
  <si>
    <t>B009</t>
  </si>
  <si>
    <t>B010</t>
  </si>
  <si>
    <t>B012</t>
  </si>
  <si>
    <t>B025</t>
  </si>
  <si>
    <t>B027</t>
  </si>
  <si>
    <t>B030</t>
  </si>
  <si>
    <t>B033</t>
  </si>
  <si>
    <t>B036</t>
  </si>
  <si>
    <t>B047</t>
  </si>
  <si>
    <t>B048</t>
  </si>
  <si>
    <t>B050</t>
  </si>
  <si>
    <t>B053</t>
  </si>
  <si>
    <t>B054</t>
  </si>
  <si>
    <t>B055</t>
  </si>
  <si>
    <t>B056</t>
  </si>
  <si>
    <t>B057</t>
  </si>
  <si>
    <t>B059</t>
  </si>
  <si>
    <t>B060</t>
  </si>
  <si>
    <t>B061</t>
  </si>
  <si>
    <t>B077</t>
  </si>
  <si>
    <t>B079</t>
  </si>
  <si>
    <t>B081</t>
  </si>
  <si>
    <t>B082</t>
  </si>
  <si>
    <t>B083</t>
  </si>
  <si>
    <t>B084</t>
  </si>
  <si>
    <t>B121</t>
  </si>
  <si>
    <t>B122</t>
  </si>
  <si>
    <t>B123</t>
  </si>
  <si>
    <t>B125</t>
  </si>
  <si>
    <t>B128</t>
  </si>
  <si>
    <t>B129</t>
  </si>
  <si>
    <t>B130</t>
  </si>
  <si>
    <t>B131</t>
  </si>
  <si>
    <t>B132</t>
  </si>
  <si>
    <t>B133</t>
  </si>
  <si>
    <t>B134</t>
  </si>
  <si>
    <t>B137</t>
  </si>
  <si>
    <t>B140</t>
  </si>
  <si>
    <t>B141</t>
  </si>
  <si>
    <t>B142</t>
  </si>
  <si>
    <t>B143</t>
  </si>
  <si>
    <t>B144</t>
  </si>
  <si>
    <t>B145</t>
  </si>
  <si>
    <t>B146</t>
  </si>
  <si>
    <t>B149</t>
  </si>
  <si>
    <t>B150</t>
  </si>
  <si>
    <t>B154</t>
  </si>
  <si>
    <t>B156</t>
  </si>
  <si>
    <t>B158</t>
  </si>
  <si>
    <t>B160</t>
  </si>
  <si>
    <t>B162</t>
  </si>
  <si>
    <t>B163</t>
  </si>
  <si>
    <t>B164</t>
  </si>
  <si>
    <t>B165</t>
  </si>
  <si>
    <t>B166</t>
  </si>
  <si>
    <t>B167</t>
  </si>
  <si>
    <t>B168</t>
  </si>
  <si>
    <t>B170</t>
  </si>
  <si>
    <t>B187</t>
  </si>
  <si>
    <t>B188</t>
  </si>
  <si>
    <t>B194</t>
  </si>
  <si>
    <t>B195</t>
  </si>
  <si>
    <t>B200</t>
  </si>
  <si>
    <t>B201</t>
  </si>
  <si>
    <t>B202</t>
  </si>
  <si>
    <t>B203</t>
  </si>
  <si>
    <t>B204</t>
  </si>
  <si>
    <t>B207</t>
  </si>
  <si>
    <t>B209</t>
  </si>
  <si>
    <t>B210</t>
  </si>
  <si>
    <t>B211</t>
  </si>
  <si>
    <t>B212</t>
  </si>
  <si>
    <t>B213</t>
  </si>
  <si>
    <t>B215</t>
  </si>
  <si>
    <t>B216</t>
  </si>
  <si>
    <t>B217</t>
  </si>
  <si>
    <t>B219</t>
  </si>
  <si>
    <t>B220</t>
  </si>
  <si>
    <t>B221</t>
  </si>
  <si>
    <t>B222</t>
  </si>
  <si>
    <t>B223</t>
  </si>
  <si>
    <t>B226</t>
  </si>
  <si>
    <t>B228</t>
  </si>
  <si>
    <t>B231</t>
  </si>
  <si>
    <t>B233</t>
  </si>
  <si>
    <t>B243</t>
  </si>
  <si>
    <t>B245</t>
  </si>
  <si>
    <t>B246</t>
  </si>
  <si>
    <t>B247</t>
  </si>
  <si>
    <t>B250</t>
  </si>
  <si>
    <t>B253</t>
  </si>
  <si>
    <t>B254</t>
  </si>
  <si>
    <t>B255</t>
  </si>
  <si>
    <t>B256</t>
  </si>
  <si>
    <t>B257</t>
  </si>
  <si>
    <t>B258</t>
  </si>
  <si>
    <t>B259</t>
  </si>
  <si>
    <t>B260</t>
  </si>
  <si>
    <t>B261</t>
  </si>
  <si>
    <t>B262</t>
  </si>
  <si>
    <t>B263</t>
  </si>
  <si>
    <t>B264</t>
  </si>
  <si>
    <t>B265</t>
  </si>
  <si>
    <t>B266</t>
  </si>
  <si>
    <t>B269</t>
  </si>
  <si>
    <t>B270</t>
  </si>
  <si>
    <t>B282</t>
  </si>
  <si>
    <t>B283</t>
  </si>
  <si>
    <t>B284</t>
  </si>
  <si>
    <t>B286</t>
  </si>
  <si>
    <t>B287</t>
  </si>
  <si>
    <t>B288</t>
  </si>
  <si>
    <t>B290</t>
  </si>
  <si>
    <t>B291</t>
  </si>
  <si>
    <t>B292</t>
  </si>
  <si>
    <t>B293</t>
  </si>
  <si>
    <t>B294</t>
  </si>
  <si>
    <t>B295</t>
  </si>
  <si>
    <t>B296</t>
  </si>
  <si>
    <t>B297</t>
  </si>
  <si>
    <t>B298</t>
  </si>
  <si>
    <t>B299</t>
  </si>
  <si>
    <t>B300</t>
  </si>
  <si>
    <t>B301</t>
  </si>
  <si>
    <t>B303</t>
  </si>
  <si>
    <t>B305</t>
  </si>
  <si>
    <t>B311</t>
  </si>
  <si>
    <t>B316</t>
  </si>
  <si>
    <t>B317</t>
  </si>
  <si>
    <t>B322</t>
  </si>
  <si>
    <t>B331</t>
  </si>
  <si>
    <t>B332</t>
  </si>
  <si>
    <t>B335</t>
  </si>
  <si>
    <t>B336</t>
  </si>
  <si>
    <t>B339</t>
  </si>
  <si>
    <t>B345</t>
  </si>
  <si>
    <t>B346</t>
  </si>
  <si>
    <t>B347</t>
  </si>
  <si>
    <t>B359</t>
  </si>
  <si>
    <t>B361</t>
  </si>
  <si>
    <t>B363</t>
  </si>
  <si>
    <t>B364</t>
  </si>
  <si>
    <t>B366</t>
  </si>
  <si>
    <t>B369</t>
  </si>
  <si>
    <t>B371</t>
  </si>
  <si>
    <t>B372</t>
  </si>
  <si>
    <t>B374</t>
  </si>
  <si>
    <t>B375</t>
  </si>
  <si>
    <t>B376</t>
  </si>
  <si>
    <t>B377</t>
  </si>
  <si>
    <t>B378</t>
  </si>
  <si>
    <t>B379</t>
  </si>
  <si>
    <t>B380</t>
  </si>
  <si>
    <t>B381</t>
  </si>
  <si>
    <t>B386</t>
  </si>
  <si>
    <t>B387</t>
  </si>
  <si>
    <t>B388</t>
  </si>
  <si>
    <t>B389</t>
  </si>
  <si>
    <t>B390</t>
  </si>
  <si>
    <t>B391</t>
  </si>
  <si>
    <t>B392</t>
  </si>
  <si>
    <t>B393</t>
  </si>
  <si>
    <t>B394</t>
  </si>
  <si>
    <t>B395</t>
  </si>
  <si>
    <t>B397</t>
  </si>
  <si>
    <t>B398</t>
  </si>
  <si>
    <t>B399</t>
  </si>
  <si>
    <t>B400</t>
  </si>
  <si>
    <t>B402</t>
  </si>
  <si>
    <t>B403</t>
  </si>
  <si>
    <t>B406</t>
  </si>
  <si>
    <t>B407</t>
  </si>
  <si>
    <t>B408</t>
  </si>
  <si>
    <t>B410</t>
  </si>
  <si>
    <t>B412</t>
  </si>
  <si>
    <t>B414</t>
  </si>
  <si>
    <t>B415</t>
  </si>
  <si>
    <t>B416</t>
  </si>
  <si>
    <t>B417</t>
  </si>
  <si>
    <t>B419</t>
  </si>
  <si>
    <t>B421</t>
  </si>
  <si>
    <t>B422</t>
  </si>
  <si>
    <t>B423</t>
  </si>
  <si>
    <t>B424</t>
  </si>
  <si>
    <t>B425</t>
  </si>
  <si>
    <t>B426</t>
  </si>
  <si>
    <t>B427</t>
  </si>
  <si>
    <t>B428</t>
  </si>
  <si>
    <t>B429</t>
  </si>
  <si>
    <t>B430</t>
  </si>
  <si>
    <t>B431</t>
  </si>
  <si>
    <t>B432</t>
  </si>
  <si>
    <t>B435</t>
  </si>
  <si>
    <t>B436</t>
  </si>
  <si>
    <t>B437</t>
  </si>
  <si>
    <t>B438</t>
  </si>
  <si>
    <t>B439</t>
  </si>
  <si>
    <t>B440</t>
  </si>
  <si>
    <t>B441</t>
  </si>
  <si>
    <t>B442</t>
  </si>
  <si>
    <t>B443</t>
  </si>
  <si>
    <t>B444</t>
  </si>
  <si>
    <t>B445</t>
  </si>
  <si>
    <t>B446</t>
  </si>
  <si>
    <t>B448</t>
  </si>
  <si>
    <t>B449</t>
  </si>
  <si>
    <t>B450</t>
  </si>
  <si>
    <t>B451</t>
  </si>
  <si>
    <t>B453</t>
  </si>
  <si>
    <t>B454</t>
  </si>
  <si>
    <t>B455</t>
  </si>
  <si>
    <t>B456</t>
  </si>
  <si>
    <t>B457</t>
  </si>
  <si>
    <t>B458</t>
  </si>
  <si>
    <t>B459</t>
  </si>
  <si>
    <t>B460</t>
  </si>
  <si>
    <t>B461</t>
  </si>
  <si>
    <t>B462</t>
  </si>
  <si>
    <t>B463</t>
  </si>
  <si>
    <t>B465</t>
  </si>
  <si>
    <t>B466</t>
  </si>
  <si>
    <t>B469</t>
  </si>
  <si>
    <t>B471</t>
  </si>
  <si>
    <t>B472</t>
  </si>
  <si>
    <t>B473</t>
  </si>
  <si>
    <t>B474</t>
  </si>
  <si>
    <t>B475</t>
  </si>
  <si>
    <t>B476</t>
  </si>
  <si>
    <t>B478</t>
  </si>
  <si>
    <t>B479</t>
  </si>
  <si>
    <t>B480</t>
  </si>
  <si>
    <t>B481</t>
  </si>
  <si>
    <t>B482</t>
  </si>
  <si>
    <t>B483</t>
  </si>
  <si>
    <t>B484</t>
  </si>
  <si>
    <t>B485</t>
  </si>
  <si>
    <t>B486</t>
  </si>
  <si>
    <t>B487</t>
  </si>
  <si>
    <t>B488</t>
  </si>
  <si>
    <t>B489</t>
  </si>
  <si>
    <t>B490</t>
  </si>
  <si>
    <t>B492</t>
  </si>
  <si>
    <t>B493</t>
  </si>
  <si>
    <t>B494</t>
  </si>
  <si>
    <t>B495</t>
  </si>
  <si>
    <t>B496</t>
  </si>
  <si>
    <t>B497</t>
  </si>
  <si>
    <t>B498</t>
  </si>
  <si>
    <t>B499</t>
  </si>
  <si>
    <t>B500</t>
  </si>
  <si>
    <t>B501</t>
  </si>
  <si>
    <t>B502</t>
  </si>
  <si>
    <t>B503</t>
  </si>
  <si>
    <t>B504</t>
  </si>
  <si>
    <t>B509</t>
  </si>
  <si>
    <t>B510</t>
  </si>
  <si>
    <t>B511</t>
  </si>
  <si>
    <t>B512</t>
  </si>
  <si>
    <t>B513</t>
  </si>
  <si>
    <t>B514</t>
  </si>
  <si>
    <t>B515</t>
  </si>
  <si>
    <t>B516</t>
  </si>
  <si>
    <t>B517</t>
  </si>
  <si>
    <t>B518</t>
  </si>
  <si>
    <t>B519</t>
  </si>
  <si>
    <t>B520</t>
  </si>
  <si>
    <t>B521</t>
  </si>
  <si>
    <t>B522</t>
  </si>
  <si>
    <t>B523</t>
  </si>
  <si>
    <t>B524</t>
  </si>
  <si>
    <t>B525</t>
  </si>
  <si>
    <t>B526</t>
  </si>
  <si>
    <t>B527</t>
  </si>
  <si>
    <t>B528</t>
  </si>
  <si>
    <t>B529</t>
  </si>
  <si>
    <t>B531</t>
  </si>
  <si>
    <t>B532</t>
  </si>
  <si>
    <t>B533</t>
  </si>
  <si>
    <t>B534</t>
  </si>
  <si>
    <t>B535</t>
  </si>
  <si>
    <t>B536</t>
  </si>
  <si>
    <t>B537</t>
  </si>
  <si>
    <t>B538</t>
  </si>
  <si>
    <t>B539</t>
  </si>
  <si>
    <t>B540</t>
  </si>
  <si>
    <t>B541</t>
  </si>
  <si>
    <t>B542</t>
  </si>
  <si>
    <t>B543</t>
  </si>
  <si>
    <t>B547</t>
  </si>
  <si>
    <t>B548</t>
  </si>
  <si>
    <t>B551</t>
  </si>
  <si>
    <t>B552</t>
  </si>
  <si>
    <t>B553</t>
  </si>
  <si>
    <t>B554</t>
  </si>
  <si>
    <t>B555</t>
  </si>
  <si>
    <t>B556</t>
  </si>
  <si>
    <t>B557</t>
  </si>
  <si>
    <t>B558</t>
  </si>
  <si>
    <t>B559</t>
  </si>
  <si>
    <t>B560</t>
  </si>
  <si>
    <t>B562</t>
  </si>
  <si>
    <t>B563</t>
  </si>
  <si>
    <t>B564</t>
  </si>
  <si>
    <t>B566</t>
  </si>
  <si>
    <t>B567</t>
  </si>
  <si>
    <t>B568</t>
  </si>
  <si>
    <t>B569</t>
  </si>
  <si>
    <t>B576</t>
  </si>
  <si>
    <t>B578</t>
  </si>
  <si>
    <t>B580</t>
  </si>
  <si>
    <t>B581</t>
  </si>
  <si>
    <t>B582</t>
  </si>
  <si>
    <t>B583</t>
  </si>
  <si>
    <t>B584</t>
  </si>
  <si>
    <t>B585</t>
  </si>
  <si>
    <t>B586</t>
  </si>
  <si>
    <t>B587</t>
  </si>
  <si>
    <t>B588</t>
  </si>
  <si>
    <t>B589</t>
  </si>
  <si>
    <t>B590</t>
  </si>
  <si>
    <t>B591</t>
  </si>
  <si>
    <t>B592</t>
  </si>
  <si>
    <t>B593</t>
  </si>
  <si>
    <t>B594</t>
  </si>
  <si>
    <t>B595</t>
  </si>
  <si>
    <t>B596</t>
  </si>
  <si>
    <t>B597</t>
  </si>
  <si>
    <t>B598</t>
  </si>
  <si>
    <t>B599</t>
  </si>
  <si>
    <t>B600</t>
  </si>
  <si>
    <t>B602</t>
  </si>
  <si>
    <t>B603</t>
  </si>
  <si>
    <t>B604</t>
  </si>
  <si>
    <t>B605</t>
  </si>
  <si>
    <t>B606</t>
  </si>
  <si>
    <t>B607</t>
  </si>
  <si>
    <t>B608</t>
  </si>
  <si>
    <t>B609</t>
  </si>
  <si>
    <t>B610</t>
  </si>
  <si>
    <t>B611</t>
  </si>
  <si>
    <t>B612</t>
  </si>
  <si>
    <t>B613</t>
  </si>
  <si>
    <t>B614</t>
  </si>
  <si>
    <t>B615</t>
  </si>
  <si>
    <t>B617</t>
  </si>
  <si>
    <t>B618</t>
  </si>
  <si>
    <t>B620</t>
  </si>
  <si>
    <t>B621</t>
  </si>
  <si>
    <t>B622</t>
  </si>
  <si>
    <t>B623</t>
  </si>
  <si>
    <t>B626</t>
  </si>
  <si>
    <t>B627</t>
  </si>
  <si>
    <t>B634</t>
  </si>
  <si>
    <t>B635</t>
  </si>
  <si>
    <t>B637</t>
  </si>
  <si>
    <t>B638</t>
  </si>
  <si>
    <t>B639</t>
  </si>
  <si>
    <t>B640</t>
  </si>
  <si>
    <t>B641</t>
  </si>
  <si>
    <t>B642</t>
  </si>
  <si>
    <t>B643</t>
  </si>
  <si>
    <t>B644</t>
  </si>
  <si>
    <t>B646</t>
  </si>
  <si>
    <t>B647</t>
  </si>
  <si>
    <t>B650</t>
  </si>
  <si>
    <t>B651</t>
  </si>
  <si>
    <t>B653</t>
  </si>
  <si>
    <t>B654</t>
  </si>
  <si>
    <t>B655</t>
  </si>
  <si>
    <t>B656</t>
  </si>
  <si>
    <t>B657</t>
  </si>
  <si>
    <t>B658</t>
  </si>
  <si>
    <t>B659</t>
  </si>
  <si>
    <t>B672</t>
  </si>
  <si>
    <t>B673</t>
  </si>
  <si>
    <t>B674</t>
  </si>
  <si>
    <t>B676</t>
  </si>
  <si>
    <t>B679</t>
  </si>
  <si>
    <t>B680</t>
  </si>
  <si>
    <t>B681</t>
  </si>
  <si>
    <t>B682</t>
  </si>
  <si>
    <t>B683</t>
  </si>
  <si>
    <t>B684</t>
  </si>
  <si>
    <t>B685</t>
  </si>
  <si>
    <t>B687</t>
  </si>
  <si>
    <t>B688</t>
  </si>
  <si>
    <t>B689</t>
  </si>
  <si>
    <t>B690</t>
  </si>
  <si>
    <t>B691</t>
  </si>
  <si>
    <t>B692</t>
  </si>
  <si>
    <t>B693</t>
  </si>
  <si>
    <t>B694</t>
  </si>
  <si>
    <t>B696</t>
  </si>
  <si>
    <t>B717</t>
  </si>
  <si>
    <t>B718</t>
  </si>
  <si>
    <t>B719</t>
  </si>
  <si>
    <t>B720</t>
  </si>
  <si>
    <t>B721</t>
  </si>
  <si>
    <t>BAU1</t>
  </si>
  <si>
    <t>BAU2</t>
  </si>
  <si>
    <t>BAU3</t>
  </si>
  <si>
    <t>BAU4</t>
  </si>
  <si>
    <t>BAU5</t>
  </si>
  <si>
    <t>BAU7</t>
  </si>
  <si>
    <t>BAU8</t>
  </si>
  <si>
    <t>BAU9</t>
  </si>
  <si>
    <t>BBS1</t>
  </si>
  <si>
    <t>BHS1</t>
  </si>
  <si>
    <t>BIS1</t>
  </si>
  <si>
    <t>BLS1</t>
  </si>
  <si>
    <t>BMS1</t>
  </si>
  <si>
    <t>BNJ1</t>
  </si>
  <si>
    <t>BNS1</t>
  </si>
  <si>
    <t>BS11</t>
  </si>
  <si>
    <t>BS15</t>
  </si>
  <si>
    <t>BS16</t>
  </si>
  <si>
    <t>BS17</t>
  </si>
  <si>
    <t>BS19</t>
  </si>
  <si>
    <t>BSJ4</t>
  </si>
  <si>
    <t>BSJ5</t>
  </si>
  <si>
    <t>BSJ7</t>
  </si>
  <si>
    <t>BSS1</t>
  </si>
  <si>
    <t>BSS2</t>
  </si>
  <si>
    <t>BSS3</t>
  </si>
  <si>
    <t>BSS5</t>
  </si>
  <si>
    <t>BSS7</t>
  </si>
  <si>
    <t>BSS9</t>
  </si>
  <si>
    <t>BSSA</t>
  </si>
  <si>
    <t>BSSB</t>
  </si>
  <si>
    <t>BSSC</t>
  </si>
  <si>
    <t>BSSE</t>
  </si>
  <si>
    <t>BSSF</t>
  </si>
  <si>
    <t>BSSH</t>
  </si>
  <si>
    <t>BSSM</t>
  </si>
  <si>
    <t>BSSP</t>
  </si>
  <si>
    <t>BSST</t>
  </si>
  <si>
    <t>BSSV</t>
  </si>
  <si>
    <t>BSSW</t>
  </si>
  <si>
    <t>BSSY</t>
  </si>
  <si>
    <t>BSW1</t>
  </si>
  <si>
    <t>BSW2</t>
  </si>
  <si>
    <t>BSW3</t>
  </si>
  <si>
    <t>BVSC</t>
  </si>
  <si>
    <t>C307</t>
  </si>
  <si>
    <t>CA02</t>
  </si>
  <si>
    <t>OC</t>
  </si>
  <si>
    <t>CA03</t>
  </si>
  <si>
    <t>CA04</t>
  </si>
  <si>
    <t>CA05</t>
  </si>
  <si>
    <t>CA06</t>
  </si>
  <si>
    <t>CA07</t>
  </si>
  <si>
    <t>CA09</t>
  </si>
  <si>
    <t>CA10</t>
  </si>
  <si>
    <t>CA11</t>
  </si>
  <si>
    <t>CA12</t>
  </si>
  <si>
    <t>CA13</t>
  </si>
  <si>
    <t>CA16</t>
  </si>
  <si>
    <t>CA20</t>
  </si>
  <si>
    <t>CA21</t>
  </si>
  <si>
    <t>CA22</t>
  </si>
  <si>
    <t>CA23</t>
  </si>
  <si>
    <t>CA24</t>
  </si>
  <si>
    <t>CA25</t>
  </si>
  <si>
    <t>CA32</t>
  </si>
  <si>
    <t>CA33</t>
  </si>
  <si>
    <t>CAS1</t>
  </si>
  <si>
    <t>CAS2</t>
  </si>
  <si>
    <t>CB04</t>
  </si>
  <si>
    <t>CB10</t>
  </si>
  <si>
    <t>CB18</t>
  </si>
  <si>
    <t>CB19</t>
  </si>
  <si>
    <t>CB20</t>
  </si>
  <si>
    <t>CB21</t>
  </si>
  <si>
    <t>CB22</t>
  </si>
  <si>
    <t>CB23</t>
  </si>
  <si>
    <t>CB24</t>
  </si>
  <si>
    <t>CB25</t>
  </si>
  <si>
    <t>CB26</t>
  </si>
  <si>
    <t>CB27</t>
  </si>
  <si>
    <t>CB28</t>
  </si>
  <si>
    <t>CB29</t>
  </si>
  <si>
    <t>CB30</t>
  </si>
  <si>
    <t>CB31</t>
  </si>
  <si>
    <t>CB32</t>
  </si>
  <si>
    <t>CB33</t>
  </si>
  <si>
    <t>CB34</t>
  </si>
  <si>
    <t>CB35</t>
  </si>
  <si>
    <t>CB39</t>
  </si>
  <si>
    <t>CB40</t>
  </si>
  <si>
    <t>CB44</t>
  </si>
  <si>
    <t>CB45</t>
  </si>
  <si>
    <t>CB46</t>
  </si>
  <si>
    <t>CB47</t>
  </si>
  <si>
    <t>CB48</t>
  </si>
  <si>
    <t>CB49</t>
  </si>
  <si>
    <t>CB50</t>
  </si>
  <si>
    <t>CB53</t>
  </si>
  <si>
    <t>CB54</t>
  </si>
  <si>
    <t>CB55</t>
  </si>
  <si>
    <t>CB58</t>
  </si>
  <si>
    <t>CB59</t>
  </si>
  <si>
    <t>CB60</t>
  </si>
  <si>
    <t>CB64</t>
  </si>
  <si>
    <t>CB65</t>
  </si>
  <si>
    <t>CB66</t>
  </si>
  <si>
    <t>CB68</t>
  </si>
  <si>
    <t>CB69</t>
  </si>
  <si>
    <t>CB70</t>
  </si>
  <si>
    <t>CB71</t>
  </si>
  <si>
    <t>CBS1</t>
  </si>
  <si>
    <t>CC08</t>
  </si>
  <si>
    <t>CC14</t>
  </si>
  <si>
    <t>CCJ1</t>
  </si>
  <si>
    <t>CCS1</t>
  </si>
  <si>
    <t>CD03</t>
  </si>
  <si>
    <t>CD05</t>
  </si>
  <si>
    <t>CD06</t>
  </si>
  <si>
    <t>CD09</t>
  </si>
  <si>
    <t>CD10</t>
  </si>
  <si>
    <t>CD11</t>
  </si>
  <si>
    <t>CD12</t>
  </si>
  <si>
    <t>CD13</t>
  </si>
  <si>
    <t>CD14</t>
  </si>
  <si>
    <t>CD15</t>
  </si>
  <si>
    <t>CD18</t>
  </si>
  <si>
    <t>CD19</t>
  </si>
  <si>
    <t>CD20</t>
  </si>
  <si>
    <t>CD21</t>
  </si>
  <si>
    <t>CD22</t>
  </si>
  <si>
    <t>CD23</t>
  </si>
  <si>
    <t>CD26</t>
  </si>
  <si>
    <t>CD27</t>
  </si>
  <si>
    <t>CD28</t>
  </si>
  <si>
    <t>CD33</t>
  </si>
  <si>
    <t>CD34</t>
  </si>
  <si>
    <t>CD35</t>
  </si>
  <si>
    <t>CD37</t>
  </si>
  <si>
    <t>CD38</t>
  </si>
  <si>
    <t>CD39</t>
  </si>
  <si>
    <t>CD40</t>
  </si>
  <si>
    <t>CES1</t>
  </si>
  <si>
    <t>CF03</t>
  </si>
  <si>
    <t>CF06</t>
  </si>
  <si>
    <t>CF09</t>
  </si>
  <si>
    <t>CF10</t>
  </si>
  <si>
    <t>CF11</t>
  </si>
  <si>
    <t>CF12</t>
  </si>
  <si>
    <t>CF13</t>
  </si>
  <si>
    <t>CF14</t>
  </si>
  <si>
    <t>CF15</t>
  </si>
  <si>
    <t>CF16</t>
  </si>
  <si>
    <t>CF17</t>
  </si>
  <si>
    <t>CF18</t>
  </si>
  <si>
    <t>CF19</t>
  </si>
  <si>
    <t>CF20</t>
  </si>
  <si>
    <t>CF21</t>
  </si>
  <si>
    <t>CF22</t>
  </si>
  <si>
    <t>CF23</t>
  </si>
  <si>
    <t>CF25</t>
  </si>
  <si>
    <t>CF26</t>
  </si>
  <si>
    <t>CF27</t>
  </si>
  <si>
    <t>CF28</t>
  </si>
  <si>
    <t>CG01</t>
  </si>
  <si>
    <t>CHJ1</t>
  </si>
  <si>
    <t>CHS1</t>
  </si>
  <si>
    <t>CK01</t>
  </si>
  <si>
    <t>CK02</t>
  </si>
  <si>
    <t>CK03</t>
  </si>
  <si>
    <t>CLS1</t>
  </si>
  <si>
    <t>CMJ1</t>
  </si>
  <si>
    <t>CMS1</t>
  </si>
  <si>
    <t>CNI3</t>
  </si>
  <si>
    <t>CNJ1</t>
  </si>
  <si>
    <t>COS1</t>
  </si>
  <si>
    <t>CPS1</t>
  </si>
  <si>
    <t>CPS2</t>
  </si>
  <si>
    <t>CSIN</t>
  </si>
  <si>
    <t>CSJ2</t>
  </si>
  <si>
    <t>CSS1</t>
  </si>
  <si>
    <t>CSS2</t>
  </si>
  <si>
    <t>CSS3</t>
  </si>
  <si>
    <t>CSS4</t>
  </si>
  <si>
    <t>CSS6</t>
  </si>
  <si>
    <t>CSS7</t>
  </si>
  <si>
    <t>CSSA</t>
  </si>
  <si>
    <t>CSSB</t>
  </si>
  <si>
    <t>CSSC</t>
  </si>
  <si>
    <t>CSW1</t>
  </si>
  <si>
    <t>CT01</t>
  </si>
  <si>
    <t>CT02</t>
  </si>
  <si>
    <t>CT04</t>
  </si>
  <si>
    <t>CT05</t>
  </si>
  <si>
    <t>CT06</t>
  </si>
  <si>
    <t>CT08</t>
  </si>
  <si>
    <t>CT09</t>
  </si>
  <si>
    <t>CT10</t>
  </si>
  <si>
    <t>CT11</t>
  </si>
  <si>
    <t>CT12</t>
  </si>
  <si>
    <t>CT13</t>
  </si>
  <si>
    <t>CT14</t>
  </si>
  <si>
    <t>CT15</t>
  </si>
  <si>
    <t>CT16</t>
  </si>
  <si>
    <t>CT17</t>
  </si>
  <si>
    <t>CT18</t>
  </si>
  <si>
    <t>CT19</t>
  </si>
  <si>
    <t>CT20</t>
  </si>
  <si>
    <t>CT21</t>
  </si>
  <si>
    <t>CT22</t>
  </si>
  <si>
    <t>CT23</t>
  </si>
  <si>
    <t>CT24</t>
  </si>
  <si>
    <t>CT25</t>
  </si>
  <si>
    <t>CT26</t>
  </si>
  <si>
    <t>CT27</t>
  </si>
  <si>
    <t>CT28</t>
  </si>
  <si>
    <t>CT29</t>
  </si>
  <si>
    <t>CT30</t>
  </si>
  <si>
    <t>CT31</t>
  </si>
  <si>
    <t>CT32</t>
  </si>
  <si>
    <t>CT35</t>
  </si>
  <si>
    <t>CT37</t>
  </si>
  <si>
    <t>CT39</t>
  </si>
  <si>
    <t>CT40</t>
  </si>
  <si>
    <t>CT41</t>
  </si>
  <si>
    <t>CT42</t>
  </si>
  <si>
    <t>CT45</t>
  </si>
  <si>
    <t>CT52</t>
  </si>
  <si>
    <t>CU01</t>
  </si>
  <si>
    <t>CU02</t>
  </si>
  <si>
    <t>CU03</t>
  </si>
  <si>
    <t>CU04</t>
  </si>
  <si>
    <t>CU05</t>
  </si>
  <si>
    <t>CU06</t>
  </si>
  <si>
    <t>CU08</t>
  </si>
  <si>
    <t>CU09</t>
  </si>
  <si>
    <t>CU10</t>
  </si>
  <si>
    <t>CU11</t>
  </si>
  <si>
    <t>CU13</t>
  </si>
  <si>
    <t>CU15</t>
  </si>
  <si>
    <t>CU16</t>
  </si>
  <si>
    <t>CU18</t>
  </si>
  <si>
    <t>CU19</t>
  </si>
  <si>
    <t>CU20</t>
  </si>
  <si>
    <t>CU21</t>
  </si>
  <si>
    <t>CU22</t>
  </si>
  <si>
    <t>CU24</t>
  </si>
  <si>
    <t>CU26</t>
  </si>
  <si>
    <t>CU27</t>
  </si>
  <si>
    <t>CU28</t>
  </si>
  <si>
    <t>CU29</t>
  </si>
  <si>
    <t>CU31</t>
  </si>
  <si>
    <t>CV01</t>
  </si>
  <si>
    <t>CV02</t>
  </si>
  <si>
    <t>CV03</t>
  </si>
  <si>
    <t>CV04</t>
  </si>
  <si>
    <t>CV05</t>
  </si>
  <si>
    <t>CV06</t>
  </si>
  <si>
    <t>CV08</t>
  </si>
  <si>
    <t>CV09</t>
  </si>
  <si>
    <t>CV10</t>
  </si>
  <si>
    <t>CV11</t>
  </si>
  <si>
    <t>CV12</t>
  </si>
  <si>
    <t>CV13</t>
  </si>
  <si>
    <t>CV14</t>
  </si>
  <si>
    <t>CV17</t>
  </si>
  <si>
    <t>CV19</t>
  </si>
  <si>
    <t>CV20</t>
  </si>
  <si>
    <t>CV21</t>
  </si>
  <si>
    <t>CV22</t>
  </si>
  <si>
    <t>CV23</t>
  </si>
  <si>
    <t>CV24</t>
  </si>
  <si>
    <t>CV25</t>
  </si>
  <si>
    <t>CV26</t>
  </si>
  <si>
    <t>CV27</t>
  </si>
  <si>
    <t>CV28</t>
  </si>
  <si>
    <t>CV29</t>
  </si>
  <si>
    <t>CV30</t>
  </si>
  <si>
    <t>CV33</t>
  </si>
  <si>
    <t>CV35</t>
  </si>
  <si>
    <t>CVS1</t>
  </si>
  <si>
    <t>D001</t>
  </si>
  <si>
    <t>D002</t>
  </si>
  <si>
    <t>D003</t>
  </si>
  <si>
    <t>D004</t>
  </si>
  <si>
    <t>D005</t>
  </si>
  <si>
    <t>D006</t>
  </si>
  <si>
    <t>D009</t>
  </si>
  <si>
    <t>D010</t>
  </si>
  <si>
    <t>D011</t>
  </si>
  <si>
    <t>D017</t>
  </si>
  <si>
    <t>D018</t>
  </si>
  <si>
    <t>D019</t>
  </si>
  <si>
    <t>D020</t>
  </si>
  <si>
    <t>D021</t>
  </si>
  <si>
    <t>D022</t>
  </si>
  <si>
    <t>D023</t>
  </si>
  <si>
    <t>D025</t>
  </si>
  <si>
    <t>D026</t>
  </si>
  <si>
    <t>D027</t>
  </si>
  <si>
    <t>D028</t>
  </si>
  <si>
    <t>D029</t>
  </si>
  <si>
    <t>D030</t>
  </si>
  <si>
    <t>D031</t>
  </si>
  <si>
    <t>D036</t>
  </si>
  <si>
    <t>D037</t>
  </si>
  <si>
    <t>D041</t>
  </si>
  <si>
    <t>D042</t>
  </si>
  <si>
    <t>D043</t>
  </si>
  <si>
    <t>PE</t>
  </si>
  <si>
    <t>D044</t>
  </si>
  <si>
    <t>D045</t>
  </si>
  <si>
    <t>D046</t>
  </si>
  <si>
    <t>D047</t>
  </si>
  <si>
    <t>D048</t>
  </si>
  <si>
    <t>D049</t>
  </si>
  <si>
    <t>D050</t>
  </si>
  <si>
    <t>D051</t>
  </si>
  <si>
    <t>D053</t>
  </si>
  <si>
    <t>D057</t>
  </si>
  <si>
    <t>D058</t>
  </si>
  <si>
    <t>D060</t>
  </si>
  <si>
    <t>D061</t>
  </si>
  <si>
    <t>D062</t>
  </si>
  <si>
    <t>D063</t>
  </si>
  <si>
    <t>D064</t>
  </si>
  <si>
    <t>D065</t>
  </si>
  <si>
    <t>DB01</t>
  </si>
  <si>
    <t>DB02</t>
  </si>
  <si>
    <t>DB03</t>
  </si>
  <si>
    <t>DB04</t>
  </si>
  <si>
    <t>DB05</t>
  </si>
  <si>
    <t>DB06</t>
  </si>
  <si>
    <t>DB07</t>
  </si>
  <si>
    <t>DBS1</t>
  </si>
  <si>
    <t>E303</t>
  </si>
  <si>
    <t>E306</t>
  </si>
  <si>
    <t>E308</t>
  </si>
  <si>
    <t>EBS1</t>
  </si>
  <si>
    <t>ECJ1</t>
  </si>
  <si>
    <t>ECJ3</t>
  </si>
  <si>
    <t>ECS1</t>
  </si>
  <si>
    <t>ECS2</t>
  </si>
  <si>
    <t>ECS4</t>
  </si>
  <si>
    <t>ECW1</t>
  </si>
  <si>
    <t>ECW2</t>
  </si>
  <si>
    <t>ECW3</t>
  </si>
  <si>
    <t>EFS1</t>
  </si>
  <si>
    <t>ELJ1</t>
  </si>
  <si>
    <t>ELJ2</t>
  </si>
  <si>
    <t>ELS1</t>
  </si>
  <si>
    <t>ELU1</t>
  </si>
  <si>
    <t>ELW1</t>
  </si>
  <si>
    <t>ELW2</t>
  </si>
  <si>
    <t>EMS1</t>
  </si>
  <si>
    <t>ENJ1</t>
  </si>
  <si>
    <t>ENJ2</t>
  </si>
  <si>
    <t>ENS1</t>
  </si>
  <si>
    <t>ENS2</t>
  </si>
  <si>
    <t>ENS3</t>
  </si>
  <si>
    <t>ENS4</t>
  </si>
  <si>
    <t>ENS5</t>
  </si>
  <si>
    <t>ENS6</t>
  </si>
  <si>
    <t>ENS7</t>
  </si>
  <si>
    <t>ENW1</t>
  </si>
  <si>
    <t>EQS1</t>
  </si>
  <si>
    <t>ESS1</t>
  </si>
  <si>
    <t>ESS5</t>
  </si>
  <si>
    <t>ETS1</t>
  </si>
  <si>
    <t>ETS2</t>
  </si>
  <si>
    <t>F001</t>
  </si>
  <si>
    <t>F002</t>
  </si>
  <si>
    <t>F004</t>
  </si>
  <si>
    <t>F005</t>
  </si>
  <si>
    <t>F007</t>
  </si>
  <si>
    <t>F009</t>
  </si>
  <si>
    <t>F010</t>
  </si>
  <si>
    <t>F011</t>
  </si>
  <si>
    <t>F012</t>
  </si>
  <si>
    <t>F013</t>
  </si>
  <si>
    <t>F018</t>
  </si>
  <si>
    <t>F019</t>
  </si>
  <si>
    <t>F020</t>
  </si>
  <si>
    <t>F021</t>
  </si>
  <si>
    <t>F022</t>
  </si>
  <si>
    <t>F023</t>
  </si>
  <si>
    <t>F025</t>
  </si>
  <si>
    <t>F026</t>
  </si>
  <si>
    <t>F027</t>
  </si>
  <si>
    <t>F028</t>
  </si>
  <si>
    <t>F033</t>
  </si>
  <si>
    <t>F034</t>
  </si>
  <si>
    <t>F036</t>
  </si>
  <si>
    <t>F038</t>
  </si>
  <si>
    <t>F039</t>
  </si>
  <si>
    <t>F040</t>
  </si>
  <si>
    <t>F041</t>
  </si>
  <si>
    <t>F042</t>
  </si>
  <si>
    <t>F043</t>
  </si>
  <si>
    <t>F044</t>
  </si>
  <si>
    <t>F046</t>
  </si>
  <si>
    <t>F047</t>
  </si>
  <si>
    <t>F048</t>
  </si>
  <si>
    <t>F049</t>
  </si>
  <si>
    <t>F050</t>
  </si>
  <si>
    <t>F051</t>
  </si>
  <si>
    <t>F052</t>
  </si>
  <si>
    <t>F053</t>
  </si>
  <si>
    <t>F055</t>
  </si>
  <si>
    <t>F056</t>
  </si>
  <si>
    <t>F057</t>
  </si>
  <si>
    <t>F058</t>
  </si>
  <si>
    <t>F059</t>
  </si>
  <si>
    <t>F060</t>
  </si>
  <si>
    <t>F061</t>
  </si>
  <si>
    <t>F062</t>
  </si>
  <si>
    <t>F063</t>
  </si>
  <si>
    <t>F064</t>
  </si>
  <si>
    <t>F065</t>
  </si>
  <si>
    <t>F066</t>
  </si>
  <si>
    <t>F067</t>
  </si>
  <si>
    <t>F068</t>
  </si>
  <si>
    <t>F070</t>
  </si>
  <si>
    <t>F073</t>
  </si>
  <si>
    <t>F074</t>
  </si>
  <si>
    <t>F075</t>
  </si>
  <si>
    <t>F076</t>
  </si>
  <si>
    <t>F077</t>
  </si>
  <si>
    <t>F078</t>
  </si>
  <si>
    <t>F080</t>
  </si>
  <si>
    <t>F081</t>
  </si>
  <si>
    <t>F082</t>
  </si>
  <si>
    <t>F083</t>
  </si>
  <si>
    <t>F084</t>
  </si>
  <si>
    <t>F086</t>
  </si>
  <si>
    <t>F091</t>
  </si>
  <si>
    <t>F093</t>
  </si>
  <si>
    <t>F096</t>
  </si>
  <si>
    <t>F097</t>
  </si>
  <si>
    <t>F098</t>
  </si>
  <si>
    <t>F099</t>
  </si>
  <si>
    <t>F102</t>
  </si>
  <si>
    <t>F103</t>
  </si>
  <si>
    <t>F104</t>
  </si>
  <si>
    <t>F105</t>
  </si>
  <si>
    <t>F106</t>
  </si>
  <si>
    <t>F107</t>
  </si>
  <si>
    <t>F108</t>
  </si>
  <si>
    <t>F109</t>
  </si>
  <si>
    <t>F110</t>
  </si>
  <si>
    <t>F112</t>
  </si>
  <si>
    <t>F113</t>
  </si>
  <si>
    <t>F114</t>
  </si>
  <si>
    <t>F118</t>
  </si>
  <si>
    <t>F120</t>
  </si>
  <si>
    <t>F121</t>
  </si>
  <si>
    <t>F122</t>
  </si>
  <si>
    <t>F124</t>
  </si>
  <si>
    <t>F129</t>
  </si>
  <si>
    <t>F130</t>
  </si>
  <si>
    <t>F131</t>
  </si>
  <si>
    <t>F132</t>
  </si>
  <si>
    <t>F133</t>
  </si>
  <si>
    <t>F135</t>
  </si>
  <si>
    <t>F138</t>
  </si>
  <si>
    <t>F139</t>
  </si>
  <si>
    <t>F140</t>
  </si>
  <si>
    <t>F141</t>
  </si>
  <si>
    <t>F144</t>
  </si>
  <si>
    <t>F157</t>
  </si>
  <si>
    <t>F158</t>
  </si>
  <si>
    <t>F166</t>
  </si>
  <si>
    <t>F167</t>
  </si>
  <si>
    <t>F168</t>
  </si>
  <si>
    <t>F169</t>
  </si>
  <si>
    <t>F170</t>
  </si>
  <si>
    <t>F171</t>
  </si>
  <si>
    <t>F178</t>
  </si>
  <si>
    <t>FAS1</t>
  </si>
  <si>
    <t>FAS2</t>
  </si>
  <si>
    <t>FAS3</t>
  </si>
  <si>
    <t>FAW1</t>
  </si>
  <si>
    <t>FOS1</t>
  </si>
  <si>
    <t>FRJ1</t>
  </si>
  <si>
    <t>FRJ2</t>
  </si>
  <si>
    <t>FRS1</t>
  </si>
  <si>
    <t>FRU1</t>
  </si>
  <si>
    <t>FRW1</t>
  </si>
  <si>
    <t>FRW2</t>
  </si>
  <si>
    <t>FSS1</t>
  </si>
  <si>
    <t>FSS2</t>
  </si>
  <si>
    <t>FSS3</t>
  </si>
  <si>
    <t>GCJ1</t>
  </si>
  <si>
    <t>GCS1</t>
  </si>
  <si>
    <t>GCW1</t>
  </si>
  <si>
    <t>GEJ2</t>
  </si>
  <si>
    <t>GES1</t>
  </si>
  <si>
    <t>GGJ1</t>
  </si>
  <si>
    <t>GGJ3</t>
  </si>
  <si>
    <t>GGS1</t>
  </si>
  <si>
    <t>GGW1</t>
  </si>
  <si>
    <t>GGW2</t>
  </si>
  <si>
    <t>GGW3</t>
  </si>
  <si>
    <t>GKJ2</t>
  </si>
  <si>
    <t>GMC1</t>
  </si>
  <si>
    <t>GNS1</t>
  </si>
  <si>
    <t>GRJ1</t>
  </si>
  <si>
    <t>GRJ3</t>
  </si>
  <si>
    <t>GRS1</t>
  </si>
  <si>
    <t>GRU1</t>
  </si>
  <si>
    <t>GRW1</t>
  </si>
  <si>
    <t>H312</t>
  </si>
  <si>
    <t>H314</t>
  </si>
  <si>
    <t>H322</t>
  </si>
  <si>
    <t>H327</t>
  </si>
  <si>
    <t>HAJ1</t>
  </si>
  <si>
    <t>HAS1</t>
  </si>
  <si>
    <t>HAW1</t>
  </si>
  <si>
    <t>HLS1</t>
  </si>
  <si>
    <t>HLS2</t>
  </si>
  <si>
    <t>HLS3</t>
  </si>
  <si>
    <t>HLS4</t>
  </si>
  <si>
    <t>HMS1</t>
  </si>
  <si>
    <t>HPS1</t>
  </si>
  <si>
    <t>HSJ1</t>
  </si>
  <si>
    <t>HSJ2</t>
  </si>
  <si>
    <t>HSS1</t>
  </si>
  <si>
    <t>HSS2</t>
  </si>
  <si>
    <t>HSS3</t>
  </si>
  <si>
    <t>HSW1</t>
  </si>
  <si>
    <t>I310</t>
  </si>
  <si>
    <t>I909</t>
  </si>
  <si>
    <t>AE</t>
  </si>
  <si>
    <t>I918</t>
  </si>
  <si>
    <t>I933</t>
  </si>
  <si>
    <t>ICJ1</t>
  </si>
  <si>
    <t>ICJ4</t>
  </si>
  <si>
    <t>ICW1</t>
  </si>
  <si>
    <t>ICW2</t>
  </si>
  <si>
    <t>IFJ1</t>
  </si>
  <si>
    <t>IFW1</t>
  </si>
  <si>
    <t>INJ1</t>
  </si>
  <si>
    <t>INJ2</t>
  </si>
  <si>
    <t>ISJ1</t>
  </si>
  <si>
    <t>ISW1</t>
  </si>
  <si>
    <t>ITJ1</t>
  </si>
  <si>
    <t>ITJ2</t>
  </si>
  <si>
    <t>ITS1</t>
  </si>
  <si>
    <t>LAS1</t>
  </si>
  <si>
    <t>LBS1</t>
  </si>
  <si>
    <t>LDS2</t>
  </si>
  <si>
    <t>LIJ1</t>
  </si>
  <si>
    <t>LIW1</t>
  </si>
  <si>
    <t>LSS1</t>
  </si>
  <si>
    <t>LTJ1</t>
  </si>
  <si>
    <t>LTJ2</t>
  </si>
  <si>
    <t>LWJ4</t>
  </si>
  <si>
    <t>LWJ5</t>
  </si>
  <si>
    <t>LWJ7</t>
  </si>
  <si>
    <t>LWJ8</t>
  </si>
  <si>
    <t>LWS1</t>
  </si>
  <si>
    <t>LWS2</t>
  </si>
  <si>
    <t>LWS3</t>
  </si>
  <si>
    <t>LWS6</t>
  </si>
  <si>
    <t>LWS7</t>
  </si>
  <si>
    <t>LWS8</t>
  </si>
  <si>
    <t>LWW1</t>
  </si>
  <si>
    <t>LWW2</t>
  </si>
  <si>
    <t>LWW3</t>
  </si>
  <si>
    <t>LWW4</t>
  </si>
  <si>
    <t>LWW5</t>
  </si>
  <si>
    <t>LWW7</t>
  </si>
  <si>
    <t>LWW8</t>
  </si>
  <si>
    <t>LWW9</t>
  </si>
  <si>
    <t>LWWB</t>
  </si>
  <si>
    <t>LWWC</t>
  </si>
  <si>
    <t>M306</t>
  </si>
  <si>
    <t>M348</t>
  </si>
  <si>
    <t>M350</t>
  </si>
  <si>
    <t>M353</t>
  </si>
  <si>
    <t>MAS1</t>
  </si>
  <si>
    <t>MBS1</t>
  </si>
  <si>
    <t>MCJ1</t>
  </si>
  <si>
    <t>MCS1</t>
  </si>
  <si>
    <t>MCS2</t>
  </si>
  <si>
    <t>MCS3</t>
  </si>
  <si>
    <t>MCS4</t>
  </si>
  <si>
    <t>MCW1</t>
  </si>
  <si>
    <t>MDS2</t>
  </si>
  <si>
    <t>MDS4</t>
  </si>
  <si>
    <t>MDS5</t>
  </si>
  <si>
    <t>MDS6</t>
  </si>
  <si>
    <t>MDS7</t>
  </si>
  <si>
    <t>MDS8</t>
  </si>
  <si>
    <t>MDS9</t>
  </si>
  <si>
    <t>MDSF</t>
  </si>
  <si>
    <t>MDSJ</t>
  </si>
  <si>
    <t>MHS1</t>
  </si>
  <si>
    <t>MIJ1</t>
  </si>
  <si>
    <t>MIS1</t>
  </si>
  <si>
    <t>MIW1</t>
  </si>
  <si>
    <t>MMJ1</t>
  </si>
  <si>
    <t>MMS1</t>
  </si>
  <si>
    <t>MMS2</t>
  </si>
  <si>
    <t>MMS3</t>
  </si>
  <si>
    <t>MMS4</t>
  </si>
  <si>
    <t>MMS5</t>
  </si>
  <si>
    <t>MMS6</t>
  </si>
  <si>
    <t>MMS7</t>
  </si>
  <si>
    <t>MMS8</t>
  </si>
  <si>
    <t>MSJ1</t>
  </si>
  <si>
    <t>MSJ2</t>
  </si>
  <si>
    <t>MSJ3</t>
  </si>
  <si>
    <t>MSW1</t>
  </si>
  <si>
    <t>N303</t>
  </si>
  <si>
    <t>N306</t>
  </si>
  <si>
    <t>NAS1</t>
  </si>
  <si>
    <t>NAS2</t>
  </si>
  <si>
    <t>NAS3</t>
  </si>
  <si>
    <t>NAS5</t>
  </si>
  <si>
    <t>NBS1</t>
  </si>
  <si>
    <t>NBS2</t>
  </si>
  <si>
    <t>NCW1</t>
  </si>
  <si>
    <t>NCW2</t>
  </si>
  <si>
    <t>NDS1</t>
  </si>
  <si>
    <t>NES1</t>
  </si>
  <si>
    <t>NES2</t>
  </si>
  <si>
    <t>NES3</t>
  </si>
  <si>
    <t>NES4</t>
  </si>
  <si>
    <t>NES5</t>
  </si>
  <si>
    <t>NES6</t>
  </si>
  <si>
    <t>NMS1</t>
  </si>
  <si>
    <t>NMS2</t>
  </si>
  <si>
    <t>NNS1</t>
  </si>
  <si>
    <t>NNS2</t>
  </si>
  <si>
    <t>NOS1</t>
  </si>
  <si>
    <t>NOS2</t>
  </si>
  <si>
    <t>NOS3</t>
  </si>
  <si>
    <t>NQS2</t>
  </si>
  <si>
    <t>NQS3</t>
  </si>
  <si>
    <t>NSS1</t>
  </si>
  <si>
    <t>NSS2</t>
  </si>
  <si>
    <t>NSS3</t>
  </si>
  <si>
    <t>NSS4</t>
  </si>
  <si>
    <t>NSS8</t>
  </si>
  <si>
    <t>NSS9</t>
  </si>
  <si>
    <t>NTS1</t>
  </si>
  <si>
    <t>NUS1</t>
  </si>
  <si>
    <t>NUS2</t>
  </si>
  <si>
    <t>NUS3</t>
  </si>
  <si>
    <t>NUS4</t>
  </si>
  <si>
    <t>NVS1</t>
  </si>
  <si>
    <t>NVS2</t>
  </si>
  <si>
    <t>NVS4</t>
  </si>
  <si>
    <t>NVS5</t>
  </si>
  <si>
    <t>NYS1</t>
  </si>
  <si>
    <t>NYS2</t>
  </si>
  <si>
    <t>PAS1</t>
  </si>
  <si>
    <t>PBJ1</t>
  </si>
  <si>
    <t>PBS1</t>
  </si>
  <si>
    <t>PCS1</t>
  </si>
  <si>
    <t>PCS2</t>
  </si>
  <si>
    <t>PHJ1</t>
  </si>
  <si>
    <t>PHS1</t>
  </si>
  <si>
    <t>PLJ1</t>
  </si>
  <si>
    <t>PLJ2</t>
  </si>
  <si>
    <t>PLS1</t>
  </si>
  <si>
    <t>PLS2</t>
  </si>
  <si>
    <t>PLW1</t>
  </si>
  <si>
    <t>PLW3</t>
  </si>
  <si>
    <t>POJ1</t>
  </si>
  <si>
    <t>POS1</t>
  </si>
  <si>
    <t>PPS1</t>
  </si>
  <si>
    <t>PRJ2</t>
  </si>
  <si>
    <t>PTJ1</t>
  </si>
  <si>
    <t>PTJ2</t>
  </si>
  <si>
    <t>PTJ3</t>
  </si>
  <si>
    <t>PTJ4</t>
  </si>
  <si>
    <t>PTS2</t>
  </si>
  <si>
    <t>PTS3</t>
  </si>
  <si>
    <t>PTW1</t>
  </si>
  <si>
    <t>PTW2</t>
  </si>
  <si>
    <t>PTW3</t>
  </si>
  <si>
    <t>PYJ1</t>
  </si>
  <si>
    <t>PYS1</t>
  </si>
  <si>
    <t>RCS1</t>
  </si>
  <si>
    <t>RDJ1</t>
  </si>
  <si>
    <t>RDS1</t>
  </si>
  <si>
    <t>RDS2</t>
  </si>
  <si>
    <t>RDW1</t>
  </si>
  <si>
    <t>RSPL</t>
  </si>
  <si>
    <t>S304</t>
  </si>
  <si>
    <t>S306</t>
  </si>
  <si>
    <t>S324</t>
  </si>
  <si>
    <t>S326</t>
  </si>
  <si>
    <t>SAJ1</t>
  </si>
  <si>
    <t>SAJ2</t>
  </si>
  <si>
    <t>SAJ3</t>
  </si>
  <si>
    <t>SAS1</t>
  </si>
  <si>
    <t>SBS1</t>
  </si>
  <si>
    <t>SBS2</t>
  </si>
  <si>
    <t>SBS3</t>
  </si>
  <si>
    <t>SBS4</t>
  </si>
  <si>
    <t>SBU1</t>
  </si>
  <si>
    <t>SBU2</t>
  </si>
  <si>
    <t>SBU4</t>
  </si>
  <si>
    <t>SCIN</t>
  </si>
  <si>
    <t>SCS1</t>
  </si>
  <si>
    <t>SCU1</t>
  </si>
  <si>
    <t>SCU2</t>
  </si>
  <si>
    <t>SCU3</t>
  </si>
  <si>
    <t>SCU4</t>
  </si>
  <si>
    <t>SHS3</t>
  </si>
  <si>
    <t>SHS5</t>
  </si>
  <si>
    <t>SJJ1</t>
  </si>
  <si>
    <t>SLW1</t>
  </si>
  <si>
    <t>SMS2</t>
  </si>
  <si>
    <t>SNS1</t>
  </si>
  <si>
    <t>SOI1</t>
  </si>
  <si>
    <t>SOI2</t>
  </si>
  <si>
    <t>SOIN</t>
  </si>
  <si>
    <t>SOJ1</t>
  </si>
  <si>
    <t>SOJ2</t>
  </si>
  <si>
    <t>SOJ3</t>
  </si>
  <si>
    <t>SOS2</t>
  </si>
  <si>
    <t>SOW1</t>
  </si>
  <si>
    <t>SOW2</t>
  </si>
  <si>
    <t>SOW3</t>
  </si>
  <si>
    <t>SPJ2</t>
  </si>
  <si>
    <t>SPJ3</t>
  </si>
  <si>
    <t>SPW1</t>
  </si>
  <si>
    <t>SPW2</t>
  </si>
  <si>
    <t>SSS1</t>
  </si>
  <si>
    <t>SWC2</t>
  </si>
  <si>
    <t>T003</t>
  </si>
  <si>
    <t>T007</t>
  </si>
  <si>
    <t>T011</t>
  </si>
  <si>
    <t>T012</t>
  </si>
  <si>
    <t>T013</t>
  </si>
  <si>
    <t>T014</t>
  </si>
  <si>
    <t>T015</t>
  </si>
  <si>
    <t>T017</t>
  </si>
  <si>
    <t>T018</t>
  </si>
  <si>
    <t>T020</t>
  </si>
  <si>
    <t>T023</t>
  </si>
  <si>
    <t>T025</t>
  </si>
  <si>
    <t>T044</t>
  </si>
  <si>
    <t>T053</t>
  </si>
  <si>
    <t>T060</t>
  </si>
  <si>
    <t>T061</t>
  </si>
  <si>
    <t>T067</t>
  </si>
  <si>
    <t>T068</t>
  </si>
  <si>
    <t>T069</t>
  </si>
  <si>
    <t>T070</t>
  </si>
  <si>
    <t>T075</t>
  </si>
  <si>
    <t>T084</t>
  </si>
  <si>
    <t>T086</t>
  </si>
  <si>
    <t>T087</t>
  </si>
  <si>
    <t>T099</t>
  </si>
  <si>
    <t>T102</t>
  </si>
  <si>
    <t>T103</t>
  </si>
  <si>
    <t>T104</t>
  </si>
  <si>
    <t>T105</t>
  </si>
  <si>
    <t>T111</t>
  </si>
  <si>
    <t>T112</t>
  </si>
  <si>
    <t>T113</t>
  </si>
  <si>
    <t>T114</t>
  </si>
  <si>
    <t>T117</t>
  </si>
  <si>
    <t>T118</t>
  </si>
  <si>
    <t>T119</t>
  </si>
  <si>
    <t>T120</t>
  </si>
  <si>
    <t>T121</t>
  </si>
  <si>
    <t>T122</t>
  </si>
  <si>
    <t>T129</t>
  </si>
  <si>
    <t>T130</t>
  </si>
  <si>
    <t>T136</t>
  </si>
  <si>
    <t>T137</t>
  </si>
  <si>
    <t>T146</t>
  </si>
  <si>
    <t>T147</t>
  </si>
  <si>
    <t>T149</t>
  </si>
  <si>
    <t>T150</t>
  </si>
  <si>
    <t>T151</t>
  </si>
  <si>
    <t>T157</t>
  </si>
  <si>
    <t>T158</t>
  </si>
  <si>
    <t>T160</t>
  </si>
  <si>
    <t>T161</t>
  </si>
  <si>
    <t>T163</t>
  </si>
  <si>
    <t>T164</t>
  </si>
  <si>
    <t>T165</t>
  </si>
  <si>
    <t>T166</t>
  </si>
  <si>
    <t>T167</t>
  </si>
  <si>
    <t>T168</t>
  </si>
  <si>
    <t>T169</t>
  </si>
  <si>
    <t>T172</t>
  </si>
  <si>
    <t>T173</t>
  </si>
  <si>
    <t>T178</t>
  </si>
  <si>
    <t>T179</t>
  </si>
  <si>
    <t>T180</t>
  </si>
  <si>
    <t>T181</t>
  </si>
  <si>
    <t>T182</t>
  </si>
  <si>
    <t>T183</t>
  </si>
  <si>
    <t>T188</t>
  </si>
  <si>
    <t>T193</t>
  </si>
  <si>
    <t>T195</t>
  </si>
  <si>
    <t>T211</t>
  </si>
  <si>
    <t>T213</t>
  </si>
  <si>
    <t>T218</t>
  </si>
  <si>
    <t>T219</t>
  </si>
  <si>
    <t>T221</t>
  </si>
  <si>
    <t>T222</t>
  </si>
  <si>
    <t>T238</t>
  </si>
  <si>
    <t>T239</t>
  </si>
  <si>
    <t>T240</t>
  </si>
  <si>
    <t>T241</t>
  </si>
  <si>
    <t>T242</t>
  </si>
  <si>
    <t>T243</t>
  </si>
  <si>
    <t>T244</t>
  </si>
  <si>
    <t>T245</t>
  </si>
  <si>
    <t>T248</t>
  </si>
  <si>
    <t>T249</t>
  </si>
  <si>
    <t>T250</t>
  </si>
  <si>
    <t>T251</t>
  </si>
  <si>
    <t>T252</t>
  </si>
  <si>
    <t>T253</t>
  </si>
  <si>
    <t>T254</t>
  </si>
  <si>
    <t>T255</t>
  </si>
  <si>
    <t>T256</t>
  </si>
  <si>
    <t>T257</t>
  </si>
  <si>
    <t>T259</t>
  </si>
  <si>
    <t>T261</t>
  </si>
  <si>
    <t>T266</t>
  </si>
  <si>
    <t>T267</t>
  </si>
  <si>
    <t>T268</t>
  </si>
  <si>
    <t>T269</t>
  </si>
  <si>
    <t>T271</t>
  </si>
  <si>
    <t>T273</t>
  </si>
  <si>
    <t>T274</t>
  </si>
  <si>
    <t>T275</t>
  </si>
  <si>
    <t>T276</t>
  </si>
  <si>
    <t>T277</t>
  </si>
  <si>
    <t>T278</t>
  </si>
  <si>
    <t>T279</t>
  </si>
  <si>
    <t>T280</t>
  </si>
  <si>
    <t>T281</t>
  </si>
  <si>
    <t>T282</t>
  </si>
  <si>
    <t>T283</t>
  </si>
  <si>
    <t>T284</t>
  </si>
  <si>
    <t>T286</t>
  </si>
  <si>
    <t>T287</t>
  </si>
  <si>
    <t>T288</t>
  </si>
  <si>
    <t>T289</t>
  </si>
  <si>
    <t>T290</t>
  </si>
  <si>
    <t>T291</t>
  </si>
  <si>
    <t>T295</t>
  </si>
  <si>
    <t>T296</t>
  </si>
  <si>
    <t>T297</t>
  </si>
  <si>
    <t>T298</t>
  </si>
  <si>
    <t>T299</t>
  </si>
  <si>
    <t>T300</t>
  </si>
  <si>
    <t>T301</t>
  </si>
  <si>
    <t>T302</t>
  </si>
  <si>
    <t>T303</t>
  </si>
  <si>
    <t>T304</t>
  </si>
  <si>
    <t>T305</t>
  </si>
  <si>
    <t>T306</t>
  </si>
  <si>
    <t>T307</t>
  </si>
  <si>
    <t>T309</t>
  </si>
  <si>
    <t>T310</t>
  </si>
  <si>
    <t>T311</t>
  </si>
  <si>
    <t>T314</t>
  </si>
  <si>
    <t>T317</t>
  </si>
  <si>
    <t>T319</t>
  </si>
  <si>
    <t>T340</t>
  </si>
  <si>
    <t>U001</t>
  </si>
  <si>
    <t>U004</t>
  </si>
  <si>
    <t>U005</t>
  </si>
  <si>
    <t>U006</t>
  </si>
  <si>
    <t>U007</t>
  </si>
  <si>
    <t>U010</t>
  </si>
  <si>
    <t>U011</t>
  </si>
  <si>
    <t>UAS1</t>
  </si>
  <si>
    <t>V308</t>
  </si>
  <si>
    <t>VTS1</t>
  </si>
  <si>
    <t>VTS2</t>
  </si>
  <si>
    <t>VTS3</t>
  </si>
  <si>
    <t>VTS5</t>
  </si>
  <si>
    <t>VTS6</t>
  </si>
  <si>
    <t>VTS7</t>
  </si>
  <si>
    <t>VVS1</t>
  </si>
  <si>
    <t>W003</t>
  </si>
  <si>
    <t>W006</t>
  </si>
  <si>
    <t>W008</t>
  </si>
  <si>
    <t>W011</t>
  </si>
  <si>
    <t>W014</t>
  </si>
  <si>
    <t>W015</t>
  </si>
  <si>
    <t>W020</t>
  </si>
  <si>
    <t>W021</t>
  </si>
  <si>
    <t>W023</t>
  </si>
  <si>
    <t>W026</t>
  </si>
  <si>
    <t>W027</t>
  </si>
  <si>
    <t>W030</t>
  </si>
  <si>
    <t>W031</t>
  </si>
  <si>
    <t>W032</t>
  </si>
  <si>
    <t>W035</t>
  </si>
  <si>
    <t>W036</t>
  </si>
  <si>
    <t>W041</t>
  </si>
  <si>
    <t>W046</t>
  </si>
  <si>
    <t>W048</t>
  </si>
  <si>
    <t>W050</t>
  </si>
  <si>
    <t>W051</t>
  </si>
  <si>
    <t>W053</t>
  </si>
  <si>
    <t>W084</t>
  </si>
  <si>
    <t>W094</t>
  </si>
  <si>
    <t>W098</t>
  </si>
  <si>
    <t>W099</t>
  </si>
  <si>
    <t>W102</t>
  </si>
  <si>
    <t>W105</t>
  </si>
  <si>
    <t>W106</t>
  </si>
  <si>
    <t>W109</t>
  </si>
  <si>
    <t>W110</t>
  </si>
  <si>
    <t>W111</t>
  </si>
  <si>
    <t>W115</t>
  </si>
  <si>
    <t>W116</t>
  </si>
  <si>
    <t>W117</t>
  </si>
  <si>
    <t>W118</t>
  </si>
  <si>
    <t>W119</t>
  </si>
  <si>
    <t>W120</t>
  </si>
  <si>
    <t>W121</t>
  </si>
  <si>
    <t>W123</t>
  </si>
  <si>
    <t>W124</t>
  </si>
  <si>
    <t>W128</t>
  </si>
  <si>
    <t>W131</t>
  </si>
  <si>
    <t>W132</t>
  </si>
  <si>
    <t>W133</t>
  </si>
  <si>
    <t>W134</t>
  </si>
  <si>
    <t>W135</t>
  </si>
  <si>
    <t>W136</t>
  </si>
  <si>
    <t>W137</t>
  </si>
  <si>
    <t>W138</t>
  </si>
  <si>
    <t>W139</t>
  </si>
  <si>
    <t>W140</t>
  </si>
  <si>
    <t>W141</t>
  </si>
  <si>
    <t>W142</t>
  </si>
  <si>
    <t>W143</t>
  </si>
  <si>
    <t>W144</t>
  </si>
  <si>
    <t>W145</t>
  </si>
  <si>
    <t>W146</t>
  </si>
  <si>
    <t>W147</t>
  </si>
  <si>
    <t>W148</t>
  </si>
  <si>
    <t>W149</t>
  </si>
  <si>
    <t>W150</t>
  </si>
  <si>
    <t>W151</t>
  </si>
  <si>
    <t>W152</t>
  </si>
  <si>
    <t>W162</t>
  </si>
  <si>
    <t>W164</t>
  </si>
  <si>
    <t>W166</t>
  </si>
  <si>
    <t>W174</t>
  </si>
  <si>
    <t>W175</t>
  </si>
  <si>
    <t>W176</t>
  </si>
  <si>
    <t>W177</t>
  </si>
  <si>
    <t>W178</t>
  </si>
  <si>
    <t>W179</t>
  </si>
  <si>
    <t>W180</t>
  </si>
  <si>
    <t>W181</t>
  </si>
  <si>
    <t>W182</t>
  </si>
  <si>
    <t>W183</t>
  </si>
  <si>
    <t>W184</t>
  </si>
  <si>
    <t>W185</t>
  </si>
  <si>
    <t>W186</t>
  </si>
  <si>
    <t>W189</t>
  </si>
  <si>
    <t>W198</t>
  </si>
  <si>
    <t>W200</t>
  </si>
  <si>
    <t>W202</t>
  </si>
  <si>
    <t>W204</t>
  </si>
  <si>
    <t>W205</t>
  </si>
  <si>
    <t>W212</t>
  </si>
  <si>
    <t>W214</t>
  </si>
  <si>
    <t>W216</t>
  </si>
  <si>
    <t>W217</t>
  </si>
  <si>
    <t>W218</t>
  </si>
  <si>
    <t>W219</t>
  </si>
  <si>
    <t>W223</t>
  </si>
  <si>
    <t>W224</t>
  </si>
  <si>
    <t>W225</t>
  </si>
  <si>
    <t>W226</t>
  </si>
  <si>
    <t>W227</t>
  </si>
  <si>
    <t>W228</t>
  </si>
  <si>
    <t>W229</t>
  </si>
  <si>
    <t>W230</t>
  </si>
  <si>
    <t>W231</t>
  </si>
  <si>
    <t>W232</t>
  </si>
  <si>
    <t>W233</t>
  </si>
  <si>
    <t>W234</t>
  </si>
  <si>
    <t>W235</t>
  </si>
  <si>
    <t>W236</t>
  </si>
  <si>
    <t>W239</t>
  </si>
  <si>
    <t>W240</t>
  </si>
  <si>
    <t>W241</t>
  </si>
  <si>
    <t>W242</t>
  </si>
  <si>
    <t>W243</t>
  </si>
  <si>
    <t>W244</t>
  </si>
  <si>
    <t>W245</t>
  </si>
  <si>
    <t>W246</t>
  </si>
  <si>
    <t>W247</t>
  </si>
  <si>
    <t>W248</t>
  </si>
  <si>
    <t>W249</t>
  </si>
  <si>
    <t>W250</t>
  </si>
  <si>
    <t>W260</t>
  </si>
  <si>
    <t>W261</t>
  </si>
  <si>
    <t>W262</t>
  </si>
  <si>
    <t>W263</t>
  </si>
  <si>
    <t>W264</t>
  </si>
  <si>
    <t>W265</t>
  </si>
  <si>
    <t>W266</t>
  </si>
  <si>
    <t>W267</t>
  </si>
  <si>
    <t>W268</t>
  </si>
  <si>
    <t>W269</t>
  </si>
  <si>
    <t>W271</t>
  </si>
  <si>
    <t>W277</t>
  </si>
  <si>
    <t>W278</t>
  </si>
  <si>
    <t>W279</t>
  </si>
  <si>
    <t>W280</t>
  </si>
  <si>
    <t>W281</t>
  </si>
  <si>
    <t>W282</t>
  </si>
  <si>
    <t>W283</t>
  </si>
  <si>
    <t>W284</t>
  </si>
  <si>
    <t>W285</t>
  </si>
  <si>
    <t>W286</t>
  </si>
  <si>
    <t>W287</t>
  </si>
  <si>
    <t>W289</t>
  </si>
  <si>
    <t>W290</t>
  </si>
  <si>
    <t>W291</t>
  </si>
  <si>
    <t>W292</t>
  </si>
  <si>
    <t>W293</t>
  </si>
  <si>
    <t>W294</t>
  </si>
  <si>
    <t>W295</t>
  </si>
  <si>
    <t>W296</t>
  </si>
  <si>
    <t>W297</t>
  </si>
  <si>
    <t>W299</t>
  </si>
  <si>
    <t>W300</t>
  </si>
  <si>
    <t>W301</t>
  </si>
  <si>
    <t>W302</t>
  </si>
  <si>
    <t>W303</t>
  </si>
  <si>
    <t>W304</t>
  </si>
  <si>
    <t>W309</t>
  </si>
  <si>
    <t>W310</t>
  </si>
  <si>
    <t>W311</t>
  </si>
  <si>
    <t>W312</t>
  </si>
  <si>
    <t>W313</t>
  </si>
  <si>
    <t>W314</t>
  </si>
  <si>
    <t>W315</t>
  </si>
  <si>
    <t>W316</t>
  </si>
  <si>
    <t>W317</t>
  </si>
  <si>
    <t>W319</t>
  </si>
  <si>
    <t>W321</t>
  </si>
  <si>
    <t>W322</t>
  </si>
  <si>
    <t>W323</t>
  </si>
  <si>
    <t>W324</t>
  </si>
  <si>
    <t>W325</t>
  </si>
  <si>
    <t>W326</t>
  </si>
  <si>
    <t>W327</t>
  </si>
  <si>
    <t>W328</t>
  </si>
  <si>
    <t>W329</t>
  </si>
  <si>
    <t>W332</t>
  </si>
  <si>
    <t>W333</t>
  </si>
  <si>
    <t>W334</t>
  </si>
  <si>
    <t>W335</t>
  </si>
  <si>
    <t>W338</t>
  </si>
  <si>
    <t>W339</t>
  </si>
  <si>
    <t>W340</t>
  </si>
  <si>
    <t>W341</t>
  </si>
  <si>
    <t>W342</t>
  </si>
  <si>
    <t>W343</t>
  </si>
  <si>
    <t>W344</t>
  </si>
  <si>
    <t>W345</t>
  </si>
  <si>
    <t>W346</t>
  </si>
  <si>
    <t>W347</t>
  </si>
  <si>
    <t>W349</t>
  </si>
  <si>
    <t>W350</t>
  </si>
  <si>
    <t>W351</t>
  </si>
  <si>
    <t>W352</t>
  </si>
  <si>
    <t>W353</t>
  </si>
  <si>
    <t>W354</t>
  </si>
  <si>
    <t>W358</t>
  </si>
  <si>
    <t>W359</t>
  </si>
  <si>
    <t>W360</t>
  </si>
  <si>
    <t>W362</t>
  </si>
  <si>
    <t>W364</t>
  </si>
  <si>
    <t>W365</t>
  </si>
  <si>
    <t>W366</t>
  </si>
  <si>
    <t>W367</t>
  </si>
  <si>
    <t>W368</t>
  </si>
  <si>
    <t>W369</t>
  </si>
  <si>
    <t>W370</t>
  </si>
  <si>
    <t>W371</t>
  </si>
  <si>
    <t>W372</t>
  </si>
  <si>
    <t>W373</t>
  </si>
  <si>
    <t>W375</t>
  </si>
  <si>
    <t>W376</t>
  </si>
  <si>
    <t>W377</t>
  </si>
  <si>
    <t>W378</t>
  </si>
  <si>
    <t>W381</t>
  </si>
  <si>
    <t>W383</t>
  </si>
  <si>
    <t>W384</t>
  </si>
  <si>
    <t>W385</t>
  </si>
  <si>
    <t>W386</t>
  </si>
  <si>
    <t>W387</t>
  </si>
  <si>
    <t>W388</t>
  </si>
  <si>
    <t>W390</t>
  </si>
  <si>
    <t>W391</t>
  </si>
  <si>
    <t>W392</t>
  </si>
  <si>
    <t>W393</t>
  </si>
  <si>
    <t>W395</t>
  </si>
  <si>
    <t>W397</t>
  </si>
  <si>
    <t>W398</t>
  </si>
  <si>
    <t>W400</t>
  </si>
  <si>
    <t>W402</t>
  </si>
  <si>
    <t>W403</t>
  </si>
  <si>
    <t>W407</t>
  </si>
  <si>
    <t>W408</t>
  </si>
  <si>
    <t>W410</t>
  </si>
  <si>
    <t>W411</t>
  </si>
  <si>
    <t>W412</t>
  </si>
  <si>
    <t>W414</t>
  </si>
  <si>
    <t>W421</t>
  </si>
  <si>
    <t>W422</t>
  </si>
  <si>
    <t>W423</t>
  </si>
  <si>
    <t>W424</t>
  </si>
  <si>
    <t>W425</t>
  </si>
  <si>
    <t>W426</t>
  </si>
  <si>
    <t>W427</t>
  </si>
  <si>
    <t>W434</t>
  </si>
  <si>
    <t>W435</t>
  </si>
  <si>
    <t>W436</t>
  </si>
  <si>
    <t>W437</t>
  </si>
  <si>
    <t>W438</t>
  </si>
  <si>
    <t>W439</t>
  </si>
  <si>
    <t>W440</t>
  </si>
  <si>
    <t>W441</t>
  </si>
  <si>
    <t>W445</t>
  </si>
  <si>
    <t>W447</t>
  </si>
  <si>
    <t>W448</t>
  </si>
  <si>
    <t>W449</t>
  </si>
  <si>
    <t>W456</t>
  </si>
  <si>
    <t>W460</t>
  </si>
  <si>
    <t>X007</t>
  </si>
  <si>
    <t>X013</t>
  </si>
  <si>
    <t>X019</t>
  </si>
  <si>
    <t>X021</t>
  </si>
  <si>
    <t>X022</t>
  </si>
  <si>
    <t>X035</t>
  </si>
  <si>
    <t>X049</t>
  </si>
  <si>
    <t>X051</t>
  </si>
  <si>
    <t>X055</t>
  </si>
  <si>
    <t>X061</t>
  </si>
  <si>
    <t>X062</t>
  </si>
  <si>
    <t>X065</t>
  </si>
  <si>
    <t>X075</t>
  </si>
  <si>
    <t>X076</t>
  </si>
  <si>
    <t>X078</t>
  </si>
  <si>
    <t>X082</t>
  </si>
  <si>
    <t>X089</t>
  </si>
  <si>
    <t>X091</t>
  </si>
  <si>
    <t>X096</t>
  </si>
  <si>
    <t>X134</t>
  </si>
  <si>
    <t>X139</t>
  </si>
  <si>
    <t>X147</t>
  </si>
  <si>
    <t>X166</t>
  </si>
  <si>
    <t>X167</t>
  </si>
  <si>
    <t>X168</t>
  </si>
  <si>
    <t>X180</t>
  </si>
  <si>
    <t>X182</t>
  </si>
  <si>
    <t>X183</t>
  </si>
  <si>
    <t>X204</t>
  </si>
  <si>
    <t>X208</t>
  </si>
  <si>
    <t>X215</t>
  </si>
  <si>
    <t>X216</t>
  </si>
  <si>
    <t>X217</t>
  </si>
  <si>
    <t>X218</t>
  </si>
  <si>
    <t>X219</t>
  </si>
  <si>
    <t>X224</t>
  </si>
  <si>
    <t>X231</t>
  </si>
  <si>
    <t>X232</t>
  </si>
  <si>
    <t>X233</t>
  </si>
  <si>
    <t>X234</t>
  </si>
  <si>
    <t>X235</t>
  </si>
  <si>
    <t>X237</t>
  </si>
  <si>
    <t>X238</t>
  </si>
  <si>
    <t>X239</t>
  </si>
  <si>
    <t>X240</t>
  </si>
  <si>
    <t>X245</t>
  </si>
  <si>
    <t>X246</t>
  </si>
  <si>
    <t>X248</t>
  </si>
  <si>
    <t>X251</t>
  </si>
  <si>
    <t>X252</t>
  </si>
  <si>
    <t>X253</t>
  </si>
  <si>
    <t>X254</t>
  </si>
  <si>
    <t>X255</t>
  </si>
  <si>
    <t>X256</t>
  </si>
  <si>
    <t>X257</t>
  </si>
  <si>
    <t>X258</t>
  </si>
  <si>
    <t>X260</t>
  </si>
  <si>
    <t>X263</t>
  </si>
  <si>
    <t>X264</t>
  </si>
  <si>
    <t>X265</t>
  </si>
  <si>
    <t>X274</t>
  </si>
  <si>
    <t>X275</t>
  </si>
  <si>
    <t>X276</t>
  </si>
  <si>
    <t>X282</t>
  </si>
  <si>
    <t>X285</t>
  </si>
  <si>
    <t>X287</t>
  </si>
  <si>
    <t>X289</t>
  </si>
  <si>
    <t>X290</t>
  </si>
  <si>
    <t>X299</t>
  </si>
  <si>
    <t>X300</t>
  </si>
  <si>
    <t>X304</t>
  </si>
  <si>
    <t>X305</t>
  </si>
  <si>
    <t>X306</t>
  </si>
  <si>
    <t>X307</t>
  </si>
  <si>
    <t>X308</t>
  </si>
  <si>
    <t>X309</t>
  </si>
  <si>
    <t>X310</t>
  </si>
  <si>
    <t>X317</t>
  </si>
  <si>
    <t>X318</t>
  </si>
  <si>
    <t>X320</t>
  </si>
  <si>
    <t>X322</t>
  </si>
  <si>
    <t>X331</t>
  </si>
  <si>
    <t>X332</t>
  </si>
  <si>
    <t>X333</t>
  </si>
  <si>
    <t>X334</t>
  </si>
  <si>
    <t>X339</t>
  </si>
  <si>
    <t>X347</t>
  </si>
  <si>
    <t>X348</t>
  </si>
  <si>
    <t>X357</t>
  </si>
  <si>
    <t>X365</t>
  </si>
  <si>
    <t>X371</t>
  </si>
  <si>
    <t>X372</t>
  </si>
  <si>
    <t>X373</t>
  </si>
  <si>
    <t>X375</t>
  </si>
  <si>
    <t>X376</t>
  </si>
  <si>
    <t>X377</t>
  </si>
  <si>
    <t>X380</t>
  </si>
  <si>
    <t>X381</t>
  </si>
  <si>
    <t>X382</t>
  </si>
  <si>
    <t>X384</t>
  </si>
  <si>
    <t>X386</t>
  </si>
  <si>
    <t>X388</t>
  </si>
  <si>
    <t>X389</t>
  </si>
  <si>
    <t>X390</t>
  </si>
  <si>
    <t>X392</t>
  </si>
  <si>
    <t>X393</t>
  </si>
  <si>
    <t>X399</t>
  </si>
  <si>
    <t>X403</t>
  </si>
  <si>
    <t>X407</t>
  </si>
  <si>
    <t>X409</t>
  </si>
  <si>
    <t>X411</t>
  </si>
  <si>
    <t>X412</t>
  </si>
  <si>
    <t>X413</t>
  </si>
  <si>
    <t>X415</t>
  </si>
  <si>
    <t>X418</t>
  </si>
  <si>
    <t>X422</t>
  </si>
  <si>
    <t>X425</t>
  </si>
  <si>
    <t>X427</t>
  </si>
  <si>
    <t>X429</t>
  </si>
  <si>
    <t>X430</t>
  </si>
  <si>
    <t>X431</t>
  </si>
  <si>
    <t>X432</t>
  </si>
  <si>
    <t>X433</t>
  </si>
  <si>
    <t>X434</t>
  </si>
  <si>
    <t>X435</t>
  </si>
  <si>
    <t>X436</t>
  </si>
  <si>
    <t>X437</t>
  </si>
  <si>
    <t>X438</t>
  </si>
  <si>
    <t>X439</t>
  </si>
  <si>
    <t>X441</t>
  </si>
  <si>
    <t>X442</t>
  </si>
  <si>
    <t>X444</t>
  </si>
  <si>
    <t>X447</t>
  </si>
  <si>
    <t>X453</t>
  </si>
  <si>
    <t>X454</t>
  </si>
  <si>
    <t>X459</t>
  </si>
  <si>
    <t>X463</t>
  </si>
  <si>
    <t>X465</t>
  </si>
  <si>
    <t>X466</t>
  </si>
  <si>
    <t>X468</t>
  </si>
  <si>
    <t>X469</t>
  </si>
  <si>
    <t>X470</t>
  </si>
  <si>
    <t>X471</t>
  </si>
  <si>
    <t>X475</t>
  </si>
  <si>
    <t>X476</t>
  </si>
  <si>
    <t>X477</t>
  </si>
  <si>
    <t>X479</t>
  </si>
  <si>
    <t>X481</t>
  </si>
  <si>
    <t>X484</t>
  </si>
  <si>
    <t>X485</t>
  </si>
  <si>
    <t>X486</t>
  </si>
  <si>
    <t>X487</t>
  </si>
  <si>
    <t>X488</t>
  </si>
  <si>
    <t>X489</t>
  </si>
  <si>
    <t>X490</t>
  </si>
  <si>
    <t>X492</t>
  </si>
  <si>
    <t>X494</t>
  </si>
  <si>
    <t>X498</t>
  </si>
  <si>
    <t>X499</t>
  </si>
  <si>
    <t>X503</t>
  </si>
  <si>
    <t>X504</t>
  </si>
  <si>
    <t>X506</t>
  </si>
  <si>
    <t>X507</t>
  </si>
  <si>
    <t>X508</t>
  </si>
  <si>
    <t>X509</t>
  </si>
  <si>
    <t>X510</t>
  </si>
  <si>
    <t>X511</t>
  </si>
  <si>
    <t>X512</t>
  </si>
  <si>
    <t>X513</t>
  </si>
  <si>
    <t>X514</t>
  </si>
  <si>
    <t>X515</t>
  </si>
  <si>
    <t>X517</t>
  </si>
  <si>
    <t>X520</t>
  </si>
  <si>
    <t>X523</t>
  </si>
  <si>
    <t>X526</t>
  </si>
  <si>
    <t>X530</t>
  </si>
  <si>
    <t>X531</t>
  </si>
  <si>
    <t>X536</t>
  </si>
  <si>
    <t>X538</t>
  </si>
  <si>
    <t>X539</t>
  </si>
  <si>
    <t>X543</t>
  </si>
  <si>
    <t>X544</t>
  </si>
  <si>
    <t>X545</t>
  </si>
  <si>
    <t>X546</t>
  </si>
  <si>
    <t>X547</t>
  </si>
  <si>
    <t>X548</t>
  </si>
  <si>
    <t>X551</t>
  </si>
  <si>
    <t>X552</t>
  </si>
  <si>
    <t>X554</t>
  </si>
  <si>
    <t>X556</t>
  </si>
  <si>
    <t>X557</t>
  </si>
  <si>
    <t>X561</t>
  </si>
  <si>
    <t>X562</t>
  </si>
  <si>
    <t>X563</t>
  </si>
  <si>
    <t>X565</t>
  </si>
  <si>
    <t>X569</t>
  </si>
  <si>
    <t>X571</t>
  </si>
  <si>
    <t>X572</t>
  </si>
  <si>
    <t>X573</t>
  </si>
  <si>
    <t>X574</t>
  </si>
  <si>
    <t>X577</t>
  </si>
  <si>
    <t>X578</t>
  </si>
  <si>
    <t>X579</t>
  </si>
  <si>
    <t>X580</t>
  </si>
  <si>
    <t>X582</t>
  </si>
  <si>
    <t>X585</t>
  </si>
  <si>
    <t>X591</t>
  </si>
  <si>
    <t>X605</t>
  </si>
  <si>
    <t>X606</t>
  </si>
  <si>
    <t>X608</t>
  </si>
  <si>
    <t>X609</t>
  </si>
  <si>
    <t>X610</t>
  </si>
  <si>
    <t>X615</t>
  </si>
  <si>
    <t>X616</t>
  </si>
  <si>
    <t>X617</t>
  </si>
  <si>
    <t>X618</t>
  </si>
  <si>
    <t>X620</t>
  </si>
  <si>
    <t>X621</t>
  </si>
  <si>
    <t>X628</t>
  </si>
  <si>
    <t>X629</t>
  </si>
  <si>
    <t>X630</t>
  </si>
  <si>
    <t>X631</t>
  </si>
  <si>
    <t>X632</t>
  </si>
  <si>
    <t>X635</t>
  </si>
  <si>
    <t>X637</t>
  </si>
  <si>
    <t>X638</t>
  </si>
  <si>
    <t>X639</t>
  </si>
  <si>
    <t>X640</t>
  </si>
  <si>
    <t>X641</t>
  </si>
  <si>
    <t>X642</t>
  </si>
  <si>
    <t>X643</t>
  </si>
  <si>
    <t>X644</t>
  </si>
  <si>
    <t>X645</t>
  </si>
  <si>
    <t>X649</t>
  </si>
  <si>
    <t>X650</t>
  </si>
  <si>
    <t>X653</t>
  </si>
  <si>
    <t>X654</t>
  </si>
  <si>
    <t>X658</t>
  </si>
  <si>
    <t>X659</t>
  </si>
  <si>
    <t>X660</t>
  </si>
  <si>
    <t>X662</t>
  </si>
  <si>
    <t>X665</t>
  </si>
  <si>
    <t>X666</t>
  </si>
  <si>
    <t>X667</t>
  </si>
  <si>
    <t>X671</t>
  </si>
  <si>
    <t>X672</t>
  </si>
  <si>
    <t>X673</t>
  </si>
  <si>
    <t>X674</t>
  </si>
  <si>
    <t>X675</t>
  </si>
  <si>
    <t>X676</t>
  </si>
  <si>
    <t>X677</t>
  </si>
  <si>
    <t>X679</t>
  </si>
  <si>
    <t>X681</t>
  </si>
  <si>
    <t>X685</t>
  </si>
  <si>
    <t>X686</t>
  </si>
  <si>
    <t>X690</t>
  </si>
  <si>
    <t>X691</t>
  </si>
  <si>
    <t>X692</t>
  </si>
  <si>
    <t>X694</t>
  </si>
  <si>
    <t>X695</t>
  </si>
  <si>
    <t>X696</t>
  </si>
  <si>
    <t>X697</t>
  </si>
  <si>
    <t>X698</t>
  </si>
  <si>
    <t>X699</t>
  </si>
  <si>
    <t>X700</t>
  </si>
  <si>
    <t>X701</t>
  </si>
  <si>
    <t>X702</t>
  </si>
  <si>
    <t>X704</t>
  </si>
  <si>
    <t>X705</t>
  </si>
  <si>
    <t>X706</t>
  </si>
  <si>
    <t>X707</t>
  </si>
  <si>
    <t>X708</t>
  </si>
  <si>
    <t>X710</t>
  </si>
  <si>
    <t>X712</t>
  </si>
  <si>
    <t>X714</t>
  </si>
  <si>
    <t>X715</t>
  </si>
  <si>
    <t>X717</t>
  </si>
  <si>
    <t>X718</t>
  </si>
  <si>
    <t>X719</t>
  </si>
  <si>
    <t>X720</t>
  </si>
  <si>
    <t>X721</t>
  </si>
  <si>
    <t>X722</t>
  </si>
  <si>
    <t>X723</t>
  </si>
  <si>
    <t>X724</t>
  </si>
  <si>
    <t>X726</t>
  </si>
  <si>
    <t>X727</t>
  </si>
  <si>
    <t>X728</t>
  </si>
  <si>
    <t>X729</t>
  </si>
  <si>
    <t>X730</t>
  </si>
  <si>
    <t>X731</t>
  </si>
  <si>
    <t>X733</t>
  </si>
  <si>
    <t>X734</t>
  </si>
  <si>
    <t>X735</t>
  </si>
  <si>
    <t>X736</t>
  </si>
  <si>
    <t>X737</t>
  </si>
  <si>
    <t>X738</t>
  </si>
  <si>
    <t>X740</t>
  </si>
  <si>
    <t>X742</t>
  </si>
  <si>
    <t>X744</t>
  </si>
  <si>
    <t>X745</t>
  </si>
  <si>
    <t>X746</t>
  </si>
  <si>
    <t>X747</t>
  </si>
  <si>
    <t>X748</t>
  </si>
  <si>
    <t>X749</t>
  </si>
  <si>
    <t>X750</t>
  </si>
  <si>
    <t>X751</t>
  </si>
  <si>
    <t>X752</t>
  </si>
  <si>
    <t>X753</t>
  </si>
  <si>
    <t>X754</t>
  </si>
  <si>
    <t>X756</t>
  </si>
  <si>
    <t>X757</t>
  </si>
  <si>
    <t>X758</t>
  </si>
  <si>
    <t>X759</t>
  </si>
  <si>
    <t>X760</t>
  </si>
  <si>
    <t>X761</t>
  </si>
  <si>
    <t>X762</t>
  </si>
  <si>
    <t>X763</t>
  </si>
  <si>
    <t>X764</t>
  </si>
  <si>
    <t>X765</t>
  </si>
  <si>
    <t>X770</t>
  </si>
  <si>
    <t>X772</t>
  </si>
  <si>
    <t>X773</t>
  </si>
  <si>
    <t>X774</t>
  </si>
  <si>
    <t>X776</t>
  </si>
  <si>
    <t>X777</t>
  </si>
  <si>
    <t>X778</t>
  </si>
  <si>
    <t>X779</t>
  </si>
  <si>
    <t>X780</t>
  </si>
  <si>
    <t>X782</t>
  </si>
  <si>
    <t>X784</t>
  </si>
  <si>
    <t>X786</t>
  </si>
  <si>
    <t>X787</t>
  </si>
  <si>
    <t>X788</t>
  </si>
  <si>
    <t>X789</t>
  </si>
  <si>
    <t>X790</t>
  </si>
  <si>
    <t>X791</t>
  </si>
  <si>
    <t>X792</t>
  </si>
  <si>
    <t>X808</t>
  </si>
  <si>
    <t>X809</t>
  </si>
  <si>
    <t>X810</t>
  </si>
  <si>
    <t>X812</t>
  </si>
  <si>
    <t>X813</t>
  </si>
  <si>
    <t>X814</t>
  </si>
  <si>
    <t>X815</t>
  </si>
  <si>
    <t>X816</t>
  </si>
  <si>
    <t>X818</t>
  </si>
  <si>
    <t>X819</t>
  </si>
  <si>
    <t>X820</t>
  </si>
  <si>
    <t>X821</t>
  </si>
  <si>
    <t>X823</t>
  </si>
  <si>
    <t>X824</t>
  </si>
  <si>
    <t>X825</t>
  </si>
  <si>
    <t>X826</t>
  </si>
  <si>
    <t>X827</t>
  </si>
  <si>
    <t>X828</t>
  </si>
  <si>
    <t>X829</t>
  </si>
  <si>
    <t>X832</t>
  </si>
  <si>
    <t>X833</t>
  </si>
  <si>
    <t>X834</t>
  </si>
  <si>
    <t>X835</t>
  </si>
  <si>
    <t>X837</t>
  </si>
  <si>
    <t>X838</t>
  </si>
  <si>
    <t>X839</t>
  </si>
  <si>
    <t>X843</t>
  </si>
  <si>
    <t>X844</t>
  </si>
  <si>
    <t>X845</t>
  </si>
  <si>
    <t>X846</t>
  </si>
  <si>
    <t>X847</t>
  </si>
  <si>
    <t>X848</t>
  </si>
  <si>
    <t>X849</t>
  </si>
  <si>
    <t>X851</t>
  </si>
  <si>
    <t>X855</t>
  </si>
  <si>
    <t>X863</t>
  </si>
  <si>
    <t>X869</t>
  </si>
  <si>
    <t>X872</t>
  </si>
  <si>
    <t>X873</t>
  </si>
  <si>
    <t>X877</t>
  </si>
  <si>
    <t>X879</t>
  </si>
  <si>
    <t>X880</t>
  </si>
  <si>
    <t>X882</t>
  </si>
  <si>
    <t>X885</t>
  </si>
  <si>
    <t>Z002</t>
  </si>
  <si>
    <t>Z006</t>
  </si>
  <si>
    <t>Z010</t>
  </si>
  <si>
    <t>Z011</t>
  </si>
  <si>
    <t>Z012</t>
  </si>
  <si>
    <t>Z013</t>
  </si>
  <si>
    <t>Z014</t>
  </si>
  <si>
    <t>Z020</t>
  </si>
  <si>
    <t>Z028</t>
  </si>
  <si>
    <t>Z029</t>
  </si>
  <si>
    <t>Z030</t>
  </si>
  <si>
    <t>Z032</t>
  </si>
  <si>
    <t>Z038</t>
  </si>
  <si>
    <t>Z040</t>
  </si>
  <si>
    <t>Z041</t>
  </si>
  <si>
    <t>Z042</t>
  </si>
  <si>
    <t>Z043</t>
  </si>
  <si>
    <t>Z044</t>
  </si>
  <si>
    <t>Z045</t>
  </si>
  <si>
    <t>Z086</t>
  </si>
  <si>
    <t>Z089</t>
  </si>
  <si>
    <t>Z097</t>
  </si>
  <si>
    <t>Z100</t>
  </si>
  <si>
    <t>Z104</t>
  </si>
  <si>
    <t>Z105</t>
  </si>
  <si>
    <t>Z106</t>
  </si>
  <si>
    <t>Z107</t>
  </si>
  <si>
    <t>Z108</t>
  </si>
  <si>
    <t>Z109</t>
  </si>
  <si>
    <t>Z110</t>
  </si>
  <si>
    <t>Z111</t>
  </si>
  <si>
    <t>Z112</t>
  </si>
  <si>
    <t>Z113</t>
  </si>
  <si>
    <t>Z114</t>
  </si>
  <si>
    <t>Z117</t>
  </si>
  <si>
    <t>Z118</t>
  </si>
  <si>
    <t>Z119</t>
  </si>
  <si>
    <t>Z120</t>
  </si>
  <si>
    <t>Z121</t>
  </si>
  <si>
    <t>Z123</t>
  </si>
  <si>
    <t>Z124</t>
  </si>
  <si>
    <t>Z125</t>
  </si>
  <si>
    <t>Z126</t>
  </si>
  <si>
    <t>Z127</t>
  </si>
  <si>
    <t>Z128</t>
  </si>
  <si>
    <t>Z129</t>
  </si>
  <si>
    <t>Z130</t>
  </si>
  <si>
    <t>Z131</t>
  </si>
  <si>
    <t>Z132</t>
  </si>
  <si>
    <t>Z135</t>
  </si>
  <si>
    <t>Z136</t>
  </si>
  <si>
    <t>Z137</t>
  </si>
  <si>
    <t>Z138</t>
  </si>
  <si>
    <t>Z140</t>
  </si>
  <si>
    <t>Z141</t>
  </si>
  <si>
    <t>Z142</t>
  </si>
  <si>
    <t>Z143</t>
  </si>
  <si>
    <t>Z145</t>
  </si>
  <si>
    <t>Z148</t>
  </si>
  <si>
    <t>Z151</t>
  </si>
  <si>
    <t>Z153</t>
  </si>
  <si>
    <t>Z155</t>
  </si>
  <si>
    <t>Z157</t>
  </si>
  <si>
    <t>Z160</t>
  </si>
  <si>
    <t>Z161</t>
  </si>
  <si>
    <t>Z162</t>
  </si>
  <si>
    <t>Z165</t>
  </si>
  <si>
    <t>Z166</t>
  </si>
  <si>
    <t>Z168</t>
  </si>
  <si>
    <t>Z170</t>
  </si>
  <si>
    <t>Z171</t>
  </si>
  <si>
    <t>Z173</t>
  </si>
  <si>
    <t>Z174</t>
  </si>
  <si>
    <t>Z175</t>
  </si>
  <si>
    <t>Z177</t>
  </si>
  <si>
    <t>Z178</t>
  </si>
  <si>
    <t>Z182</t>
  </si>
  <si>
    <t>Z183</t>
  </si>
  <si>
    <t>Z184</t>
  </si>
  <si>
    <t>Z185</t>
  </si>
  <si>
    <t>Z187</t>
  </si>
  <si>
    <t>Z188</t>
  </si>
  <si>
    <t>Z190</t>
  </si>
  <si>
    <t>Z191</t>
  </si>
  <si>
    <t>Z192</t>
  </si>
  <si>
    <t>Z195</t>
  </si>
  <si>
    <t>Z196</t>
  </si>
  <si>
    <t>Z197</t>
  </si>
  <si>
    <t>Z198</t>
  </si>
  <si>
    <t>Z199</t>
  </si>
  <si>
    <t>Z202</t>
  </si>
  <si>
    <t>Z203</t>
  </si>
  <si>
    <t>Z204</t>
  </si>
  <si>
    <t>Z208</t>
  </si>
  <si>
    <t>Z210</t>
  </si>
  <si>
    <t>Z211</t>
  </si>
  <si>
    <t>Z212</t>
  </si>
  <si>
    <t>Z213</t>
  </si>
  <si>
    <t>Z216</t>
  </si>
  <si>
    <t>Z218</t>
  </si>
  <si>
    <t>Z221</t>
  </si>
  <si>
    <t>Z222</t>
  </si>
  <si>
    <t>Z223</t>
  </si>
  <si>
    <t>Z224</t>
  </si>
  <si>
    <t>Z227</t>
  </si>
  <si>
    <t>Z228</t>
  </si>
  <si>
    <t>Z229</t>
  </si>
  <si>
    <t>Z234</t>
  </si>
  <si>
    <t>Z235</t>
  </si>
  <si>
    <t>Z236</t>
  </si>
  <si>
    <t>Z237</t>
  </si>
  <si>
    <t>Z240</t>
  </si>
  <si>
    <t>Z241</t>
  </si>
  <si>
    <t>Z242</t>
  </si>
  <si>
    <t>Z243</t>
  </si>
  <si>
    <t>Z244</t>
  </si>
  <si>
    <t>Z245</t>
  </si>
  <si>
    <t>Z246</t>
  </si>
  <si>
    <t>Z247</t>
  </si>
  <si>
    <t>Z249</t>
  </si>
  <si>
    <t>Z250</t>
  </si>
  <si>
    <t>Z251</t>
  </si>
  <si>
    <t>Z252</t>
  </si>
  <si>
    <t>Z253</t>
  </si>
  <si>
    <t>Z254</t>
  </si>
  <si>
    <t>Z256</t>
  </si>
  <si>
    <t>Z258</t>
  </si>
  <si>
    <t>Z260</t>
  </si>
  <si>
    <t>Z264</t>
  </si>
  <si>
    <t>Z265</t>
  </si>
  <si>
    <t>Z333</t>
  </si>
  <si>
    <t>Z334</t>
  </si>
  <si>
    <t>Z337</t>
  </si>
  <si>
    <t>Z338</t>
  </si>
  <si>
    <t>Z340</t>
  </si>
  <si>
    <t>Z341</t>
  </si>
  <si>
    <t>Z342</t>
  </si>
  <si>
    <t>Z343</t>
  </si>
  <si>
    <t>Z344</t>
  </si>
  <si>
    <t>Z345</t>
  </si>
  <si>
    <t>Z347</t>
  </si>
  <si>
    <t>Z348</t>
  </si>
  <si>
    <t>Z349</t>
  </si>
  <si>
    <t>Z355</t>
  </si>
  <si>
    <t>ZOJ1</t>
  </si>
  <si>
    <t>ZOS1</t>
  </si>
  <si>
    <t>ZYU1</t>
  </si>
  <si>
    <t>ZYU2</t>
  </si>
  <si>
    <t>ZZZ1</t>
  </si>
  <si>
    <t>Table for Pasting In registrations data</t>
  </si>
  <si>
    <t>Stage 1</t>
  </si>
  <si>
    <t>Stage 2</t>
  </si>
  <si>
    <t>Stage 3</t>
  </si>
  <si>
    <t>Stage 4</t>
  </si>
  <si>
    <t>School</t>
  </si>
  <si>
    <t>Stage</t>
  </si>
  <si>
    <t>EU Census</t>
  </si>
  <si>
    <t>NonEU Census</t>
  </si>
  <si>
    <t>EU Year 1</t>
  </si>
  <si>
    <t>EU Year 2</t>
  </si>
  <si>
    <t>EU Year 3</t>
  </si>
  <si>
    <t>EU Year 4</t>
  </si>
  <si>
    <t>EU Year 5</t>
  </si>
  <si>
    <t>NonEU Year1</t>
  </si>
  <si>
    <t>NonEU Year2</t>
  </si>
  <si>
    <t>NonEU Year3</t>
  </si>
  <si>
    <t>NonEU Year4</t>
  </si>
  <si>
    <t>NonEU Year5</t>
  </si>
  <si>
    <t>Census Total</t>
  </si>
  <si>
    <t>Campus</t>
  </si>
  <si>
    <t>Major</t>
  </si>
  <si>
    <t>Row No</t>
  </si>
  <si>
    <t>êêê</t>
  </si>
  <si>
    <t>èèè</t>
  </si>
  <si>
    <t>School:</t>
  </si>
  <si>
    <t>All Years</t>
  </si>
  <si>
    <t>Parent Member</t>
  </si>
  <si>
    <t>Default Data Storage</t>
  </si>
  <si>
    <t>Data Type</t>
  </si>
  <si>
    <t>StaffPln Consol op.</t>
  </si>
  <si>
    <t>Report Consol op.</t>
  </si>
  <si>
    <t>FinPlan Consol op.</t>
  </si>
  <si>
    <t>IntPlan Consol op.</t>
  </si>
  <si>
    <t>Default Alias Table</t>
  </si>
  <si>
    <t>UG Input.[UG]</t>
  </si>
  <si>
    <t>Shared</t>
  </si>
  <si>
    <t>Unspecified</t>
  </si>
  <si>
    <t>Not used for Cube</t>
  </si>
  <si>
    <t>Addition</t>
  </si>
  <si>
    <t>Undergraduate Input</t>
  </si>
  <si>
    <t>Never Share</t>
  </si>
  <si>
    <t>Archaeology &amp; Geology (AEJ2)</t>
  </si>
  <si>
    <t>Archaeology (AEJ4)</t>
  </si>
  <si>
    <t>Archaeology 30 Credit Major (AEW1)</t>
  </si>
  <si>
    <t>AEW2</t>
  </si>
  <si>
    <t>Archaeology Major (BSc Social Sciences with Languages) (AEW2)</t>
  </si>
  <si>
    <t>Animal Science (ANS1)</t>
  </si>
  <si>
    <t>Animal Science (Teagasc/IT Transfer) (ANS2)</t>
  </si>
  <si>
    <t>Applied &amp; Computational Mathematics Joint Major (APJ1)</t>
  </si>
  <si>
    <t>Applied &amp; Computational Mathematics (APS1)</t>
  </si>
  <si>
    <t>BA Evening (ARS1)</t>
  </si>
  <si>
    <t>Architecture (ATS1)</t>
  </si>
  <si>
    <t>Architecture (Cesuga) (ATS3)</t>
  </si>
  <si>
    <t>BSc Finance (Singapore) May PT (Intake 2) (B077)</t>
  </si>
  <si>
    <t>BSc Management (Singapore) May PT (Intake 2_2) (B079)</t>
  </si>
  <si>
    <t>BSc Marketing (Singapore) May PT (Intake 2_2) (B081)</t>
  </si>
  <si>
    <t>BSc Finance (Singapore) May PT (Intake 2_2) (B082)</t>
  </si>
  <si>
    <t>BSc Information Management (Singapore) May PT (B083)</t>
  </si>
  <si>
    <t>BSc Finance (Singapore) FT (B160)</t>
  </si>
  <si>
    <t>BSc Management (Singapore) FT (B162)</t>
  </si>
  <si>
    <t>BSc Marketing (Singapore) FT (B163)</t>
  </si>
  <si>
    <t>BSc Logistics (Singapore) FT (B164)</t>
  </si>
  <si>
    <t>BSc Information Management (Singapore) May FT (B165)</t>
  </si>
  <si>
    <t>BSc Logistics (Singapore) May FT (B166)</t>
  </si>
  <si>
    <t>BSc Finance (Singapore) May FT (Intake 2_2) (B167)</t>
  </si>
  <si>
    <t>BSc Management (Singapore) May FT (Intake 2_2) (B168)</t>
  </si>
  <si>
    <t>BSc Marketing (Singapore) May FT (Intake 2_2) (B170)</t>
  </si>
  <si>
    <t>BSc Information Management (Singapore) Sep PT (B200)</t>
  </si>
  <si>
    <t>BSc Information Management (Singapore) Sep FT (B201)</t>
  </si>
  <si>
    <t>BBS Finance (Hong Kong) FT (B202)</t>
  </si>
  <si>
    <t>BBS Marketing (Hong Kong) FT (B203)</t>
  </si>
  <si>
    <t>BBS Management (Hong Kong) FT (B204)</t>
  </si>
  <si>
    <t>BSc Management (Sri Lanka) PT (B210)</t>
  </si>
  <si>
    <t>BSc Human Resource Management (Sri Lanka) PT (B211)</t>
  </si>
  <si>
    <t>BSc Human Resource Management (Singapore) Sep FT (B212)</t>
  </si>
  <si>
    <t>BSc Human Resource Management (Singapore) Sep PT (B213)</t>
  </si>
  <si>
    <t>BBS Human Resource Management (Hong Kong) Sep PT (B215)</t>
  </si>
  <si>
    <t>BSc Human Resource Management (Singapore) May FT (B216)</t>
  </si>
  <si>
    <t>BSc Human Resource Management (Singapore) May PT (B217)</t>
  </si>
  <si>
    <t>BBS Human Resource Management (Hong Kong) May PT (B219)</t>
  </si>
  <si>
    <t>BSc Banking &amp; Wealth Management (Singapore) May FT (B331)</t>
  </si>
  <si>
    <t>BSc Banking &amp; Wealth Management (Singapore) May PT (B332)</t>
  </si>
  <si>
    <t>BSc Banking &amp; Wealth Management (Singapore) Sept FT (B335)</t>
  </si>
  <si>
    <t>BSc Banking &amp; Wealth Management (Singapore) Sept PT (B336)</t>
  </si>
  <si>
    <t>BBS Management (Hong Kong) PT (B369)</t>
  </si>
  <si>
    <t>BSc Management (Singapore) PT (B371)</t>
  </si>
  <si>
    <t>BComm (Finance) (B426)</t>
  </si>
  <si>
    <t>BBS Logistics and Supply Chain Management (Singapore) FT (B462)</t>
  </si>
  <si>
    <t>BSc Logistics and Supply Chain Management (Singapore) May FT (B463)</t>
  </si>
  <si>
    <t>BBS Logistics and Supply Chain Management (Singapore) PT (B465)</t>
  </si>
  <si>
    <t>BSc Logistics and Supply Chain Management (Singapore) May PT (B466)</t>
  </si>
  <si>
    <t>BBS Finance (Singapore) PT (B471)</t>
  </si>
  <si>
    <t>BBS Management (Singapore) PT (B472)</t>
  </si>
  <si>
    <t>BBS Marketing (Singapore) PT (B473)</t>
  </si>
  <si>
    <t>BBS Information Management (Singapore) Sep PT (B474)</t>
  </si>
  <si>
    <t>BBS Human Resource Management (Singapore) Sep PT (B475)</t>
  </si>
  <si>
    <t>BBS Banking &amp; Wealth Management (Singapore) Sept PT (B476)</t>
  </si>
  <si>
    <t>BBS Finance (Singapore) FT (B478)</t>
  </si>
  <si>
    <t>BBS Management (Singapore) FT (B479)</t>
  </si>
  <si>
    <t>BBS Marketing (Singapore) FT (B480)</t>
  </si>
  <si>
    <t>BBS Information Management (Singapore) Sep FT (B481)</t>
  </si>
  <si>
    <t>BBS Human Resource Management (Singapore) Sep FT (B482)</t>
  </si>
  <si>
    <t>BBS Banking &amp; Wealth Management (Singapore) Sept FT (B483)</t>
  </si>
  <si>
    <t>BBS Information Management (Singapore) May PT (B484)</t>
  </si>
  <si>
    <t>BBS Human Resource Management (Singapore) May PT (B485)</t>
  </si>
  <si>
    <t>BBS Logistics and Supply Chain Management (Singapore) May PT (B486)</t>
  </si>
  <si>
    <t>BBS Finance (Singapore) May PT (B487)</t>
  </si>
  <si>
    <t>BBS Marketing (Singapore) May PT (B488)</t>
  </si>
  <si>
    <t>BBS Management (Singapore) May PT (B489)</t>
  </si>
  <si>
    <t>BBS Banking &amp; Wealth Management (Singapore) May PT (B490)</t>
  </si>
  <si>
    <t>BBS Human Resource Management (Singapore) May FT (B492)</t>
  </si>
  <si>
    <t>BBS Logistics and Supply Chain Management (Singapore) May FT (B493)</t>
  </si>
  <si>
    <t>BBS Finance (Singapore) May FT (B494)</t>
  </si>
  <si>
    <t>BBS Marketing (Singapore) May FT (B495)</t>
  </si>
  <si>
    <t>BBS Management (Singapore) May FT (B496)</t>
  </si>
  <si>
    <t>BBS Banking &amp; Wealth Management (Singapore) May FT (B497)</t>
  </si>
  <si>
    <t>Business Analytics (B499)</t>
  </si>
  <si>
    <t>BBS Business with Law (Singapore) Sep FT (B510)</t>
  </si>
  <si>
    <t>BBS Business with Law (Singapore) Sep PT (B511)</t>
  </si>
  <si>
    <t>BBS Business with Law (Singapore) May FT (B512)</t>
  </si>
  <si>
    <t>BBS Business with Law (Singapore) May PT (B513)</t>
  </si>
  <si>
    <t>Quantitative Business (B542)</t>
  </si>
  <si>
    <t>BBS Project Management (Singapore) PT (B543)</t>
  </si>
  <si>
    <t>BSc Police Leadership &amp; Governance PT (B556)</t>
  </si>
  <si>
    <t>BBS Project Management (Singapore) (May) PT (B562)</t>
  </si>
  <si>
    <t>BComm (Finance) (B578)</t>
  </si>
  <si>
    <t>BSc Management Information Systems (Sri Lanka) (Jan) PT (B582)</t>
  </si>
  <si>
    <t>BSc Management (Sri Lanka) (Jan) PT (B583)</t>
  </si>
  <si>
    <t>BSc Human Resource Management (Sri Lanka) (Jan) PT (B584)</t>
  </si>
  <si>
    <t>BFS Jan (B611)</t>
  </si>
  <si>
    <t>BA Joint Honours PT Evening (BAU3)</t>
  </si>
  <si>
    <t>Descr missing (BAU8)</t>
  </si>
  <si>
    <t>Biochemistry &amp; Molecular Biology (BBS1)</t>
  </si>
  <si>
    <t>Biomedical Health &amp; Life Sciences (BHS1)</t>
  </si>
  <si>
    <t>Biochemistry (BIS1)</t>
  </si>
  <si>
    <t>Biological Biomedical and Biomolecular Sciences (BLS1)</t>
  </si>
  <si>
    <t>Medicinal Chemistry &amp; Chemical Biology (BMS1)</t>
  </si>
  <si>
    <t>Botany Joint Major (BNJ1)</t>
  </si>
  <si>
    <t>Botany (BNS1)</t>
  </si>
  <si>
    <t>BSc Logistics (Singapore) May PT (BS11)</t>
  </si>
  <si>
    <t>Commerce (BS15)</t>
  </si>
  <si>
    <t>Economics &amp; Finance (BS16)</t>
  </si>
  <si>
    <t>Business &amp; Law (BSJ4)</t>
  </si>
  <si>
    <t>BBL (European) Business (BSJ5)</t>
  </si>
  <si>
    <t>BBL (International) Business (BSJ7)</t>
  </si>
  <si>
    <t>BSL1</t>
  </si>
  <si>
    <t>Biological, Biomedical and Biomolecular Sciences (BSL1)</t>
  </si>
  <si>
    <t>Commerce (BSS1)</t>
  </si>
  <si>
    <t>Economics &amp; Finance (BSS2)</t>
  </si>
  <si>
    <t>Actuarial &amp; Financial Studies (BSS3)</t>
  </si>
  <si>
    <t>BComm (Spain) (BSS5)</t>
  </si>
  <si>
    <t>BSc Finance (Singapore) PT (BSS7)</t>
  </si>
  <si>
    <t>BSc Management (Singapore) PT (BSS9)</t>
  </si>
  <si>
    <t>BSc Marketing (Singapore) PT (BSSA)</t>
  </si>
  <si>
    <t>BBS Finance (Hong Kong) (BSSB)</t>
  </si>
  <si>
    <t>BBS Marketing (Hong Kong) (BSSC)</t>
  </si>
  <si>
    <t>BBS Management (Hong Kong) (BSSE)</t>
  </si>
  <si>
    <t>BSc Management Information Systems (Sri Lanka) PT (BSSF)</t>
  </si>
  <si>
    <t>BFS (BSSH)</t>
  </si>
  <si>
    <t>BBS (BSSP)</t>
  </si>
  <si>
    <t>BSc Logistics (Singapore) PT (BSST)</t>
  </si>
  <si>
    <t>BBS Management (Intake 2 - Hong Kong) (May) PT (BSSV)</t>
  </si>
  <si>
    <t>BBS Finance (Intake 2 - Hong Kong) (May) PT (BSSW)</t>
  </si>
  <si>
    <t>BBS Marketing (Intake 2 - Hong Kong) (May) PT (BSSY)</t>
  </si>
  <si>
    <t>Commerce (International) (BSW1)</t>
  </si>
  <si>
    <t>Commerce (Business with Chinese Studies) (BSW2)</t>
  </si>
  <si>
    <t>Commerce (International) (BSW3)</t>
  </si>
  <si>
    <t>BSc (Bioveterinary Science) (BVSC)</t>
  </si>
  <si>
    <t>Chemistry with Biophysical Chemistry (CBS1)</t>
  </si>
  <si>
    <t>CCI2</t>
  </si>
  <si>
    <t>Celtic Civilization Minor (BSc Social Sciences w Humanities) (CCI2)</t>
  </si>
  <si>
    <t>Climate &amp; Earth Systems Science (CES1)</t>
  </si>
  <si>
    <t>Chemistry Joint Major (CHJ1)</t>
  </si>
  <si>
    <t>Chemistry (CHS1)</t>
  </si>
  <si>
    <t>Chemistry &amp; Chemical Sciences (CLS1)</t>
  </si>
  <si>
    <t>Cell &amp; Molecular Biology Joint Major (CMJ1)</t>
  </si>
  <si>
    <t>Cell &amp; Molecular Biology (CMS1)</t>
  </si>
  <si>
    <t>BCL Chinese (CNI3)</t>
  </si>
  <si>
    <t>CNI4</t>
  </si>
  <si>
    <t>BAgrSc Chinese Studies (CNI4)</t>
  </si>
  <si>
    <t>CNI5</t>
  </si>
  <si>
    <t>Chinese Minor (BSc Social Sciences with Languages) (CNI5)</t>
  </si>
  <si>
    <t>Chinese Studies (CNJ1)</t>
  </si>
  <si>
    <t>Animal &amp; Crop Production (CPS1)</t>
  </si>
  <si>
    <t>Animal &amp; Crop Production (IT Transfer) (CPS2)</t>
  </si>
  <si>
    <t>Interim Computer Science (CSIN)</t>
  </si>
  <si>
    <t>BA Computer Science Joint Major (CSJ2)</t>
  </si>
  <si>
    <t>Computer Science (CSS1)</t>
  </si>
  <si>
    <t>BA Computer Science (CSS2)</t>
  </si>
  <si>
    <t>BA Computer Science (International) (CSS3)</t>
  </si>
  <si>
    <t>BSc Computer Science (Fudan) (CSS4)</t>
  </si>
  <si>
    <t>BSc Computer Science (Sri Lanka) PT (CSS6)</t>
  </si>
  <si>
    <t>BSc Software Engineering (CSS7)</t>
  </si>
  <si>
    <t>Computer Science (CSSA)</t>
  </si>
  <si>
    <t>BSc Software Engineering (CSSB)</t>
  </si>
  <si>
    <t>Computer Science with Data Science (CSSC)</t>
  </si>
  <si>
    <t>BA Computer Science 60 Credit Major (CSW1)</t>
  </si>
  <si>
    <t>Chemistry with Environmental &amp; Sustainable Chemistry (CVS1)</t>
  </si>
  <si>
    <t>Dairy Business (DBS1)</t>
  </si>
  <si>
    <t>Environmental Biology (EBS1)</t>
  </si>
  <si>
    <t>ECC3</t>
  </si>
  <si>
    <t>Economics (BSc Computational Social Science) (ECC3)</t>
  </si>
  <si>
    <t>EIJ1</t>
  </si>
  <si>
    <t>Spanish (EIJ1)</t>
  </si>
  <si>
    <t>ELC7</t>
  </si>
  <si>
    <t>Spanish Beginners (English European &amp; World Literatures) (ELC7)</t>
  </si>
  <si>
    <t>ELC8</t>
  </si>
  <si>
    <t>Spanish Non-Beginners (EnglishEuropean &amp; World Literatures) (ELC8)</t>
  </si>
  <si>
    <t>ELC9</t>
  </si>
  <si>
    <t>Spanish Beginners (Languages Linguistics &amp; Cultures) (ELC9)</t>
  </si>
  <si>
    <t>ELCA</t>
  </si>
  <si>
    <t>Spanish Non-Beginners (Languages Linguistics &amp; Cultures) (ELCA)</t>
  </si>
  <si>
    <t>ELI4</t>
  </si>
  <si>
    <t>Spanish Minor (BSc Social Sciences with Languages) (ELI4)</t>
  </si>
  <si>
    <t>BA (International) Spanish (ELU1)</t>
  </si>
  <si>
    <t>Spanish 30 Credit Major (ELW1)</t>
  </si>
  <si>
    <t>Spanish 60 Credit Major (Modern Languages) (ELW2)</t>
  </si>
  <si>
    <t>ENI2</t>
  </si>
  <si>
    <t>English Minor (BSc Social Sciences with Humanities) (ENI2)</t>
  </si>
  <si>
    <t>Drama &amp; English (ENJ2)</t>
  </si>
  <si>
    <t>Animal Science - Equine (EQS1)</t>
  </si>
  <si>
    <t>Agri-Environmental Sciences (ESS1)</t>
  </si>
  <si>
    <t>Agri-Environmental Sciences SCAU (ESS5)</t>
  </si>
  <si>
    <t>Engineering Technology (ETS1)</t>
  </si>
  <si>
    <t>Agricultural Systems Technology (ETS2)</t>
  </si>
  <si>
    <t>Food &amp; Agribusiness Management (FAS1)</t>
  </si>
  <si>
    <t>Food &amp; Agribusiness Management (ITT Transfer) (FAS2)</t>
  </si>
  <si>
    <t>Food &amp; Agribusiness Management (ITT 2 Year Transfer) (FAS3)</t>
  </si>
  <si>
    <t>Food Business (FAW1)</t>
  </si>
  <si>
    <t>Forestry (FOS1)</t>
  </si>
  <si>
    <t>FRC5</t>
  </si>
  <si>
    <t>French (English European &amp; World Literatures) (FRC5)</t>
  </si>
  <si>
    <t>FRC6</t>
  </si>
  <si>
    <t>French (Languages Linguistics &amp; Cultures) (FRC6)</t>
  </si>
  <si>
    <t>FRI4</t>
  </si>
  <si>
    <t>French Minor (BSc Social Sciences with Languages) (FRI4)</t>
  </si>
  <si>
    <t>BA (International) French (FRU1)</t>
  </si>
  <si>
    <t>French 30 Credit Major (FRW1)</t>
  </si>
  <si>
    <t>French 30 Credit Major (Modern Languages) (FRW2)</t>
  </si>
  <si>
    <t>Food Science (FSS1)</t>
  </si>
  <si>
    <t>Food Science (FSS2)</t>
  </si>
  <si>
    <t>Food Science SCAU (FSS3)</t>
  </si>
  <si>
    <t>GBI1</t>
  </si>
  <si>
    <t>Commerce International  Global Business (GBI1)</t>
  </si>
  <si>
    <t>GCI2</t>
  </si>
  <si>
    <t>Greek &amp; Roman Civilization Minor (BSc Soc Sci w Humanities) (GCI2)</t>
  </si>
  <si>
    <t>Geology Joint Major (BSc Archaeology &amp; Geology) (GEJ2)</t>
  </si>
  <si>
    <t>Gen_S003_UG</t>
  </si>
  <si>
    <t>Generic Planning Major (Gen_S003_UG)</t>
  </si>
  <si>
    <t>Gen_S005_UG</t>
  </si>
  <si>
    <t>Generic Planning Major (Gen_S005_UG)</t>
  </si>
  <si>
    <t>Gen_S006_UG</t>
  </si>
  <si>
    <t>Generic Planning Major (Gen_S006_UG)</t>
  </si>
  <si>
    <t>Gen_S007_UG</t>
  </si>
  <si>
    <t>Generic Planning Major (Gen_S007_UG)</t>
  </si>
  <si>
    <t>Gen_S008_UG</t>
  </si>
  <si>
    <t>Generic Planning Major (Gen_S008_UG)</t>
  </si>
  <si>
    <t>Gen_S009_UG</t>
  </si>
  <si>
    <t>Generic Planning Major (Gen_S009_UG)</t>
  </si>
  <si>
    <t>Gen_S010_UG</t>
  </si>
  <si>
    <t>Generic Planning Major (Gen_S010_UG)</t>
  </si>
  <si>
    <t>Gen_S011_UG</t>
  </si>
  <si>
    <t>Generic Planning Major (Gen_S011_UG)</t>
  </si>
  <si>
    <t>Gen_S012_UG</t>
  </si>
  <si>
    <t>Generic Planning Major (Gen_S012_UG)</t>
  </si>
  <si>
    <t>Gen_S013_UG</t>
  </si>
  <si>
    <t>Generic Planning Major (Gen_S013_UG)</t>
  </si>
  <si>
    <t>Gen_S014_UG</t>
  </si>
  <si>
    <t>Generic Planning Major (Gen_S014_UG)</t>
  </si>
  <si>
    <t>Gen_S016_UG</t>
  </si>
  <si>
    <t>Generic Planning Major (Gen_S016_UG)</t>
  </si>
  <si>
    <t>Gen_S017_UG</t>
  </si>
  <si>
    <t>Generic Planning Major (Gen_S017_UG)</t>
  </si>
  <si>
    <t>Gen_S018_UG</t>
  </si>
  <si>
    <t>Generic Planning Major (Gen_S018_UG)</t>
  </si>
  <si>
    <t>Gen_S019_UG</t>
  </si>
  <si>
    <t>Generic Planning Major (Gen_S019_UG)</t>
  </si>
  <si>
    <t>Gen_S020_UG</t>
  </si>
  <si>
    <t>Generic Planning Major (Gen_S020_UG)</t>
  </si>
  <si>
    <t>Gen_S021_UG</t>
  </si>
  <si>
    <t>Generic Planning Major (Gen_S021_UG)</t>
  </si>
  <si>
    <t>Gen_S022_UG</t>
  </si>
  <si>
    <t>Generic Planning Major (Gen_S022_UG)</t>
  </si>
  <si>
    <t>Gen_S023_UG</t>
  </si>
  <si>
    <t>Generic Planning Major (Gen_S023_UG)</t>
  </si>
  <si>
    <t>Gen_S024_UG</t>
  </si>
  <si>
    <t>Generic Planning Major (Gen_S024_UG)</t>
  </si>
  <si>
    <t>Gen_S025_UG</t>
  </si>
  <si>
    <t>Generic Planning Major (Gen_S025_UG)</t>
  </si>
  <si>
    <t>Gen_S026_UG</t>
  </si>
  <si>
    <t>Generic Planning Major (Gen_S026_UG)</t>
  </si>
  <si>
    <t>Gen_S027_UG</t>
  </si>
  <si>
    <t>Generic Planning Major (Gen_S027_UG)</t>
  </si>
  <si>
    <t>Gen_S028_UG</t>
  </si>
  <si>
    <t>Generic Planning Major (Gen_S028_UG)</t>
  </si>
  <si>
    <t>Gen_S029_UG</t>
  </si>
  <si>
    <t>Generic Planning Major (Gen_S029_UG)</t>
  </si>
  <si>
    <t>Gen_S031_UG</t>
  </si>
  <si>
    <t>Generic Planning Major (Gen_S031_UG)</t>
  </si>
  <si>
    <t>Gen_S032_UG</t>
  </si>
  <si>
    <t>Generic Planning Major (Gen_S032_UG)</t>
  </si>
  <si>
    <t>Gen_S034_UG</t>
  </si>
  <si>
    <t>Generic Planning Major (Gen_S034_UG)</t>
  </si>
  <si>
    <t>Gen_S035_UG</t>
  </si>
  <si>
    <t>Generic Planning Major (Gen_S035_UG)</t>
  </si>
  <si>
    <t>Gen_S036_UG</t>
  </si>
  <si>
    <t>Generic Planning Major (Gen_S036_UG)</t>
  </si>
  <si>
    <t>Gen_S037_UG</t>
  </si>
  <si>
    <t>Generic Planning Major (Gen_S037_UG)</t>
  </si>
  <si>
    <t>Gen_S039_UG</t>
  </si>
  <si>
    <t>Generic Planning Major (Gen_S039_UG)</t>
  </si>
  <si>
    <t>Gen_S041_UG</t>
  </si>
  <si>
    <t>Generic Planning Major (Gen_S041_UG)</t>
  </si>
  <si>
    <t>Gen_S042_UG</t>
  </si>
  <si>
    <t>Generic Planning Major (Gen_S042_UG)</t>
  </si>
  <si>
    <t>Gen_S045_UG</t>
  </si>
  <si>
    <t>Generic Planning Major (Gen_S045_UG)</t>
  </si>
  <si>
    <t>Gen_S099_UG</t>
  </si>
  <si>
    <t>Generic Planning Major (Gen_S099_UG)</t>
  </si>
  <si>
    <t>Gen_S104_UG</t>
  </si>
  <si>
    <t>Generic Planning Major (Gen_S104_UG)</t>
  </si>
  <si>
    <t>Gen_S108_UG</t>
  </si>
  <si>
    <t>Generic Planning Major (Gen_S108_UG)</t>
  </si>
  <si>
    <t>Gen_S112_UG</t>
  </si>
  <si>
    <t>Generic Planning Major (Gen_S112_UG)</t>
  </si>
  <si>
    <t>Gen_S115_UG</t>
  </si>
  <si>
    <t>Generic Planning Major (Gen_S115_UG)</t>
  </si>
  <si>
    <t>Gen_S116_UG</t>
  </si>
  <si>
    <t>Generic Planning Major (Gen_S116_UG)</t>
  </si>
  <si>
    <t>Gen_S117_UG</t>
  </si>
  <si>
    <t>Generic Planning Major (Gen_S117_UG)</t>
  </si>
  <si>
    <t>Gen_S124_UG</t>
  </si>
  <si>
    <t>Generic Planning Major (Gen_S124_UG)</t>
  </si>
  <si>
    <t>Gen_S134_UG</t>
  </si>
  <si>
    <t>Generic Planning Major (Gen_S134_UG)</t>
  </si>
  <si>
    <t>Gen_S137_UG</t>
  </si>
  <si>
    <t>Generic Planning Major (Gen_S137_UG)</t>
  </si>
  <si>
    <t>Gen_S142_UG</t>
  </si>
  <si>
    <t>Generic Planning Major (Gen_S142_UG)</t>
  </si>
  <si>
    <t>Gen_S143_UG</t>
  </si>
  <si>
    <t>Generic Planning Major (Gen_S143_UG)</t>
  </si>
  <si>
    <t>Gen_S144_UG</t>
  </si>
  <si>
    <t>Generic Planning Major (Gen_S144_UG)</t>
  </si>
  <si>
    <t>Gen_S145_UG</t>
  </si>
  <si>
    <t>Generic Planning Major (Gen_S145_UG)</t>
  </si>
  <si>
    <t>Gen_S146_UG</t>
  </si>
  <si>
    <t>Generic Planning Major (Gen_S146_UG)</t>
  </si>
  <si>
    <t>Gen_S147_UG</t>
  </si>
  <si>
    <t>Generic Planning Major (Gen_S147_UG)</t>
  </si>
  <si>
    <t>Gen_S148_UG</t>
  </si>
  <si>
    <t>Generic Planning Major (Gen_S148_UG)</t>
  </si>
  <si>
    <t>Gen_S150_UG</t>
  </si>
  <si>
    <t>Generic Planning Major (Gen_S150_UG)</t>
  </si>
  <si>
    <t>Gen_S151_UG</t>
  </si>
  <si>
    <t>Generic Planning Major (Gen_S151_UG)</t>
  </si>
  <si>
    <t>Gen_S152_UG</t>
  </si>
  <si>
    <t>Generic Planning Major (Gen_S152_UG)</t>
  </si>
  <si>
    <t>Gen_S153_UG</t>
  </si>
  <si>
    <t>Generic Planning Major (Gen_S153_UG)</t>
  </si>
  <si>
    <t>Gen_S157_UG</t>
  </si>
  <si>
    <t>Generic Planning Major (Gen_S157_UG)</t>
  </si>
  <si>
    <t>Gen_S171_UG</t>
  </si>
  <si>
    <t>Generic Planning Major (Gen_S171_UG)</t>
  </si>
  <si>
    <t>Gen_S173_UG</t>
  </si>
  <si>
    <t>Generic Planning Major (Gen_S173_UG)</t>
  </si>
  <si>
    <t>Gen_UG_Major</t>
  </si>
  <si>
    <t>Generic Planning Major (Gen_UCD_UG)</t>
  </si>
  <si>
    <t>Geology (GES1)</t>
  </si>
  <si>
    <t>GGC2</t>
  </si>
  <si>
    <t>Geography (BSc Computational Social Science) (GGC2)</t>
  </si>
  <si>
    <t>GGC3</t>
  </si>
  <si>
    <t>Geography (BSc Economics Stage 1 Stream) (GGC3)</t>
  </si>
  <si>
    <t>Geography 30 Credit Major (GGW1)</t>
  </si>
  <si>
    <t>GKC3</t>
  </si>
  <si>
    <t>Greek (Languages Linguistics &amp; Cultures) (GKC3)</t>
  </si>
  <si>
    <t>GKI3</t>
  </si>
  <si>
    <t>Greek Minor (BSc Social Sciences with Humanities) (GKI3)</t>
  </si>
  <si>
    <t>General Management (GMC1)</t>
  </si>
  <si>
    <t>Genetics (GNS1)</t>
  </si>
  <si>
    <t>GRC9</t>
  </si>
  <si>
    <t>German Beginners (English European &amp; World Literatures) (GRC9)</t>
  </si>
  <si>
    <t>GRCA</t>
  </si>
  <si>
    <t>German Non-Beginners (English European &amp; World Literatures) (GRCA)</t>
  </si>
  <si>
    <t>GRCB</t>
  </si>
  <si>
    <t>German Beginners (Languages Linguistics &amp; Cultures) (GRCB)</t>
  </si>
  <si>
    <t>GRCC</t>
  </si>
  <si>
    <t>German Non-Beginners (Languages Linguistics &amp; Cultures) (GRCC)</t>
  </si>
  <si>
    <t>GRI4</t>
  </si>
  <si>
    <t>German Minor (BSc Social Sciences with Languages) (GRI4)</t>
  </si>
  <si>
    <t>BA (International) German (GRU1)</t>
  </si>
  <si>
    <t>German 30 Credit Major (GRW1)</t>
  </si>
  <si>
    <t>HAI2</t>
  </si>
  <si>
    <t>Art History Minor (BSc Social Sciences with Humaties) (HAI2)</t>
  </si>
  <si>
    <t>Horticulture Landscape &amp; Sportsturf Management (HLS1)</t>
  </si>
  <si>
    <t>Horticulture Landscape &amp; Sportsturf Management WIT/ITBTrans (HLS2)</t>
  </si>
  <si>
    <t>Horticulture Landscape &amp; Sportsturf Management SCAU (HLS3)</t>
  </si>
  <si>
    <t>Horticulture Landscape &amp; Sportsturf Mgmt WIT/ITB/CIT Trans (HLS4)</t>
  </si>
  <si>
    <t>Human Nutrition (HMS1)</t>
  </si>
  <si>
    <t>HSI7</t>
  </si>
  <si>
    <t>History Minor (BSc Social Sciences with Humanities) (HSI7)</t>
  </si>
  <si>
    <t>History (HSJ2)</t>
  </si>
  <si>
    <t>ICC4</t>
  </si>
  <si>
    <t>Information &amp; Communication Studies (ICC4)</t>
  </si>
  <si>
    <t>IFI2</t>
  </si>
  <si>
    <t>Irish Folklore Minor (BSc Social Sciences with Humanities) (IFI2)</t>
  </si>
  <si>
    <t>Irish Folklore 30 Credit Major (IFW1)</t>
  </si>
  <si>
    <t>Information Studies Joint Major (INJ1)</t>
  </si>
  <si>
    <t>BA Computer Science Information Studies 25 Credits (INJ2)</t>
  </si>
  <si>
    <t>Irish Studies 60 Credit Major (ISW1)</t>
  </si>
  <si>
    <t>ITC7</t>
  </si>
  <si>
    <t>Italian Beginners (English European &amp; World Literatures) (ITC7)</t>
  </si>
  <si>
    <t>ITC8</t>
  </si>
  <si>
    <t>Italian Non-Beginners (EnglishEuropean &amp; World Literatures) (ITC8)</t>
  </si>
  <si>
    <t>ITC9</t>
  </si>
  <si>
    <t>Italian Beginners (Languages Linguistics &amp; Cultures) (ITC9)</t>
  </si>
  <si>
    <t>ITCA</t>
  </si>
  <si>
    <t>Italian Non-Beginners (Languages Linguistics &amp; Cultures) (ITCA)</t>
  </si>
  <si>
    <t>ITI4</t>
  </si>
  <si>
    <t>Italian Minor (BSc Social Sciences with Languages) (ITI4)</t>
  </si>
  <si>
    <t>Intergrated BA/MA Masters Degree Programme (LAS1)</t>
  </si>
  <si>
    <t>Liberal Arts &amp; Sciences (LBS1)</t>
  </si>
  <si>
    <t>LCS1</t>
  </si>
  <si>
    <t>Languages Linguistics &amp; Cultures (LCS1)</t>
  </si>
  <si>
    <t>LCS2</t>
  </si>
  <si>
    <t>English European &amp; World Literatures (LCS2)</t>
  </si>
  <si>
    <t>Landscape Architecture (LDS2)</t>
  </si>
  <si>
    <t>LII2</t>
  </si>
  <si>
    <t>Linguistics Minor (BSc Social Sciences with Humanities) (LII2)</t>
  </si>
  <si>
    <t>LTC3</t>
  </si>
  <si>
    <t>Latin (Languages Linguistics &amp; Cultures) (LTC3)</t>
  </si>
  <si>
    <t>Latin Mode A Joint Major (LTJ1)</t>
  </si>
  <si>
    <t>Law (LWJ4)</t>
  </si>
  <si>
    <t>BBL (European) Law (LWJ5)</t>
  </si>
  <si>
    <t>BBL (International) Law (LWJ7)</t>
  </si>
  <si>
    <t>Law (LWJ8)</t>
  </si>
  <si>
    <t>Law (LWS1)</t>
  </si>
  <si>
    <t>Law with French Law (LWS2)</t>
  </si>
  <si>
    <t>BCL/ Maitrise (LWS3)</t>
  </si>
  <si>
    <t>Law (LWS6)</t>
  </si>
  <si>
    <t>BCL (European) (LWS7)</t>
  </si>
  <si>
    <t>BCL (International) (LWS8)</t>
  </si>
  <si>
    <t>Law with Philosophy (LWW1)</t>
  </si>
  <si>
    <t>Law with History (LWW2)</t>
  </si>
  <si>
    <t>Law with Politics (LWW3)</t>
  </si>
  <si>
    <t>Law with Economics (LWW4)</t>
  </si>
  <si>
    <t>Law with Minor International (LWW5)</t>
  </si>
  <si>
    <t>Law with Minor International (LWW7)</t>
  </si>
  <si>
    <t>Law with Minor European (LWW8)</t>
  </si>
  <si>
    <t>Law with Social Justice (LWW9)</t>
  </si>
  <si>
    <t>Law with Irish (LWWB)</t>
  </si>
  <si>
    <t>Law with Chinese (LWWC)</t>
  </si>
  <si>
    <t>Mathematical Science (MAS1)</t>
  </si>
  <si>
    <t>Microbiology (MBS1)</t>
  </si>
  <si>
    <t>MCI1</t>
  </si>
  <si>
    <t>Music Minor (BSc Social Sciences with Humanities) (MCI1)</t>
  </si>
  <si>
    <t>Medicine (MDS2)</t>
  </si>
  <si>
    <t>Radiography (MDS4)</t>
  </si>
  <si>
    <t>Physiotherapy (MDS5)</t>
  </si>
  <si>
    <t>Medicine (Penang) (MDS6)</t>
  </si>
  <si>
    <t>Bachelor Medical Science (MDS7)</t>
  </si>
  <si>
    <t>Health &amp; Performance Science (MDS8)</t>
  </si>
  <si>
    <t>Medicine Graduate Entry (MDS9)</t>
  </si>
  <si>
    <t>Medicine UCD Penang (MDSF)</t>
  </si>
  <si>
    <t>Mathematical Physical &amp; Geological Sciences (MHS1)</t>
  </si>
  <si>
    <t>MIC2</t>
  </si>
  <si>
    <t>Irish (Languages Linguistics &amp; Cultures) (MIC2)</t>
  </si>
  <si>
    <t>MII4</t>
  </si>
  <si>
    <t>Irish Minor (BSc Social Sciences with Languages) (MII4)</t>
  </si>
  <si>
    <t>MMCB</t>
  </si>
  <si>
    <t>Mathematics (BSc Economics Stage 1 Stream) (MMCB)</t>
  </si>
  <si>
    <t>Mathematics Joint Major (MMJ1)</t>
  </si>
  <si>
    <t>Mathematics (MMS1)</t>
  </si>
  <si>
    <t>Mathematics Applied Mathematics and Education (MMS2)</t>
  </si>
  <si>
    <t>Mathematics Biology and Education (MMS3)</t>
  </si>
  <si>
    <t>Mathematics Chemistry and Education (MMS4)</t>
  </si>
  <si>
    <t>Mathematics Physics and Education (MMS5)</t>
  </si>
  <si>
    <t>Mathematics Biology and Education (A) (MMS6)</t>
  </si>
  <si>
    <t>Mathematics Biology and Education (B) (MMS7)</t>
  </si>
  <si>
    <t>Financial Mathematics (MMS8)</t>
  </si>
  <si>
    <t>Mathematical Studies Joint Major (MSJ1)</t>
  </si>
  <si>
    <t>Mathematical Studies 30 Credit Major (MSW1)</t>
  </si>
  <si>
    <t>Structural Engineering with Architecture (NAS1)</t>
  </si>
  <si>
    <t>Structural Engineering with Architecture (4-Stage) (NAS3)</t>
  </si>
  <si>
    <t>Structural Engineering with Architecture (NAS5)</t>
  </si>
  <si>
    <t>Biomedical Engineering (NBS1)</t>
  </si>
  <si>
    <t>Biomedical Engineering Stream-Engineering Science (4-stage) (NBS2)</t>
  </si>
  <si>
    <t>Chemical Engineering (NCW1)</t>
  </si>
  <si>
    <t>Chemical Engineering (NCW2)</t>
  </si>
  <si>
    <t>Engineering w BusinessStream - Engineering Science (4-stage) (NDS1)</t>
  </si>
  <si>
    <t>Electronic Engineering or Electrical Engineering (NES1)</t>
  </si>
  <si>
    <t>Electronic Engineering (NES2)</t>
  </si>
  <si>
    <t>Electrical Engineering (NES3)</t>
  </si>
  <si>
    <t>Elec&amp;Comp Engineering Stream - Engineering Science (4-stage) (NES4)</t>
  </si>
  <si>
    <t>ElecEnergy EngineeringStream - Engineering Science (4-stage) (NES5)</t>
  </si>
  <si>
    <t>Optical Engineering Stream - Engineering Science (4-stage) (NES6)</t>
  </si>
  <si>
    <t>NLI2</t>
  </si>
  <si>
    <t>Biochemical Engineering Minor (NLI2)</t>
  </si>
  <si>
    <t>Mechanical Engineering (NMS1)</t>
  </si>
  <si>
    <t>MechanicalEngineering Stream - Engineering Science (4-stage) (NMS2)</t>
  </si>
  <si>
    <t>Engineering Science (NNS1)</t>
  </si>
  <si>
    <t>Engineering Science (4-stage) (NNS2)</t>
  </si>
  <si>
    <t>Biosystems Engineering (NOS1)</t>
  </si>
  <si>
    <t>Biosystems EngineeringStream - Engineering Science (4-stage) (NOS2)</t>
  </si>
  <si>
    <t>Biosystems and Food Engineering Stream (NOS3)</t>
  </si>
  <si>
    <t>Chemical and Bioprocess Engineering (NQS2)</t>
  </si>
  <si>
    <t>Chemical &amp; Bioprocess Engineering (Stream) (NQS3)</t>
  </si>
  <si>
    <t>Nursing (General) (NSS1)</t>
  </si>
  <si>
    <t>and DN463 Nursing (Psychiatric) (NSS2)</t>
  </si>
  <si>
    <t>Nursing (Children's &amp; General) (NSS3)</t>
  </si>
  <si>
    <t>Midwifery (NSS4)</t>
  </si>
  <si>
    <t>Mental Health Nursing (NSS8)</t>
  </si>
  <si>
    <t>MaterialSc EngineeringStream - Engineering Science (4-stage) (NTS1)</t>
  </si>
  <si>
    <t>Engineering (NUS1)</t>
  </si>
  <si>
    <t>BE Internet of Things Engineering (NUS2)</t>
  </si>
  <si>
    <t>BE Internet of Things Engineering (NUS3)</t>
  </si>
  <si>
    <t>BE Electronic &amp; Information Engineering (NUS4)</t>
  </si>
  <si>
    <t>Civil Engineering (NVS1)</t>
  </si>
  <si>
    <t>Civil Engineering Stream - Engineering Science (4-stage) (NVS2)</t>
  </si>
  <si>
    <t>CivStr&amp;Env EngineeringStream - Engineering Science (4-stage) (NVS4)</t>
  </si>
  <si>
    <t>Civil Engineering Infrastructure (CUXC) (NVS5)</t>
  </si>
  <si>
    <t>Energy Systems (NYS1)</t>
  </si>
  <si>
    <t>EnergySys Engineering Stream - Engineering Science (4-stage) (NYS2)</t>
  </si>
  <si>
    <t>Physics with Astronomy &amp; Space Science (PAS1)</t>
  </si>
  <si>
    <t>Plant Biology Joint Major (PBJ1)</t>
  </si>
  <si>
    <t>Plant Biology (PBS1)</t>
  </si>
  <si>
    <t>Pharmacology Joint Major (PHJ1)</t>
  </si>
  <si>
    <t>Pharmacology (PHS1)</t>
  </si>
  <si>
    <t>Philosophy 30 Credit Major (PLW1)</t>
  </si>
  <si>
    <t>PLW2</t>
  </si>
  <si>
    <t>Philosophy Major (BSc Social Sciences with Languages) (PLW2)</t>
  </si>
  <si>
    <t>Physiology Joint Major (POJ1)</t>
  </si>
  <si>
    <t>Physiology (POS1)</t>
  </si>
  <si>
    <t>Theoretical Physics (PPS1)</t>
  </si>
  <si>
    <t>PRC5</t>
  </si>
  <si>
    <t>Portuguese (Languages Linguistics &amp; Cultures) (PRC5)</t>
  </si>
  <si>
    <t>Portuguese Joint Major (Modern Languages) (PRJ2)</t>
  </si>
  <si>
    <t>PTC2</t>
  </si>
  <si>
    <t>Politics (BSc Computational Social Science) (PTC2)</t>
  </si>
  <si>
    <t>PTC3</t>
  </si>
  <si>
    <t>Political Studies (PTC3)</t>
  </si>
  <si>
    <t>PTC4</t>
  </si>
  <si>
    <t>Politics (BSc Economics Stage 1 Stream) (PTC4)</t>
  </si>
  <si>
    <t>Politics 30 Credit Major (PTW1)</t>
  </si>
  <si>
    <t>Physics Joint Major (PYJ1)</t>
  </si>
  <si>
    <t>Physics (PYS1)</t>
  </si>
  <si>
    <t>City Planning &amp; Environmental Policy (RCS1)</t>
  </si>
  <si>
    <t>BSc Rural Development (RDS2)</t>
  </si>
  <si>
    <t>Resit_All</t>
  </si>
  <si>
    <t>Resit Fee Income - All Majors</t>
  </si>
  <si>
    <t>SAC5</t>
  </si>
  <si>
    <t>Statistics (BSc Economics Stage 1 Stream) (SAC5)</t>
  </si>
  <si>
    <t>Statistics Joint Major (SAJ1)</t>
  </si>
  <si>
    <t>Statistics (SAS1)</t>
  </si>
  <si>
    <t>SBU3</t>
  </si>
  <si>
    <t>BSc Social Sciences (SBU3)</t>
  </si>
  <si>
    <t>Science (SCU1)</t>
  </si>
  <si>
    <t>Science - Omnibus Stage 2 (SCU2)</t>
  </si>
  <si>
    <t>Information &amp; Library Studies 30 Credit Major (SLW1)</t>
  </si>
  <si>
    <t>Sport &amp; Exercise Management (SMS2)</t>
  </si>
  <si>
    <t>Neuroscience (SNS1)</t>
  </si>
  <si>
    <t>SOC2</t>
  </si>
  <si>
    <t>Sociology (BSc Computational Social Science) (SOC2)</t>
  </si>
  <si>
    <t>SOC3</t>
  </si>
  <si>
    <t>Sociology (BSc Economics Stage 1 Stream) (SOC3)</t>
  </si>
  <si>
    <t>Sociology Minor (SOI1)</t>
  </si>
  <si>
    <t>Sociology Minor (SOI2)</t>
  </si>
  <si>
    <t>Interim Social Science (SOIN)</t>
  </si>
  <si>
    <t>Sociology 30 Credit Major (SOW1)</t>
  </si>
  <si>
    <t>Social Policy 30 Credit Major (SPW1)</t>
  </si>
  <si>
    <t>Architecture (SSS1)</t>
  </si>
  <si>
    <t>Agricultural Science - Omnibus (UAS1)</t>
  </si>
  <si>
    <t>Veterinary Medicine (VTS1)</t>
  </si>
  <si>
    <t>Veterinary Nursing (VTS2)</t>
  </si>
  <si>
    <t>Veterinary Medicine (Graduate Entry) (VTS3)</t>
  </si>
  <si>
    <t>Veterinary Medicine (Grad Entry 5YP) (VTS6)</t>
  </si>
  <si>
    <t>Veterinary Nursing PT (VTS7)</t>
  </si>
  <si>
    <t>YZ01</t>
  </si>
  <si>
    <t>Social Science Programme Modules Group 1 (YZ01)</t>
  </si>
  <si>
    <t>YZ02</t>
  </si>
  <si>
    <t>Social Science Programme Modules Group 2 (YZ02)</t>
  </si>
  <si>
    <t>YZ03</t>
  </si>
  <si>
    <t>Social Science Option Modules Group A (YZ03)</t>
  </si>
  <si>
    <t>YZ04</t>
  </si>
  <si>
    <t>Social Science Option Modules Group B (YZ04)</t>
  </si>
  <si>
    <t>YZ05</t>
  </si>
  <si>
    <t>BSc Social Sciences with Languages &amp; Humanities Cores GroupD (YZ05)</t>
  </si>
  <si>
    <t>YZ06</t>
  </si>
  <si>
    <t>Social Science Option Modules Group D (YZ06)</t>
  </si>
  <si>
    <t>YZ07</t>
  </si>
  <si>
    <t>BSc Social Sciences with Languages Cores Group A (YZ07)</t>
  </si>
  <si>
    <t>YZ08</t>
  </si>
  <si>
    <t>BSc Social Sciences with Languages &amp; Humanities Cores GroupB (YZ08)</t>
  </si>
  <si>
    <t>YZ09</t>
  </si>
  <si>
    <t>BSc Social Sciences with Languages Cores Group C (YZ09)</t>
  </si>
  <si>
    <t>YZ10</t>
  </si>
  <si>
    <t>BSc Social Sciences with Humanities Cores Group A (YZ10)</t>
  </si>
  <si>
    <t>YZ11</t>
  </si>
  <si>
    <t>BSc Social Sciences with Humanities Cores Group B (YZ11)</t>
  </si>
  <si>
    <t>YZ12</t>
  </si>
  <si>
    <t>BSc Social Sciences with Humanities Cores Group C (YZ12)</t>
  </si>
  <si>
    <t>Zoology Joint Major (ZOJ1)</t>
  </si>
  <si>
    <t>Zoology (ZOS1)</t>
  </si>
  <si>
    <t>Chemistry &amp; Chemical Sciences - Options (ZYU1)</t>
  </si>
  <si>
    <t>Mathematical Physical &amp; Geological Sciences - Options (ZYU2)</t>
  </si>
  <si>
    <t>CNI2</t>
  </si>
  <si>
    <t>Commerce (International) Chinese (CNI2)</t>
  </si>
  <si>
    <t>PLI2</t>
  </si>
  <si>
    <t>BCL Philosophy (PLI2)</t>
  </si>
  <si>
    <t>ECI2</t>
  </si>
  <si>
    <t>BCL Economics (ECI2)</t>
  </si>
  <si>
    <t>SPI1</t>
  </si>
  <si>
    <t>Social Policy Minor (SPI1)</t>
  </si>
  <si>
    <t>HSI2</t>
  </si>
  <si>
    <t>BCL History (HSI2)</t>
  </si>
  <si>
    <t>GRI2</t>
  </si>
  <si>
    <t>Commerce (International) German (GRI2)</t>
  </si>
  <si>
    <t>ITI2</t>
  </si>
  <si>
    <t>Commerce (International) Italian (ITI2)</t>
  </si>
  <si>
    <t>PTI2</t>
  </si>
  <si>
    <t>BCL Politics (PTI2)</t>
  </si>
  <si>
    <t>NLI1</t>
  </si>
  <si>
    <t>Biochemical Engineering Minor (NLI1)</t>
  </si>
  <si>
    <t>SJI1</t>
  </si>
  <si>
    <t>BCL Social Justice (SJI1)</t>
  </si>
  <si>
    <t>FRI2</t>
  </si>
  <si>
    <t>Commerce (International) French (FRI2)</t>
  </si>
  <si>
    <t>ELI2</t>
  </si>
  <si>
    <t>Commerce (International) Spanish (ELI2)</t>
  </si>
  <si>
    <t>MII3</t>
  </si>
  <si>
    <t>BCL Irish (MII3)</t>
  </si>
  <si>
    <t>PLI1</t>
  </si>
  <si>
    <t>Philosophy Minor (PLI1)</t>
  </si>
  <si>
    <t>FRI1</t>
  </si>
  <si>
    <t>ECI6</t>
  </si>
  <si>
    <t>SJI3</t>
  </si>
  <si>
    <t>ECI1</t>
  </si>
  <si>
    <t>ECI5</t>
  </si>
  <si>
    <t>HSI5</t>
  </si>
  <si>
    <t>BBS Digital Business (Singapore) PT (BS19)</t>
  </si>
  <si>
    <t>BS20</t>
  </si>
  <si>
    <t>BBS Digital Business (Singapore) (September) FT (BS20)</t>
  </si>
  <si>
    <t>CCC2</t>
  </si>
  <si>
    <t>Medieval Celtic Languages Structured Elective (CCC2)</t>
  </si>
  <si>
    <t>EFS2</t>
  </si>
  <si>
    <t>BSc Financial Economics (EFS2)</t>
  </si>
  <si>
    <t>EFS3</t>
  </si>
  <si>
    <t>BSc Financial Economics (EFS3)</t>
  </si>
  <si>
    <t>IFC1</t>
  </si>
  <si>
    <t>Innovation for Change:CreativityEnt&amp;Social Entrep StructEl (IFC1)</t>
  </si>
  <si>
    <t>MIC3</t>
  </si>
  <si>
    <t>Scileanna Teanga sa Ghaeilge Structured Elective (MIC3)</t>
  </si>
  <si>
    <t>NUS5</t>
  </si>
  <si>
    <t>BE Internet of Things Engineering (NUS5)</t>
  </si>
  <si>
    <t>NUS6</t>
  </si>
  <si>
    <t>BE Electronic &amp; Information Engineering (NUS6)</t>
  </si>
  <si>
    <t>NUS7</t>
  </si>
  <si>
    <t>BE Electronic &amp; Information Engineering (NUS7)</t>
  </si>
  <si>
    <t>PTI1</t>
  </si>
  <si>
    <t>Unknown Major (PTJ1)</t>
  </si>
  <si>
    <t>AEI1</t>
  </si>
  <si>
    <t>Archaeology Minor (AEI1)</t>
  </si>
  <si>
    <t>FMI1</t>
  </si>
  <si>
    <t>Film Studies Minor (FMI1)</t>
  </si>
  <si>
    <t>GGI1</t>
  </si>
  <si>
    <t>Geography Minor (GGI1)</t>
  </si>
  <si>
    <t>ICI3</t>
  </si>
  <si>
    <t>Information &amp; Comm St Minor (ICI3)</t>
  </si>
  <si>
    <t>ITW1</t>
  </si>
  <si>
    <t>Italian Studies 30 Credit Major (ITW1)</t>
  </si>
  <si>
    <t>TestNew_S008</t>
  </si>
  <si>
    <t>New Major Added during Planning (TestNew_S008)</t>
  </si>
  <si>
    <t>TestNew_S003</t>
  </si>
  <si>
    <t>New Major Added during Planning (TestNew_S003)</t>
  </si>
  <si>
    <t>TestNew_S013</t>
  </si>
  <si>
    <t>New Major Added during Planning (TestNew_S013)</t>
  </si>
  <si>
    <t>TestNew_S014</t>
  </si>
  <si>
    <t>New Major Added during Planning (TestNew_S014)</t>
  </si>
  <si>
    <t>TestNew_S017</t>
  </si>
  <si>
    <t>New Major Added during Planning (TestNew_S017)</t>
  </si>
  <si>
    <t>TestNew_S012</t>
  </si>
  <si>
    <t>New Major Added during Planning (TestNew_S012)</t>
  </si>
  <si>
    <t>TestNew_S018</t>
  </si>
  <si>
    <t>New Major Added during Planning (TestNew_S018)</t>
  </si>
  <si>
    <t>TestNew_S024</t>
  </si>
  <si>
    <t>New Major Added during Planning (TestNew_S024)</t>
  </si>
  <si>
    <t>TestNew_S143</t>
  </si>
  <si>
    <t>New Major Added during Planning (TestNew_S143)</t>
  </si>
  <si>
    <t>TestNew_S009</t>
  </si>
  <si>
    <t>New Major Added during Planning (TestNew_S009)</t>
  </si>
  <si>
    <t>TestNew_S145</t>
  </si>
  <si>
    <t>New Major Added during Planning (TestNew_S145)</t>
  </si>
  <si>
    <t>TestNew_S146</t>
  </si>
  <si>
    <t>New Major Added during Planning (TestNew_S146)</t>
  </si>
  <si>
    <t>TestNew_S142</t>
  </si>
  <si>
    <t>New Major Added during Planning (TestNew_S142)</t>
  </si>
  <si>
    <t>TestNew_S025</t>
  </si>
  <si>
    <t>New Major Added during Planning (TestNew_S025)</t>
  </si>
  <si>
    <t>TestNew_S148</t>
  </si>
  <si>
    <t>New Major Added during Planning (TestNew_S148)</t>
  </si>
  <si>
    <t>TestNew_S027</t>
  </si>
  <si>
    <t>New Major Added during Planning (TestNew_S027)</t>
  </si>
  <si>
    <t>TestNew_S137</t>
  </si>
  <si>
    <t>New Major Added during Planning (TestNew_S137)</t>
  </si>
  <si>
    <t>TestNew_S042</t>
  </si>
  <si>
    <t>New Major Added during Planning (TestNew_S042)</t>
  </si>
  <si>
    <t>TestNew_S157</t>
  </si>
  <si>
    <t>New Major Added during Planning (TestNew_S157)</t>
  </si>
  <si>
    <t>TestNew_S005</t>
  </si>
  <si>
    <t>New Major Added during Planning (TestNew_S005)</t>
  </si>
  <si>
    <t>TestNew_S011</t>
  </si>
  <si>
    <t>New Major Added during Planning (TestNew_S011)</t>
  </si>
  <si>
    <t>TestNew_S016</t>
  </si>
  <si>
    <t>New Major Added during Planning (TestNew_S016)</t>
  </si>
  <si>
    <t>TestNew_S019</t>
  </si>
  <si>
    <t>New Major Added during Planning (TestNew_S019)</t>
  </si>
  <si>
    <t>HSI1</t>
  </si>
  <si>
    <t>History Minor (BA) (HSI1)</t>
  </si>
  <si>
    <t>GCI1</t>
  </si>
  <si>
    <t>Greek &amp; Roman Civilization Minor (GCI1)</t>
  </si>
  <si>
    <t>New_S003_UG</t>
  </si>
  <si>
    <t>New_S005_UG</t>
  </si>
  <si>
    <t>New_S006_UG</t>
  </si>
  <si>
    <t>New_S007_UG</t>
  </si>
  <si>
    <t>New_S008_UG</t>
  </si>
  <si>
    <t>New_S009_UG</t>
  </si>
  <si>
    <t>New_S010_UG</t>
  </si>
  <si>
    <t>New_S011_UG</t>
  </si>
  <si>
    <t>New_S012_UG</t>
  </si>
  <si>
    <t>New_S013_UG</t>
  </si>
  <si>
    <t>New_S014_UG</t>
  </si>
  <si>
    <t>New_S016_UG</t>
  </si>
  <si>
    <t>New_S017_UG</t>
  </si>
  <si>
    <t>New_S018_UG</t>
  </si>
  <si>
    <t>New_S019_UG</t>
  </si>
  <si>
    <t>New_S020_UG</t>
  </si>
  <si>
    <t>New_S021_UG</t>
  </si>
  <si>
    <t>New_S022_UG</t>
  </si>
  <si>
    <t>New_S023_UG</t>
  </si>
  <si>
    <t>New_S024_UG</t>
  </si>
  <si>
    <t>New_S025_UG</t>
  </si>
  <si>
    <t>New_S026_UG</t>
  </si>
  <si>
    <t>New_S027_UG</t>
  </si>
  <si>
    <t>New_S028_UG</t>
  </si>
  <si>
    <t>New_S029_UG</t>
  </si>
  <si>
    <t>New_S031_UG</t>
  </si>
  <si>
    <t>New_S032_UG</t>
  </si>
  <si>
    <t>New_S034_UG</t>
  </si>
  <si>
    <t>New_S035_UG</t>
  </si>
  <si>
    <t>New_S036_UG</t>
  </si>
  <si>
    <t>New_S037_UG</t>
  </si>
  <si>
    <t>New01_S014_UG</t>
  </si>
  <si>
    <t>BEd Primary (New01_S014_UG)</t>
  </si>
  <si>
    <t>New01_S025_UG</t>
  </si>
  <si>
    <t>Graduate Entry Radiography (New01_S025_UG)</t>
  </si>
  <si>
    <t>New_S039_UG</t>
  </si>
  <si>
    <t>New_S041_UG</t>
  </si>
  <si>
    <t>New_S042_UG</t>
  </si>
  <si>
    <t>New_S045_UG</t>
  </si>
  <si>
    <t>New_S099_UG</t>
  </si>
  <si>
    <t>New_S104_UG</t>
  </si>
  <si>
    <t>New_S108_UG</t>
  </si>
  <si>
    <t>New_S112_UG</t>
  </si>
  <si>
    <t>New_S115_UG</t>
  </si>
  <si>
    <t>New_S116_UG</t>
  </si>
  <si>
    <t>New_S117_UG</t>
  </si>
  <si>
    <t>New_S124_UG</t>
  </si>
  <si>
    <t>New_S134_UG</t>
  </si>
  <si>
    <t>New_S137_UG</t>
  </si>
  <si>
    <t>New_S142_UG</t>
  </si>
  <si>
    <t>New_S143_UG</t>
  </si>
  <si>
    <t>New_S144_UG</t>
  </si>
  <si>
    <t>New_S145_UG</t>
  </si>
  <si>
    <t>New_S146_UG</t>
  </si>
  <si>
    <t>New_S147_UG</t>
  </si>
  <si>
    <t>New_S148_UG</t>
  </si>
  <si>
    <t>New_S150_UG</t>
  </si>
  <si>
    <t>New_S151_UG</t>
  </si>
  <si>
    <t>New_S152_UG</t>
  </si>
  <si>
    <t>New_S153_UG</t>
  </si>
  <si>
    <t>New_S157_UG</t>
  </si>
  <si>
    <t>New_S171_UG</t>
  </si>
  <si>
    <t>New_S173_UG</t>
  </si>
  <si>
    <t>ENI1</t>
  </si>
  <si>
    <t>English Minor (ENI1)</t>
  </si>
  <si>
    <t>RDI1</t>
  </si>
  <si>
    <t>Drama Studies Minor (RDI1)</t>
  </si>
  <si>
    <t>PCI1</t>
  </si>
  <si>
    <t>Psychology Minor (PCI1)</t>
  </si>
  <si>
    <t>BSc Police Leadership PT (B339)</t>
  </si>
  <si>
    <t>PTI5</t>
  </si>
  <si>
    <t>BCL International Politics (PTI5)</t>
  </si>
  <si>
    <t>PLI6</t>
  </si>
  <si>
    <t>BCL European Philosophy (PLI6)</t>
  </si>
  <si>
    <t>ARGS</t>
  </si>
  <si>
    <t>BA Arts Studies (ARGS)</t>
  </si>
  <si>
    <t>PL520</t>
  </si>
  <si>
    <t>Planning Major - DN520 New 3 Year (PL520)</t>
  </si>
  <si>
    <t>PL500</t>
  </si>
  <si>
    <t>Planning Major - DN500 Legacy 3 Year (PL500)</t>
  </si>
  <si>
    <t>PL550</t>
  </si>
  <si>
    <t>Planning Major - Old Social Science (PL550)</t>
  </si>
  <si>
    <t>PL510</t>
  </si>
  <si>
    <t>Planning Major - Old Economics (PL510)</t>
  </si>
  <si>
    <t>PL720</t>
  </si>
  <si>
    <t>Planning Major - BSc Psyc (PL720)</t>
  </si>
  <si>
    <t>PL710</t>
  </si>
  <si>
    <t>Planning Major - BSc Econ (PL710)</t>
  </si>
  <si>
    <t>PL700</t>
  </si>
  <si>
    <t>Planning Major - BSc Soc Sciences (PL700)</t>
  </si>
  <si>
    <t>PL750</t>
  </si>
  <si>
    <t>Planning Major - Social Policy Socio (PL750)</t>
  </si>
  <si>
    <t>CSSD</t>
  </si>
  <si>
    <t>BSc Software Engineering (J/O) (CSSD)</t>
  </si>
  <si>
    <t>Science UG (CNU) FT (CU31)</t>
  </si>
  <si>
    <t>GEI1</t>
  </si>
  <si>
    <t>Geology Minor (GEI1)</t>
  </si>
  <si>
    <t>MMC3</t>
  </si>
  <si>
    <t>Applied &amp; Comp Maths, Fin Maths, Maths &amp; Stats (MMC3)</t>
  </si>
  <si>
    <t>MMCC</t>
  </si>
  <si>
    <t>Mathematics, Computer Science and Education (MMCC)</t>
  </si>
  <si>
    <t>MMS9</t>
  </si>
  <si>
    <t>Mathematics, Computer Science and Education (MMS9)</t>
  </si>
  <si>
    <t>MSC2</t>
  </si>
  <si>
    <t>Mathematics (MSC2)</t>
  </si>
  <si>
    <t>Mathematics (MSJ3)</t>
  </si>
  <si>
    <t>NES7</t>
  </si>
  <si>
    <t>Electrical Power Engineering Stream-Engineering Sc (4-stage) (NES7)</t>
  </si>
  <si>
    <t>NMS3</t>
  </si>
  <si>
    <t>Automotive Engineering (NMS3)</t>
  </si>
  <si>
    <t>RCS2</t>
  </si>
  <si>
    <t>Transport, Planning &amp; Environmental Policy (RCS2)</t>
  </si>
  <si>
    <t>Bachelor of Architectural Science Architecture (ATS4)</t>
  </si>
  <si>
    <t>Interim Agriculture (AGIN)</t>
  </si>
  <si>
    <t>BSc Diagnostic Radiography FT (MDSJ)</t>
  </si>
  <si>
    <t>BSc Health Sciences (NSS9)</t>
  </si>
  <si>
    <t>Interim Science (SCIN)</t>
  </si>
  <si>
    <t>BFS May PT (B691)</t>
  </si>
  <si>
    <t>Archaeology Joint Major (AEJ1)</t>
  </si>
  <si>
    <t>Archaeology (AES1)</t>
  </si>
  <si>
    <t>Archaeology major (with other minor) (AEW3)</t>
  </si>
  <si>
    <t>Interim Arts Day PT (APIN)</t>
  </si>
  <si>
    <t>Interim Arts (ARIN)</t>
  </si>
  <si>
    <t>BA Humanities Languages Linguistics &amp; Cultures (AYS1)</t>
  </si>
  <si>
    <t>BA Humanities English European &amp; World Literatures (AYS2)</t>
  </si>
  <si>
    <t>BA Joint Honours FT (BAU1)</t>
  </si>
  <si>
    <t>BA Joint Honours PT Day (BAU2)</t>
  </si>
  <si>
    <t>International Languages (BAU4)</t>
  </si>
  <si>
    <t>BA Two-Subject FT (BAU5)</t>
  </si>
  <si>
    <t>BA Humanities Classics Art History &amp; Archaeology (CAS1)</t>
  </si>
  <si>
    <t>BA Humanities Classics English &amp; History (CAS2)</t>
  </si>
  <si>
    <t>Celtic Civilization Joint Major (CCJ1)</t>
  </si>
  <si>
    <t>BA Humanities Celtic Studies Art History &amp; History (CCS1)</t>
  </si>
  <si>
    <t>Philosophy Politics and Economics (COS1)</t>
  </si>
  <si>
    <t>Economics Joint Major (ECJ1)</t>
  </si>
  <si>
    <t>Economics (ECJ3)</t>
  </si>
  <si>
    <t>Economics (ECS1)</t>
  </si>
  <si>
    <t>Economics (ECS2)</t>
  </si>
  <si>
    <t>Economics (ECS4)</t>
  </si>
  <si>
    <t>Economics 30 Credit Major (ECW1)</t>
  </si>
  <si>
    <t>Economics major (with language minor) (ECW2)</t>
  </si>
  <si>
    <t>Economics major (with other minor) (ECW3)</t>
  </si>
  <si>
    <t>BSc Financial Economics (EFS1)</t>
  </si>
  <si>
    <t>Spanish Joint Major (ELJ1)</t>
  </si>
  <si>
    <t>Spanish Joint Major (Modern Languages) (ELJ2)</t>
  </si>
  <si>
    <t>Economics Mathematics and Statistics (EMS1)</t>
  </si>
  <si>
    <t>English Joint Major (ENJ1)</t>
  </si>
  <si>
    <t>English (ENS1)</t>
  </si>
  <si>
    <t>English with Drama (ENS2)</t>
  </si>
  <si>
    <t>English with Film (ENS3)</t>
  </si>
  <si>
    <t>BA Humanities English Literature (ENS5)</t>
  </si>
  <si>
    <t>BA Humanities English with Creative Writing (ENS6)</t>
  </si>
  <si>
    <t>BA Humanities English Drama &amp; Film (ENS7)</t>
  </si>
  <si>
    <t>English 30 Credit Major (ENW1)</t>
  </si>
  <si>
    <t>French Joint Major (FRJ1)</t>
  </si>
  <si>
    <t>French Joint Major (Modern Languages) (FRJ2)</t>
  </si>
  <si>
    <t>Greek &amp; Roman Civilization Joint Major (GCJ1)</t>
  </si>
  <si>
    <t>Greek &amp; Roman Civilization 30 Credit Major (GCW1)</t>
  </si>
  <si>
    <t>Geography Joint Major (GGJ1)</t>
  </si>
  <si>
    <t>Geography (GGJ3)</t>
  </si>
  <si>
    <t>Geography major (with language minor) (GGW2)</t>
  </si>
  <si>
    <t>Geography major (with other minor) (GGW3)</t>
  </si>
  <si>
    <t>Greek Mode B Joint Major (GKJ2)</t>
  </si>
  <si>
    <t>German Joint Major (GRJ1)</t>
  </si>
  <si>
    <t>German Joint Major (Modern Languages) (GRJ3)</t>
  </si>
  <si>
    <t>Art History Joint Major (HAJ1)</t>
  </si>
  <si>
    <t>Art History 30 Credit Major (HAW1)</t>
  </si>
  <si>
    <t>BA Humanities History &amp; Politics (HPS1)</t>
  </si>
  <si>
    <t>History Joint Major (HSJ1)</t>
  </si>
  <si>
    <t>History (HSS1)</t>
  </si>
  <si>
    <t>BA Humanities History (HSS3)</t>
  </si>
  <si>
    <t>History 30 Credit Major (HSW1)</t>
  </si>
  <si>
    <t>Information &amp; Social Computing Joint Major (ICJ1)</t>
  </si>
  <si>
    <t>Information &amp; Communication Studies (ICJ4)</t>
  </si>
  <si>
    <t>Info &amp; Communication Studies Major (BSc Soc Sci w Lang) (ICW1)</t>
  </si>
  <si>
    <t>Information &amp; Communication Studies major (with other minor) (ICW2)</t>
  </si>
  <si>
    <t>Irish Folklore Joint Major (IFJ1)</t>
  </si>
  <si>
    <t>Irish Studies Joint Major (ISJ1)</t>
  </si>
  <si>
    <t>Italian Studies Joint Major (ITJ1)</t>
  </si>
  <si>
    <t>Italian Studies Joint Major (Modern Languages) (ITJ2)</t>
  </si>
  <si>
    <t>Linguistics Joint Major (LIJ1)</t>
  </si>
  <si>
    <t>Linguistics 30 Credit Major (LIW1)</t>
  </si>
  <si>
    <t>Landscapes and Society (LSS1)</t>
  </si>
  <si>
    <t>Latin Mode B Joint Major (LTJ2)</t>
  </si>
  <si>
    <t>Music Joint Major (MCJ1)</t>
  </si>
  <si>
    <t>Music (BMus Stage 4) (MCS1)</t>
  </si>
  <si>
    <t>Music (Denominated Entry) (MCS2)</t>
  </si>
  <si>
    <t>BA Humanities Music Film &amp; Drama (MCS4)</t>
  </si>
  <si>
    <t>Music 30 Credit Major (MCW1)</t>
  </si>
  <si>
    <t>Modern Irish Joint Major (MIJ1)</t>
  </si>
  <si>
    <t>Modern Irish 30 Credit Major (MIW1)</t>
  </si>
  <si>
    <t>Mathematics (MSJ2)</t>
  </si>
  <si>
    <t>Psychology (PCS1)</t>
  </si>
  <si>
    <t>Psychology (PCS2)</t>
  </si>
  <si>
    <t>Philosophy Joint Major (PLJ1)</t>
  </si>
  <si>
    <t>Philosophy (PLJ2)</t>
  </si>
  <si>
    <t>Philosophy (PLS1)</t>
  </si>
  <si>
    <t>Philosophy major (with other minor) (PLW3)</t>
  </si>
  <si>
    <t>Politics Joint Major (PTJ1)</t>
  </si>
  <si>
    <t>Politics Core Modules (PTJ2)</t>
  </si>
  <si>
    <t>Politics &amp; International Relations (PTJ3)</t>
  </si>
  <si>
    <t>Political Studies Joint Major (PTJ4)</t>
  </si>
  <si>
    <t>Politics &amp; International Relations (PTS2)</t>
  </si>
  <si>
    <t>Politics &amp; International Relations (with language minor) (PTW2)</t>
  </si>
  <si>
    <t>Politics Major (BSc Social Science with Humanities) (PTW3)</t>
  </si>
  <si>
    <t>Drama Studies Joint Major (RDJ1)</t>
  </si>
  <si>
    <t>Drama Studies 30 Credit Major (RDW1)</t>
  </si>
  <si>
    <t>Statistics Joint Major (SAJ2)</t>
  </si>
  <si>
    <t>Statistics (SAJ3)</t>
  </si>
  <si>
    <t>Work Organisations and People (SBS1)</t>
  </si>
  <si>
    <t>Social Work and Social Professions (SBS2)</t>
  </si>
  <si>
    <t>Society and Public Service (SBS3)</t>
  </si>
  <si>
    <t>Social Policy with Sociology (SBS4)</t>
  </si>
  <si>
    <t>Social Science (SBU1)</t>
  </si>
  <si>
    <t>BSocSc Social Policy and Sociology (SBU2)</t>
  </si>
  <si>
    <t>Computational Social Science (SCS1)</t>
  </si>
  <si>
    <t>Social Justice (SJJ1)</t>
  </si>
  <si>
    <t>Sociology Joint Major (SOJ1)</t>
  </si>
  <si>
    <t>Sociology Core Modules (SOJ2)</t>
  </si>
  <si>
    <t>Sociology (SOJ3)</t>
  </si>
  <si>
    <t>Sociology major (with language minor) (SOW2)</t>
  </si>
  <si>
    <t>Sociology major (with other minor) (SOW3)</t>
  </si>
  <si>
    <t>Social Policy Core Modules (SPJ2)</t>
  </si>
  <si>
    <t>Social Policy Joint Major (SPJ3)</t>
  </si>
  <si>
    <t>Social Policy 30 Credit Major (SPW2)</t>
  </si>
  <si>
    <t>Social Work (with Social Policy) (SWC2)</t>
  </si>
  <si>
    <t>Planning Geography and Environment (VVS1)</t>
  </si>
  <si>
    <t>MAcc FT (B008)</t>
  </si>
  <si>
    <t>MBA FT (B009)</t>
  </si>
  <si>
    <t>MBA: Executive City Centre (B010)</t>
  </si>
  <si>
    <t>MBA: Executive Weekend (B012)</t>
  </si>
  <si>
    <t>MSc Marketing Practice FT (B025)</t>
  </si>
  <si>
    <t>MSc Marketing (Singapore) PT (B027)</t>
  </si>
  <si>
    <t>MSc Risk Management PT (B030)</t>
  </si>
  <si>
    <t>MSc International Management FT (B033)</t>
  </si>
  <si>
    <t>MBA: Executive Mid-Week (B036)</t>
  </si>
  <si>
    <t>MSc Marketing (Hong Kong) PT (B047)</t>
  </si>
  <si>
    <t>MSc Finance (Hong Kong) PT (B048)</t>
  </si>
  <si>
    <t>MSc Management (Hong Kong) PT (B050)</t>
  </si>
  <si>
    <t>MSc Finance (Singapore) PT (B053)</t>
  </si>
  <si>
    <t>MSc Management (Singapore) PT (B054)</t>
  </si>
  <si>
    <t>MSc Project Management (Singapore) PT (B055)</t>
  </si>
  <si>
    <t>MSc Logistics &amp; Supply Chain Management (Singapore) PT (B056)</t>
  </si>
  <si>
    <t>MSc Human Resource Management (Singapore) PT (B057)</t>
  </si>
  <si>
    <t>Dip in Arbitration PT (B059)</t>
  </si>
  <si>
    <t>Dip in Employment Law PT (B060)</t>
  </si>
  <si>
    <t>MSc Information Technology (Singapore) PT (B061)</t>
  </si>
  <si>
    <t>MSc Marketing Practice (Jan) FT (B084)</t>
  </si>
  <si>
    <t>MSc Human Resource Management (Hong Kong) May PT (B121)</t>
  </si>
  <si>
    <t>MSc Marketing (Hong Kong) May PT (B122)</t>
  </si>
  <si>
    <t>MSc Finance (Hong Kong) May PT (B123)</t>
  </si>
  <si>
    <t>MSc Management (Hong Kong) May PT (B125)</t>
  </si>
  <si>
    <t>MSc Marketing (Singapore) May PT (B128)</t>
  </si>
  <si>
    <t>MSc Finance (Singapore) May PT (B129)</t>
  </si>
  <si>
    <t>MSc Management (Singapore) May PT (B130)</t>
  </si>
  <si>
    <t>MSc Project Management (Singapore) May PT (B131)</t>
  </si>
  <si>
    <t>MSc Logistics &amp; Supply Chain Management (Singapore) May PT (B132)</t>
  </si>
  <si>
    <t>MSc Human Resource Management (Singapore) May PT (B133)</t>
  </si>
  <si>
    <t>MSc Information Technology (Singapore) May PT (B134)</t>
  </si>
  <si>
    <t>MSc Police Leadership (Jan) PT (B149)</t>
  </si>
  <si>
    <t>Masters in Management (Part-Time) (B150)</t>
  </si>
  <si>
    <t>MSc Business Analytics FT (B154)</t>
  </si>
  <si>
    <t>MSc Business Analytics PT (B156)</t>
  </si>
  <si>
    <t>MSc Quantitative Finance FT (B158)</t>
  </si>
  <si>
    <t>MSc Finance (Singapore) FT (B187)</t>
  </si>
  <si>
    <t>MSc Management (Singapore) FT (B188)</t>
  </si>
  <si>
    <t>MSc Finance (Singapore) May FT (B194)</t>
  </si>
  <si>
    <t>MSc Management (Singapore) May FT (B195)</t>
  </si>
  <si>
    <t>MSc Strategic Sales Management (Jan) PT (B207)</t>
  </si>
  <si>
    <t>Masters Common Law FT (B209)</t>
  </si>
  <si>
    <t>MSc Criminology &amp; Criminal Justice FT (B220)</t>
  </si>
  <si>
    <t>MSc Criminology &amp; Criminal Justice PT (B221)</t>
  </si>
  <si>
    <t>Grad Dip Financial Services (SPF) PT (B222)</t>
  </si>
  <si>
    <t>Grad Dip Financial Planning (SPF) PT (B223)</t>
  </si>
  <si>
    <t>Professional Diploma in Corporate Governance PT (B245)</t>
  </si>
  <si>
    <t>Professional Diploma Business &amp; Executive Coaching PT (B246)</t>
  </si>
  <si>
    <t>Professional Diploma Sales Development Jan PT (B250)</t>
  </si>
  <si>
    <t>MSc Supply Chain Management FT (B253)</t>
  </si>
  <si>
    <t>MSc Supply Chain Management PT (B254)</t>
  </si>
  <si>
    <t>MSc Strategic Management &amp; Planning FT (B255)</t>
  </si>
  <si>
    <t>MSc Strategic Management &amp; Planning PT (B256)</t>
  </si>
  <si>
    <t>MSc Project Management FT (B257)</t>
  </si>
  <si>
    <t>MSc Project Management PT (B258)</t>
  </si>
  <si>
    <t>MSc Marketing FT (B259)</t>
  </si>
  <si>
    <t>MSc Marketing PT (B260)</t>
  </si>
  <si>
    <t>MSc Management Consultancy FT (B261)</t>
  </si>
  <si>
    <t>MSc Management Consultancy PT (B262)</t>
  </si>
  <si>
    <t>MSc International Business FT (B263)</t>
  </si>
  <si>
    <t>MSc International Business PT (B264)</t>
  </si>
  <si>
    <t>MSc Human Resources FT (B265)</t>
  </si>
  <si>
    <t>MSc Human Resources PT (B266)</t>
  </si>
  <si>
    <t>MSc Finance FT (B269)</t>
  </si>
  <si>
    <t>MSc Finance PT (B270)</t>
  </si>
  <si>
    <t>MSc Quantitative Finance PT (B282)</t>
  </si>
  <si>
    <t>LLM Commercial Law FT (B290)</t>
  </si>
  <si>
    <t>LLM Commercial Law PT (B291)</t>
  </si>
  <si>
    <t>LLM Criminology &amp; Criminal Justice FT (B292)</t>
  </si>
  <si>
    <t>LLM Criminology &amp; Criminal Justice PT (B293)</t>
  </si>
  <si>
    <t>LLM General FT (B294)</t>
  </si>
  <si>
    <t>LLM General PT (B295)</t>
  </si>
  <si>
    <t>LLM Intellectual Property &amp; Information Technology FT (B296)</t>
  </si>
  <si>
    <t>LLM Intellectual Property &amp; Information Technology PT (B297)</t>
  </si>
  <si>
    <t>LLM Human Rights FT (B298)</t>
  </si>
  <si>
    <t>LLM Human Rights PT (B299)</t>
  </si>
  <si>
    <t>LLM European Law &amp; Public Affairs FT (B300)</t>
  </si>
  <si>
    <t>LLM European Law &amp; Public Affairs PT (B301)</t>
  </si>
  <si>
    <t>Grad Dip Financial Planning (SPF) January PT (B303)</t>
  </si>
  <si>
    <t>MSc IBusiness - Innovation Through ICT FT (B316)</t>
  </si>
  <si>
    <t>MSc IBusiness - Innovation Through ICT PT (B317)</t>
  </si>
  <si>
    <t>MSc Business &amp; Executive Coaching PT (B322)</t>
  </si>
  <si>
    <t>MSc Management (Sri Lanka) May PT (B346)</t>
  </si>
  <si>
    <t>MSc Information Technology (Sri Lanka) May PT (B347)</t>
  </si>
  <si>
    <t>MSc International Marketing Practice (Bord Bia)  May FT (B359)</t>
  </si>
  <si>
    <t>Prof Dip Sales Management (Sept) PT (B361)</t>
  </si>
  <si>
    <t>Prof Dip Credit Risk Management PT (B363)</t>
  </si>
  <si>
    <t>Prof Dip Governance &amp; Risk PT (B364)</t>
  </si>
  <si>
    <t>Prof Dip Strategic Growth (Food Industry) Jan PT (B366)</t>
  </si>
  <si>
    <t>Prof Certificate Healthcare Management Practice PT (Sep) (B374)</t>
  </si>
  <si>
    <t>Prof Certificate Healthcare Management Practice PT (Jan) (B375)</t>
  </si>
  <si>
    <t>Grad Dip International Growth (Sep) PT (B376)</t>
  </si>
  <si>
    <t>Professional Diploma Advanced Business Coaching (Jan) PT (B377)</t>
  </si>
  <si>
    <t>MSc International Growth (Sept) PT (B378)</t>
  </si>
  <si>
    <t>MSc Energy &amp; Environmental Finance FT (B386)</t>
  </si>
  <si>
    <t>MSc Digital Marketing PT (B387)</t>
  </si>
  <si>
    <t>Prof Cert Law (Sept) PT (B388)</t>
  </si>
  <si>
    <t>Prof Dip Law PT (B389)</t>
  </si>
  <si>
    <t>MSc Energy &amp; Environmental Finance PT (B391)</t>
  </si>
  <si>
    <t>Prof Dip Pharmaceutical Business Management PT (B392)</t>
  </si>
  <si>
    <t>MSc Financial Services (B393)</t>
  </si>
  <si>
    <t>LLM Commercial Law Jan FT (B395)</t>
  </si>
  <si>
    <t>LLM General Jan FT (B397)</t>
  </si>
  <si>
    <t>LLM General Jan PT (B398)</t>
  </si>
  <si>
    <t>Prof Diploma International Financial Services Law (Sept) PT (B399)</t>
  </si>
  <si>
    <t>Prof Cert Law (Jan) PT (B400)</t>
  </si>
  <si>
    <t>LLM Intellectual Property &amp; Information Technology Jan FT (B402)</t>
  </si>
  <si>
    <t>LLM Intellectual Property &amp; Information Technology Jan PT (B403)</t>
  </si>
  <si>
    <t>LLM European Law &amp; Public Affairs Jan PT (B407)</t>
  </si>
  <si>
    <t>Prof Dip Law Jan PT (B408)</t>
  </si>
  <si>
    <t>MSc Strategic Management Accounting FT (B410)</t>
  </si>
  <si>
    <t>Grad Cert Management (Thoroughbred Industry) PT (B412)</t>
  </si>
  <si>
    <t>Prof Diploma Strategy Innovation &amp; Change (Jan) PT (B414)</t>
  </si>
  <si>
    <t>Prof Diploma Advanced Management Performance Jan PT (B415)</t>
  </si>
  <si>
    <t>Prof Diploma International Business Management (ICON) Jan PT (B416)</t>
  </si>
  <si>
    <t>Prof Cert Management (Microsoft) Jan PT (B417)</t>
  </si>
  <si>
    <t>MSc Business &amp; Executive Coaching Jan PT (B421)</t>
  </si>
  <si>
    <t>Prof Cert Law (May) PT (B422)</t>
  </si>
  <si>
    <t>Prof Diploma Strategy Innovation &amp; Change (May) PT (B423)</t>
  </si>
  <si>
    <t>MSc Digital Marketing FT (B424)</t>
  </si>
  <si>
    <t>Prof Cert International Business Management (ICON) May PT (B425)</t>
  </si>
  <si>
    <t>MSc Organisational Development &amp; Change FT (B427)</t>
  </si>
  <si>
    <t>MSc Organisational Development &amp; Change PT (B428)</t>
  </si>
  <si>
    <t>MSc Management FT (B429)</t>
  </si>
  <si>
    <t>MSc Management PT (B430)</t>
  </si>
  <si>
    <t>MSc Compliance Jan PT (B432)</t>
  </si>
  <si>
    <t>MSc Business Sustainability PT (B435)</t>
  </si>
  <si>
    <t>Prof Cert International Business Management (ICON) Sept PT (B436)</t>
  </si>
  <si>
    <t>Prof Cert Management (Microsoft) PT (B437)</t>
  </si>
  <si>
    <t>MSc International Law &amp; Business FT (B438)</t>
  </si>
  <si>
    <t>Professional Diploma Advanced Business Coaching PT (B439)</t>
  </si>
  <si>
    <t>LLM International Human Rights FT (B440)</t>
  </si>
  <si>
    <t>LLM International Human Rights PT (B441)</t>
  </si>
  <si>
    <t>LLM International Human Rights Jan FT (B442)</t>
  </si>
  <si>
    <t>LLM International Human Rights Jan PT (B443)</t>
  </si>
  <si>
    <t>Professional Diploma Banking Jan PT (B450)</t>
  </si>
  <si>
    <t>MSc Banking Jan PT (B451)</t>
  </si>
  <si>
    <t>LLM International Commercial Law FT (B453)</t>
  </si>
  <si>
    <t>LLM International Commercial Law PT (B454)</t>
  </si>
  <si>
    <t>LLM International Commercial Law Jan FT (B455)</t>
  </si>
  <si>
    <t>LLM International Commercial Law Jan PT (B456)</t>
  </si>
  <si>
    <t>Prof Dip Strategic Growth (Food Industry) PT (B457)</t>
  </si>
  <si>
    <t>Professional Certificate Data Protection  Jan PT (B458)</t>
  </si>
  <si>
    <t>Professional Certificate Financial Crime Prevention Jan PT (B459)</t>
  </si>
  <si>
    <t>Prof Diploma Advanced Management Performance May PT (B460)</t>
  </si>
  <si>
    <t>MSc Business (Leadership &amp; Management Practice) PT (B461)</t>
  </si>
  <si>
    <t>MSc Global Services Management PT (B469)</t>
  </si>
  <si>
    <t>Grad Dip Compliance PT (B498)</t>
  </si>
  <si>
    <t>Diploma in Adjudication (B500)</t>
  </si>
  <si>
    <t>Graduate Diploma in Business Research (B502)</t>
  </si>
  <si>
    <t>Professional Certificate in Data Protection (B503)</t>
  </si>
  <si>
    <t>Professional Certificate in Financial Crime Prevention (B504)</t>
  </si>
  <si>
    <t>Prof Cert International Business Management (ICON) Jan PT (B514)</t>
  </si>
  <si>
    <t>Prof Diploma Strategy Innovation &amp; Change PT (B516)</t>
  </si>
  <si>
    <t>MSc Business (Leadership &amp; Management Practice) (May) PT (B517)</t>
  </si>
  <si>
    <t>Professional Certificate Business Strategy (Farming) PT (B518)</t>
  </si>
  <si>
    <t>MSc Business (Leadership &amp; Management Practice) PT (B519)</t>
  </si>
  <si>
    <t>Professional Certificate Asset Management Jan  PT (B520)</t>
  </si>
  <si>
    <t>Prof Dip in Organisation Renewal and Transformation Jan PT (B522)</t>
  </si>
  <si>
    <t>ProfDip Strategic Growth (Biotech and Pharma Industry) MayPT (B523)</t>
  </si>
  <si>
    <t>MSc Business Sustainability PT (B524)</t>
  </si>
  <si>
    <t>MSc Innovation Entrepreneurship and Design PT (B525)</t>
  </si>
  <si>
    <t>Graduate Diploma in Business Research Jan FT (B526)</t>
  </si>
  <si>
    <t>Grad Dip Compliance Jan PT (B528)</t>
  </si>
  <si>
    <t>MSc Aviation Finance (B531)</t>
  </si>
  <si>
    <t>MSc Aviation Finance PT (B532)</t>
  </si>
  <si>
    <t>Dip in Arbitration PT (B533)</t>
  </si>
  <si>
    <t>Professional Diploma Advanced Banking Risk Management PT (B535)</t>
  </si>
  <si>
    <t>Professional Diploma Applied Alternative Investments PT (B538)</t>
  </si>
  <si>
    <t>Professional Diploma in Professional Regulation (B539)</t>
  </si>
  <si>
    <t>MSc Digital Marketing (Hong Kong Kaplan) September PT (B547)</t>
  </si>
  <si>
    <t>MSc Digital Marketing (Hong Kong Kaplan) May PT (B548)</t>
  </si>
  <si>
    <t>MSc Digital Innovation FT (B551)</t>
  </si>
  <si>
    <t>MSc Digital Innovation PT (B552)</t>
  </si>
  <si>
    <t>MSc Business Sustainability FT (B557)</t>
  </si>
  <si>
    <t>HDip Teaching Chinese Language &amp; Culture PT (B558)</t>
  </si>
  <si>
    <t>Prof Dip in Organisation Renewal and Transformation Sept PT (B560)</t>
  </si>
  <si>
    <t>Professional Diploma Leadership Development Jan PT (B563)</t>
  </si>
  <si>
    <t>Professional Diploma Business Sustainability PT (B564)</t>
  </si>
  <si>
    <t>Prof Diploma Advanced Management Performance (Sept) PT (B569)</t>
  </si>
  <si>
    <t>Prof Dip High Performance Sales &amp; Business Development PT (B580)</t>
  </si>
  <si>
    <t>Professional Diploma in Business Finance PT (B585)</t>
  </si>
  <si>
    <t>MSc Banking PT (B586)</t>
  </si>
  <si>
    <t>MSc Compliance PT (B587)</t>
  </si>
  <si>
    <t>Professional Diploma Banking PT (B592)</t>
  </si>
  <si>
    <t>ProfDip Strategic Growth (Biotech and Pharma Industry)Jan PT (B596)</t>
  </si>
  <si>
    <t>MSc Business of Law PT (B597)</t>
  </si>
  <si>
    <t>Prof Dip Financial Services (Department of Finance) (B598)</t>
  </si>
  <si>
    <t>Professional Diploma Strategy Development &amp; Innovation PT (B599)</t>
  </si>
  <si>
    <t>Prof Diploma Strategy Development &amp; Innovation (Jan) PT (B600)</t>
  </si>
  <si>
    <t>Prof Dip Advanced Business &amp; Executive Coaching (Jan) PT (B602)</t>
  </si>
  <si>
    <t>Professional Diploma Advanced Banking Risk Management Jan PT (B606)</t>
  </si>
  <si>
    <t>Professional Diploma Applied Alternative Investments Jan PT (B607)</t>
  </si>
  <si>
    <t>Prof Dip Organisational Change &amp; Transformation Jan PT (B610)</t>
  </si>
  <si>
    <t>Grad Dip Financial Services (SPF) Jan PT (B612)</t>
  </si>
  <si>
    <t>Prof Dip Management Excellence May PT (B613)</t>
  </si>
  <si>
    <t>Professional Diploma Banking Jan PT (B614)</t>
  </si>
  <si>
    <t>MA Teaching Chinese Language &amp; Culture (Jan) FT (B615)</t>
  </si>
  <si>
    <t>Professional Diploma Team Coaching PT (B617)</t>
  </si>
  <si>
    <t>Prof Certificate Healthcare Management Practice PT (May) (B618)</t>
  </si>
  <si>
    <t>MSc International Marketing Practice (Bord Bia) May FT (B621)</t>
  </si>
  <si>
    <t>MA Teaching Chinese Language &amp; Culture PT (B626)</t>
  </si>
  <si>
    <t>MSc Supply Chain &amp; Account Mgmt (Retail&amp;Foodservice) (Jan)FT (B635)</t>
  </si>
  <si>
    <t>Prof Dip Organisational Change &amp; Transformation May PT (B638)</t>
  </si>
  <si>
    <t>MSc Business of Law May PT (B642)</t>
  </si>
  <si>
    <t>MSc Wildlife Conservation &amp; Management FT (D027)</t>
  </si>
  <si>
    <t>MSc(Agr) Rural Environmental Conservation &amp; Management PT (D029)</t>
  </si>
  <si>
    <t>Grad Cert Veterinary Practice Management Jan PT (D030)</t>
  </si>
  <si>
    <t>MSc Applied Equine Science FT (D036)</t>
  </si>
  <si>
    <t>MSc Animal Science FT (D037)</t>
  </si>
  <si>
    <t>MSc Food Business Strategy FT (D042)</t>
  </si>
  <si>
    <t>Graduate Certificate Small Animal Medicine (Sept) PT (D044)</t>
  </si>
  <si>
    <t>Graduate Certificate Small Animal Medicine (Jan) PT (D045)</t>
  </si>
  <si>
    <t>Prof Cert TEARAP (Jan) PT (D046)</t>
  </si>
  <si>
    <t>Prof Cert TEARAP (May) PT (D047)</t>
  </si>
  <si>
    <t>Prof Cert TEARAP (Sept) PT (D048)</t>
  </si>
  <si>
    <t>MAgrSc Agricultural Extension and Innovation FT (D049)</t>
  </si>
  <si>
    <t>MAgrSc Agricultural Extension and Innovation PT (D050)</t>
  </si>
  <si>
    <t>MAgrSc Agricultural Extension and Innovation FT (D051)</t>
  </si>
  <si>
    <t>Grad Cert Equine Sports Medicine (Sept) PT (D053)</t>
  </si>
  <si>
    <t>PC Bioinformatics for Veterinary &amp; Animal Scientists PT (D058)</t>
  </si>
  <si>
    <t>Joint Masters in Humanitarian Action FT (D061)</t>
  </si>
  <si>
    <t>MSc Humanitarian Action FT (D062)</t>
  </si>
  <si>
    <t>Prof Diploma Food Safety &amp; Quality (May) PT (D063)</t>
  </si>
  <si>
    <t>HDip Physics FT (F002)</t>
  </si>
  <si>
    <t>MSc Forensic Computing and Cyber Crime Investigation (Jan)FT (F004)</t>
  </si>
  <si>
    <t>MSc Forensic Computing and Cyber Crime Investigation (Jan)PT (F005)</t>
  </si>
  <si>
    <t>GradCert Forensic Computing&amp;Cybercrime Investigation Sept PT (F007)</t>
  </si>
  <si>
    <t>GradCert Forensic Computing&amp;Cybercrime Investigation (Jan)PT (F009)</t>
  </si>
  <si>
    <t>MSc Physics (Negotiated Learning) FT (F012)</t>
  </si>
  <si>
    <t>MSc Physics (Negotiated Learning) PT (F013)</t>
  </si>
  <si>
    <t>MSc Digital Investigation &amp; Forensic Computing FT (F020)</t>
  </si>
  <si>
    <t>MSc Digital Investigation &amp; Forensic Computing PT (F021)</t>
  </si>
  <si>
    <t>Grad Cert Biopharmaceutical &amp; Pharmachemical Sciences PT (F022)</t>
  </si>
  <si>
    <t>Grad Cert Information &amp; Communication Technology PT (F023)</t>
  </si>
  <si>
    <t>Grad Cert Innovation Entrepreneurship &amp; Enterprise May FT (F025)</t>
  </si>
  <si>
    <t>Grad Cert Innovation Entrepreneurship &amp; Enterprise May PT (F026)</t>
  </si>
  <si>
    <t>Grad Cert Innovation Entrepreneurship &amp; Enterprise FT (F027)</t>
  </si>
  <si>
    <t>Grad Cert Innovation Entrepreneurship &amp; Enterprise PT (F028)</t>
  </si>
  <si>
    <t>MSc Actuarial Science FT (F034)</t>
  </si>
  <si>
    <t>Grad Dip Actuarial Science FT (F036)</t>
  </si>
  <si>
    <t>MSc Global Change: Ecosystem Science &amp; Policy FT (F038)</t>
  </si>
  <si>
    <t>Grad Cert World Heritage Conservation PT (F040)</t>
  </si>
  <si>
    <t>Grad Dip World Heritage Conservation PT (F041)</t>
  </si>
  <si>
    <t>MSc Chemistry (Negotiated Learning) FT (F042)</t>
  </si>
  <si>
    <t>MA Statistics FT (F043)</t>
  </si>
  <si>
    <t>MA Statistics PT (F044)</t>
  </si>
  <si>
    <t>Grad Cert World Heritage Conservation Jan PT (F049)</t>
  </si>
  <si>
    <t>Grad Dip World Heritage Conservation Jan PT (F050)</t>
  </si>
  <si>
    <t>Professional Certificate Toxicology PT (F052)</t>
  </si>
  <si>
    <t>Professional Diploma Toxicology PT (F053)</t>
  </si>
  <si>
    <t>Grad Cert Innovation Entrepreneurship &amp; Enterprise (Jan) PT (F055)</t>
  </si>
  <si>
    <t>MSc Petroleum Geoscience FT (F056)</t>
  </si>
  <si>
    <t>Professional Diploma Data Analytics PT (F057)</t>
  </si>
  <si>
    <t>MSc Environmental Sustainability (Negotiated Learning) FT (F058)</t>
  </si>
  <si>
    <t>MSc Environmental Sustainability (Negotiated Learning) PT (F059)</t>
  </si>
  <si>
    <t>MSc Space Science&amp;TechFT(NL) (F060)</t>
  </si>
  <si>
    <t>MSc Space Science &amp; Technology PT (F061)</t>
  </si>
  <si>
    <t>MSc Software Engineering (Negotiated Learning) FT (F062)</t>
  </si>
  <si>
    <t>GDip Environmental Sustainability (Negotiated Learning) PT (F064)</t>
  </si>
  <si>
    <t>GCert Environmental Sustainability (Negotiated Learning) FT (F065)</t>
  </si>
  <si>
    <t>GCert Environmental Sustainability (Negotiated Learning) PT (F066)</t>
  </si>
  <si>
    <t>Professional Certificate Entrepreneurial Educators PT (F067)</t>
  </si>
  <si>
    <t>Professional Diploma Entrepreneurial Educators PT (F068)</t>
  </si>
  <si>
    <t>MSc Environmental Sustainability (Negotiated Learning) JanFT (F073)</t>
  </si>
  <si>
    <t>MSc Environmental Sustainability (Negotiated Learning) JanPT (F074)</t>
  </si>
  <si>
    <t>GDip Environmental Sustainability (Negotiated Learning)JanFT (F075)</t>
  </si>
  <si>
    <t>GDip Environmental Sustainability (Negotiated Learning)JanPT (F076)</t>
  </si>
  <si>
    <t>GC Environmental Sustainability (Negotiated Learning)Jan FT (F077)</t>
  </si>
  <si>
    <t>GC Environmental Sustainability (Negotiated Learning)Jan PT (F078)</t>
  </si>
  <si>
    <t>MSc Plant Biology &amp; Biotechnology FT (F080)</t>
  </si>
  <si>
    <t>MA Mathematics FT (F081)</t>
  </si>
  <si>
    <t>MA Mathematics PT (F082)</t>
  </si>
  <si>
    <t>MSc Data Analytics PT (F084)</t>
  </si>
  <si>
    <t>MSc World Heritage Conservation PT (F091)</t>
  </si>
  <si>
    <t>Grad Dip Physics (Negotiated Learning) PT (F093)</t>
  </si>
  <si>
    <t>Professional Certificate Entrepreneurial Educators May PT (F096)</t>
  </si>
  <si>
    <t>Professional Diploma Entrepreneurial Educators May PT (F097)</t>
  </si>
  <si>
    <t>MSc World Heritage Management &amp; Conservation FT (F098)</t>
  </si>
  <si>
    <t>MSc World Heritage Management &amp; Conservation PT (F099)</t>
  </si>
  <si>
    <t>MSc Biotherapeutics FT (F102)</t>
  </si>
  <si>
    <t>MSc Biotherapeutics &amp; Business FT (F103)</t>
  </si>
  <si>
    <t>MSc Biological &amp; Biomolecular Science (Negotiated Learn) FT (F104)</t>
  </si>
  <si>
    <t>MSc Synthetic Chemistry Pharmaceutical &amp; Fine Chem Indust FT (F105)</t>
  </si>
  <si>
    <t>MSc Nanomaterials Chemistry FT (F106)</t>
  </si>
  <si>
    <t>MSc World Heritage Conservation Jan PT (F108)</t>
  </si>
  <si>
    <t>Professional Certificate in Data Analytics PT (F109)</t>
  </si>
  <si>
    <t>MSc Regulatory Affairs &amp; Toxicology PT (F110)</t>
  </si>
  <si>
    <t>MSc Climate Change: Science &amp; Impacts FT (F112)</t>
  </si>
  <si>
    <t>MSc Climate Change: Science &amp; Impacts PT (F113)</t>
  </si>
  <si>
    <t>Grad Cert Data Analytics PT (F114)</t>
  </si>
  <si>
    <t>HDip Computer Science FT (F118)</t>
  </si>
  <si>
    <t>MSc Computational Physics (Negotiated Learning) FT (F120)</t>
  </si>
  <si>
    <t>MSc Computational Physics (Negotiated Learning) PT (F121)</t>
  </si>
  <si>
    <t>MSc Nanotechnology (Negotiated Learning) FT (F122)</t>
  </si>
  <si>
    <t>MSc Applied Mathematics &amp; Theoretical Physics (N Learning)FT (F124)</t>
  </si>
  <si>
    <t>MSc Regulatory Affairs &amp; Toxicology FT (F130)</t>
  </si>
  <si>
    <t>MSc Plant Biology &amp; Biotechnology PT (F131)</t>
  </si>
  <si>
    <t>Professional Diploma Toxicology FT (F132)</t>
  </si>
  <si>
    <t>Professional Certificate Entrepreneurial Educators May FT (F141)</t>
  </si>
  <si>
    <t>Professional Certificate Entrepreneurial Educators Jan PT (F157)</t>
  </si>
  <si>
    <t>Prof Dip Creativity Innovation &amp; Leadership May PT (F158)</t>
  </si>
  <si>
    <t>Professional Diploma Entrepreneurial Educators (Jan) PT (F166)</t>
  </si>
  <si>
    <t>MSc Regulatory Affairs and Toxicology FT (F167)</t>
  </si>
  <si>
    <t>MSc Regulatory Affairs and Toxicology PT (F168)</t>
  </si>
  <si>
    <t>Prof Dip Creativity Innovation &amp; Leadership PT (F170)</t>
  </si>
  <si>
    <t>Gen_GT_Major</t>
  </si>
  <si>
    <t>Generic Planning Major (Gen_UCD_GT)</t>
  </si>
  <si>
    <t>Gen_S003_GT</t>
  </si>
  <si>
    <t>Generic Planning Major (Gen_S003_GT)</t>
  </si>
  <si>
    <t>Gen_S005_GT</t>
  </si>
  <si>
    <t>Generic Planning Major (Gen_S005_GT)</t>
  </si>
  <si>
    <t>Gen_S006_GT</t>
  </si>
  <si>
    <t>Generic Planning Major (Gen_S006_GT)</t>
  </si>
  <si>
    <t>Gen_S007_GT</t>
  </si>
  <si>
    <t>Generic Planning Major (Gen_S007_GT)</t>
  </si>
  <si>
    <t>Gen_S008_GT</t>
  </si>
  <si>
    <t>Generic Planning Major (Gen_S008_GT)</t>
  </si>
  <si>
    <t>Gen_S009_GT</t>
  </si>
  <si>
    <t>Generic Planning Major (Gen_S009_GT)</t>
  </si>
  <si>
    <t>Gen_S010_GT</t>
  </si>
  <si>
    <t>Generic Planning Major (Gen_S010_GT)</t>
  </si>
  <si>
    <t>Gen_S011_GT</t>
  </si>
  <si>
    <t>Generic Planning Major (Gen_S011_GT)</t>
  </si>
  <si>
    <t>Gen_S012_GT</t>
  </si>
  <si>
    <t>Generic Planning Major (Gen_S012_GT)</t>
  </si>
  <si>
    <t>Gen_S013_GT</t>
  </si>
  <si>
    <t>Generic Planning Major (Gen_S013_GT)</t>
  </si>
  <si>
    <t>Gen_S014_GT</t>
  </si>
  <si>
    <t>Generic Planning Major (Gen_S014_GT)</t>
  </si>
  <si>
    <t>Gen_S016_GT</t>
  </si>
  <si>
    <t>Generic Planning Major (Gen_S016_GT)</t>
  </si>
  <si>
    <t>Gen_S017_GT</t>
  </si>
  <si>
    <t>Generic Planning Major (Gen_S017_GT)</t>
  </si>
  <si>
    <t>Gen_S018_GT</t>
  </si>
  <si>
    <t>Generic Planning Major (Gen_S018_GT)</t>
  </si>
  <si>
    <t>Gen_S019_GT</t>
  </si>
  <si>
    <t>Generic Planning Major (Gen_S019_GT)</t>
  </si>
  <si>
    <t>Gen_S020_GT</t>
  </si>
  <si>
    <t>Generic Planning Major (Gen_S020_GT)</t>
  </si>
  <si>
    <t>Gen_S021_GT</t>
  </si>
  <si>
    <t>Generic Planning Major (Gen_S021_GT)</t>
  </si>
  <si>
    <t>Gen_S022_GT</t>
  </si>
  <si>
    <t>Generic Planning Major (Gen_S022_GT)</t>
  </si>
  <si>
    <t>Gen_S023_GT</t>
  </si>
  <si>
    <t>Generic Planning Major (Gen_S023_GT)</t>
  </si>
  <si>
    <t>Gen_S024_GT</t>
  </si>
  <si>
    <t>Generic Planning Major (Gen_S024_GT)</t>
  </si>
  <si>
    <t>Gen_S025_GT</t>
  </si>
  <si>
    <t>Generic Planning Major (Gen_S025_GT)</t>
  </si>
  <si>
    <t>Gen_S026_GT</t>
  </si>
  <si>
    <t>Generic Planning Major (Gen_S026_GT)</t>
  </si>
  <si>
    <t>Gen_S027_GT</t>
  </si>
  <si>
    <t>Generic Planning Major (Gen_S027_GT)</t>
  </si>
  <si>
    <t>Gen_S028_GT</t>
  </si>
  <si>
    <t>Generic Planning Major (Gen_S028_GT)</t>
  </si>
  <si>
    <t>Gen_S029_GT</t>
  </si>
  <si>
    <t>Generic Planning Major (Gen_S029_GT)</t>
  </si>
  <si>
    <t>Gen_S031_GT</t>
  </si>
  <si>
    <t>Generic Planning Major (Gen_S031_GT)</t>
  </si>
  <si>
    <t>Gen_S032_GT</t>
  </si>
  <si>
    <t>Generic Planning Major (Gen_S032_GT)</t>
  </si>
  <si>
    <t>Gen_S034_GT</t>
  </si>
  <si>
    <t>Generic Planning Major (Gen_S034_GT)</t>
  </si>
  <si>
    <t>Gen_S035_GT</t>
  </si>
  <si>
    <t>Generic Planning Major (Gen_S035_GT)</t>
  </si>
  <si>
    <t>Gen_S036_GT</t>
  </si>
  <si>
    <t>Generic Planning Major (Gen_S036_GT)</t>
  </si>
  <si>
    <t>Gen_S037_GT</t>
  </si>
  <si>
    <t>Generic Planning Major (Gen_S037_GT)</t>
  </si>
  <si>
    <t>Gen_S039_GT</t>
  </si>
  <si>
    <t>Generic Planning Major (Gen_S039_GT)</t>
  </si>
  <si>
    <t>Gen_S041_GT</t>
  </si>
  <si>
    <t>Generic Planning Major (Gen_S041_GT)</t>
  </si>
  <si>
    <t>Gen_S042_GT</t>
  </si>
  <si>
    <t>Generic Planning Major (Gen_S042_GT)</t>
  </si>
  <si>
    <t>Gen_S045_GT</t>
  </si>
  <si>
    <t>Generic Planning Major (Gen_S045_GT)</t>
  </si>
  <si>
    <t>Gen_S099_GT</t>
  </si>
  <si>
    <t>Generic Planning Major (Gen_S099_GT)</t>
  </si>
  <si>
    <t>Gen_S104_GT</t>
  </si>
  <si>
    <t>Generic Planning Major (Gen_S104_GT)</t>
  </si>
  <si>
    <t>Gen_S108_GT</t>
  </si>
  <si>
    <t>Generic Planning Major (Gen_S108_GT)</t>
  </si>
  <si>
    <t>Gen_S112_GT</t>
  </si>
  <si>
    <t>Generic Planning Major (Gen_S112_GT)</t>
  </si>
  <si>
    <t>Gen_S115_GT</t>
  </si>
  <si>
    <t>Generic Planning Major (Gen_S115_GT)</t>
  </si>
  <si>
    <t>Gen_S116_GT</t>
  </si>
  <si>
    <t>Generic Planning Major (Gen_S116_GT)</t>
  </si>
  <si>
    <t>Gen_S117_GT</t>
  </si>
  <si>
    <t>Generic Planning Major (Gen_S117_GT)</t>
  </si>
  <si>
    <t>Gen_S124_GT</t>
  </si>
  <si>
    <t>Generic Planning Major (Gen_S124_GT)</t>
  </si>
  <si>
    <t>Gen_S134_GT</t>
  </si>
  <si>
    <t>Generic Planning Major (Gen_S134_GT)</t>
  </si>
  <si>
    <t>Gen_S137_GT</t>
  </si>
  <si>
    <t>Generic Planning Major (Gen_S137_GT)</t>
  </si>
  <si>
    <t>Gen_S142_GT</t>
  </si>
  <si>
    <t>Generic Planning Major (Gen_S142_GT)</t>
  </si>
  <si>
    <t>Gen_S143_GT</t>
  </si>
  <si>
    <t>Generic Planning Major (Gen_S143_GT)</t>
  </si>
  <si>
    <t>Gen_S144_GT</t>
  </si>
  <si>
    <t>Generic Planning Major (Gen_S144_GT)</t>
  </si>
  <si>
    <t>Gen_S145_GT</t>
  </si>
  <si>
    <t>Generic Planning Major (Gen_S145_GT)</t>
  </si>
  <si>
    <t>Gen_S146_GT</t>
  </si>
  <si>
    <t>Generic Planning Major (Gen_S146_GT)</t>
  </si>
  <si>
    <t>Gen_S147_GT</t>
  </si>
  <si>
    <t>Generic Planning Major (Gen_S147_GT)</t>
  </si>
  <si>
    <t>Gen_S148_GT</t>
  </si>
  <si>
    <t>Generic Planning Major (Gen_S148_GT)</t>
  </si>
  <si>
    <t>Gen_S150_GT</t>
  </si>
  <si>
    <t>Generic Planning Major (Gen_S150_GT)</t>
  </si>
  <si>
    <t>Gen_S151_GT</t>
  </si>
  <si>
    <t>Generic Planning Major (Gen_S151_GT)</t>
  </si>
  <si>
    <t>Gen_S152_GT</t>
  </si>
  <si>
    <t>Generic Planning Major (Gen_S152_GT)</t>
  </si>
  <si>
    <t>Gen_S153_GT</t>
  </si>
  <si>
    <t>Generic Planning Major (Gen_S153_GT)</t>
  </si>
  <si>
    <t>Gen_S157_GT</t>
  </si>
  <si>
    <t>Generic Planning Major (Gen_S157_GT)</t>
  </si>
  <si>
    <t>Gen_S171_GT</t>
  </si>
  <si>
    <t>Generic Planning Major (Gen_S171_GT)</t>
  </si>
  <si>
    <t>Gen_S173_GT</t>
  </si>
  <si>
    <t>Generic Planning Major (Gen_S173_GT)</t>
  </si>
  <si>
    <t>ME Structural Engineering with Architecture FT (NAS2)</t>
  </si>
  <si>
    <t>NEC1</t>
  </si>
  <si>
    <t>Electronic Engineering (NEC1)</t>
  </si>
  <si>
    <t>NEC2</t>
  </si>
  <si>
    <t>Electrical Engineering (NEC2)</t>
  </si>
  <si>
    <t>NVC1</t>
  </si>
  <si>
    <t>Civil Engineering (NVC1)</t>
  </si>
  <si>
    <t>Grad Dip Meteorology FT (T003)</t>
  </si>
  <si>
    <t>Grad Dip Forensic Computing and Cyber Crime Investigation PT (T007)</t>
  </si>
  <si>
    <t>HDip Mathematical Science FT (T011)</t>
  </si>
  <si>
    <t>MSc Meteorology FT (T012)</t>
  </si>
  <si>
    <t>HDip Statistics FT (T013)</t>
  </si>
  <si>
    <t>HDip Computer Science FT (T014)</t>
  </si>
  <si>
    <t>MEngSc Biopharmaceutical Engineering PT (T015)</t>
  </si>
  <si>
    <t>MSc Mathematical Science FT (T017)</t>
  </si>
  <si>
    <t>MSc Mathematics FT (T018)</t>
  </si>
  <si>
    <t>MSc Statistics FT (T020)</t>
  </si>
  <si>
    <t>MSc Cognitive Science FT (T023)</t>
  </si>
  <si>
    <t>MSc Forensic Computing and Cybercrime Investigation Sept PT (T025)</t>
  </si>
  <si>
    <t>Grad Cert Meteorology FT (T053)</t>
  </si>
  <si>
    <t>HDip Statistics PT (T067)</t>
  </si>
  <si>
    <t>MSc Meteorology PT (T068)</t>
  </si>
  <si>
    <t>MSc Statistics PT (T069)</t>
  </si>
  <si>
    <t>MEngSc Biopharmaceutical Engineering FT (T070)</t>
  </si>
  <si>
    <t>MSc Cognitive Science PT (T084)</t>
  </si>
  <si>
    <t>HDip Mathematical Science PT (T086)</t>
  </si>
  <si>
    <t>Advanced Software Engineering (Jan) PT (T137)</t>
  </si>
  <si>
    <t>MSc Forensic Computing and Cybercrime Investigation Sept FT (T146)</t>
  </si>
  <si>
    <t>MSc NanoBio Science FT (T149)</t>
  </si>
  <si>
    <t>MSc Computer Science (Negotiated Learning) FT (T150)</t>
  </si>
  <si>
    <t>MSc Computer Science (Negotiated Learning) PT (T151)</t>
  </si>
  <si>
    <t>Professional Diploma Architecture PT (T157)</t>
  </si>
  <si>
    <t>ME Biomedical Engineering FT (T160)</t>
  </si>
  <si>
    <t>ME Civil Engineering FT (T161)</t>
  </si>
  <si>
    <t>ME Electronic and Computer Engineering FT (T163)</t>
  </si>
  <si>
    <t>ME Energy Systems Engineering FT (T164)</t>
  </si>
  <si>
    <t>ME Mechanical Engineering FT (T165)</t>
  </si>
  <si>
    <t>ME Engineering with Business FT (T166)</t>
  </si>
  <si>
    <t>MSc Bioengineering FT (T167)</t>
  </si>
  <si>
    <t>MSc NanoBio Science PT (T168)</t>
  </si>
  <si>
    <t>ME Management PT (T169)</t>
  </si>
  <si>
    <t>HDip Mathematical Studies FT (T172)</t>
  </si>
  <si>
    <t>HDip Mathematical Studies PT (T173)</t>
  </si>
  <si>
    <t>MSc Bioengineering (Jan) FT (T182)</t>
  </si>
  <si>
    <t>MSc Advanced Software Engineering (Sept) FT (T183)</t>
  </si>
  <si>
    <t>Grad Diploma Statistics FT (T188)</t>
  </si>
  <si>
    <t>MSc Simulation Science FT (T193)</t>
  </si>
  <si>
    <t>MSc Computer Science (Conversion) FT (T195)</t>
  </si>
  <si>
    <t>MEngSc Chemical Engineering FT (T218)</t>
  </si>
  <si>
    <t>MEngSc Electronic &amp; Computer Engineering FT (T257)</t>
  </si>
  <si>
    <t>ME Biosystems Engineering FT (T268)</t>
  </si>
  <si>
    <t>MSc Bioengineering PT (T269)</t>
  </si>
  <si>
    <t>Master of Architecture (T273)</t>
  </si>
  <si>
    <t>ME Electrical Energy Engineering FT (T274)</t>
  </si>
  <si>
    <t>ME Materials Science &amp; Engineering FT (T275)</t>
  </si>
  <si>
    <t>ME Structural Engineering FT (T276)</t>
  </si>
  <si>
    <t>MEngSc Water Waste &amp; Environmental Engineering FT (T277)</t>
  </si>
  <si>
    <t>MEngSc Water Waste &amp; Environmental Engineering PT (T278)</t>
  </si>
  <si>
    <t>MEngSc Structural Engineering FT (T279)</t>
  </si>
  <si>
    <t>MArchSc Conservation &amp; Heritage FT (T280)</t>
  </si>
  <si>
    <t>MArchSc Sustainable Building Design &amp; Performance FT (T281)</t>
  </si>
  <si>
    <t>MArchSc Urban Design FT (T282)</t>
  </si>
  <si>
    <t>ME Civil &amp; Environmental Engineering FT (T283)</t>
  </si>
  <si>
    <t>MEngSc Materials Science and Engineering FT (T286)</t>
  </si>
  <si>
    <t>Master of Architecture CESUGA (T287)</t>
  </si>
  <si>
    <t>MEngSc Engineering Management FT (T288)</t>
  </si>
  <si>
    <t>MArchSc Landscape FT (T289)</t>
  </si>
  <si>
    <t>Professional Diploma Architecture PT (T290)</t>
  </si>
  <si>
    <t>Professional Diploma Architecture PT (T291)</t>
  </si>
  <si>
    <t>Grad Cert Biopharmaceutical Production Jan PT (T295)</t>
  </si>
  <si>
    <t>MArchSc Landscape Studies FT (T296)</t>
  </si>
  <si>
    <t>Grad Cert Biopharmaceutical Production PT (T297)</t>
  </si>
  <si>
    <t>ME Civil Structural &amp; Environmental Engineering FT (T298)</t>
  </si>
  <si>
    <t>ME Biosystems &amp; Food Engineering FT (T299)</t>
  </si>
  <si>
    <t>Grad Cert Biopharmaceutical Engineering Jan PT (T304)</t>
  </si>
  <si>
    <t>Grad Cert Biopharmaceutical Engineering PT (T305)</t>
  </si>
  <si>
    <t>MSc Data &amp; Computational Science FT (T306)</t>
  </si>
  <si>
    <t>MSc Data &amp; Computational Science PT (T307)</t>
  </si>
  <si>
    <t>ME Chemical and Bioprocess Engineering FT (T309)</t>
  </si>
  <si>
    <t>MEngSc Structural Engineering PT (T314)</t>
  </si>
  <si>
    <t>ME Chemical and Bioprocess Engineering (Jan) FT (T317)</t>
  </si>
  <si>
    <t>Grad Dip University Teaching &amp; Learning PT (U001)</t>
  </si>
  <si>
    <t>Prof Dip University Teaching &amp; Learning PT (U004)</t>
  </si>
  <si>
    <t>Prof Cert University Teaching &amp; Learning PT (U005)</t>
  </si>
  <si>
    <t>CPD University Teaching &amp; Learning Sep PT (U006)</t>
  </si>
  <si>
    <t>CPD University Teaching &amp; Learning Jan PT (U007)</t>
  </si>
  <si>
    <t>Prof Dip University Teaching &amp; Learning (Jan) PT (U010)</t>
  </si>
  <si>
    <t>Prof Cert University Teaching &amp; Learning (Jan) PT (U011)</t>
  </si>
  <si>
    <t>MSc Equality Studies PT (W003)</t>
  </si>
  <si>
    <t>MLIS FT (W006)</t>
  </si>
  <si>
    <t>Grad Dip Equality Studies FT (W008)</t>
  </si>
  <si>
    <t>Grad Dip Special Needs Education FT (W011)</t>
  </si>
  <si>
    <t>HDip Psychology FT (W014)</t>
  </si>
  <si>
    <t>HDip Economics FT (W015)</t>
  </si>
  <si>
    <t>MA Information Studies FT (W020)</t>
  </si>
  <si>
    <t>MA Philosophy FT (W021)</t>
  </si>
  <si>
    <t>MA Politics FT (W023)</t>
  </si>
  <si>
    <t>MA Economics FT (W026)</t>
  </si>
  <si>
    <t>MA Education FT (W027)</t>
  </si>
  <si>
    <t>MEd PT (W030)</t>
  </si>
  <si>
    <t>MEd Special Education Needs PT (W031)</t>
  </si>
  <si>
    <t>MRUP FT (W032)</t>
  </si>
  <si>
    <t>MSc Human Rights FT (W035)</t>
  </si>
  <si>
    <t>MSc International Relations FT (W036)</t>
  </si>
  <si>
    <t>Grad Dip Library &amp; Information Studies FT (W041)</t>
  </si>
  <si>
    <t>MSocSc Sociology FT (W046)</t>
  </si>
  <si>
    <t>HDip Sociology &amp; Social Research FT (W048)</t>
  </si>
  <si>
    <t>HDip Social Policy FT (W050)</t>
  </si>
  <si>
    <t>MA Geography FT (W051)</t>
  </si>
  <si>
    <t>MA Cognitive Science FT (W053)</t>
  </si>
  <si>
    <t>MA Educational Psychology FT (W094)</t>
  </si>
  <si>
    <t>Grad Dip Library &amp; Information Studies PT (W098)</t>
  </si>
  <si>
    <t>MLIS PT (W099)</t>
  </si>
  <si>
    <t>Grad Dip Equality Studies PT (W102)</t>
  </si>
  <si>
    <t>MSc Equality Studies FT (W105)</t>
  </si>
  <si>
    <t>MSocSc Sociology PT (W106)</t>
  </si>
  <si>
    <t>MSc International Relations PT (W109)</t>
  </si>
  <si>
    <t>MSc Human Rights PT (W110)</t>
  </si>
  <si>
    <t>MA Politics PT (W111)</t>
  </si>
  <si>
    <t>MSc Rehabilitation &amp; Disability Studies PT (W162)</t>
  </si>
  <si>
    <t>MSocSc Social Work FT (W174)</t>
  </si>
  <si>
    <t>MSocSc Social Work PT (W175)</t>
  </si>
  <si>
    <t>MA Cognitive Science PT (W177)</t>
  </si>
  <si>
    <t>MRUP (AP) FT (W178)</t>
  </si>
  <si>
    <t>MA Philosophy &amp; Literature FT (W179)</t>
  </si>
  <si>
    <t>MA Philosophy &amp; Literature PT (W180)</t>
  </si>
  <si>
    <t>MA Philosophy PT (W181)</t>
  </si>
  <si>
    <t>MA Philosophy &amp; Public Affairs FT (W182)</t>
  </si>
  <si>
    <t>MA Philosophy &amp; Public Affairs PT (W183)</t>
  </si>
  <si>
    <t>MSc Nationalism &amp; Ethnic Conflict FT (W184)</t>
  </si>
  <si>
    <t>MSc Nationalism &amp; Ethnic Conflict PT (W185)</t>
  </si>
  <si>
    <t>Grad Dip Social Work FT (W186)</t>
  </si>
  <si>
    <t>HDip Psychology PT (W202)</t>
  </si>
  <si>
    <t>MSc Development Practice FT (W212)</t>
  </si>
  <si>
    <t>Grad Dip in Development Practice FT (W214)</t>
  </si>
  <si>
    <t>MEconSc European Public Affairs &amp; Law FT (W216)</t>
  </si>
  <si>
    <t>Prof Cert Social Justice (Sept) PT (W217)</t>
  </si>
  <si>
    <t>Prof Cert Social Justice (Jan) PT (W218)</t>
  </si>
  <si>
    <t>MSocSc International Migration &amp; Social Cohesion FT (W219)</t>
  </si>
  <si>
    <t>Grad Dip Philosophy (W226)</t>
  </si>
  <si>
    <t>MA Philosophy Jan FT (W230)</t>
  </si>
  <si>
    <t>Grad Dip Politics &amp; International Relations FT (W231)</t>
  </si>
  <si>
    <t>Grad Dip Politics &amp; International Relations PT (W232)</t>
  </si>
  <si>
    <t>MSc Politics FT (W233)</t>
  </si>
  <si>
    <t>MSc Politics PT (W234)</t>
  </si>
  <si>
    <t>MA International Relations FT (W235)</t>
  </si>
  <si>
    <t>MA International Relations PT (W236)</t>
  </si>
  <si>
    <t>MA Nationalism &amp; Ethnic Conflict FT (W239)</t>
  </si>
  <si>
    <t>MA Nationalism &amp; Ethnic Conflict PT (W240)</t>
  </si>
  <si>
    <t>Master of Psychological Science FT (W241)</t>
  </si>
  <si>
    <t>MSc Children &amp; Youth Studies FT (W242)</t>
  </si>
  <si>
    <t>MSc Children &amp; Youth Studies PT (W243)</t>
  </si>
  <si>
    <t>Grad Dip Women Gender &amp; Society FT (W247)</t>
  </si>
  <si>
    <t>Grad Dip Women Gender &amp; Society PT (W248)</t>
  </si>
  <si>
    <t>MA Women Gender &amp; Society FT (W249)</t>
  </si>
  <si>
    <t>MA Women Gender &amp; Society PT (W250)</t>
  </si>
  <si>
    <t>Professional Diploma in Education FT (W261)</t>
  </si>
  <si>
    <t>MA Geopolitics &amp; the Global Economy FT (W262)</t>
  </si>
  <si>
    <t>MA Urban Studies FT (W263)</t>
  </si>
  <si>
    <t>MEconSc European Public Affairs &amp; Law PT (W264)</t>
  </si>
  <si>
    <t>MSc Information Systems FT (W267)</t>
  </si>
  <si>
    <t>MSc Information Systems PT (W268)</t>
  </si>
  <si>
    <t>MSc Environmental Policy FT (W269)</t>
  </si>
  <si>
    <t>MSc Environmental Policy (Accredited) FT (W271)</t>
  </si>
  <si>
    <t>MA Political Theory FT (W277)</t>
  </si>
  <si>
    <t>MA Political Theory PT (W278)</t>
  </si>
  <si>
    <t>Master of Public Policy (W279)</t>
  </si>
  <si>
    <t>MA Economics PT (W280)</t>
  </si>
  <si>
    <t>HDip Economics PT (W281)</t>
  </si>
  <si>
    <t>MSocSc Global Migration &amp; Cultural Differences FT (W282)</t>
  </si>
  <si>
    <t>MSocSc Global Migration &amp; Cultural Differences PT (W283)</t>
  </si>
  <si>
    <t>MSocSc Health Wellbeing &amp; Society FT (W284)</t>
  </si>
  <si>
    <t>MSocSc Health Wellbeing &amp; Society PT (W285)</t>
  </si>
  <si>
    <t>Master of Public Policy PT (W289)</t>
  </si>
  <si>
    <t>MA International Political Economy FT (W290)</t>
  </si>
  <si>
    <t>MA International Political Economy PT (W291)</t>
  </si>
  <si>
    <t>MA Politics &amp; International Relations PT (W292)</t>
  </si>
  <si>
    <t>MSc International Political Economy FT (W293)</t>
  </si>
  <si>
    <t>MSc International Political Economy PT (W294)</t>
  </si>
  <si>
    <t>MSocSc Crime Violence &amp; Conflict FT (W295)</t>
  </si>
  <si>
    <t>MSocSc Crime Violence &amp; Conflict PT (W296)</t>
  </si>
  <si>
    <t>MSocSc Cultural Sociology FT (W297)</t>
  </si>
  <si>
    <t>Grad Dip International Development FT (W299)</t>
  </si>
  <si>
    <t>Grad Dip International Development PT (W300)</t>
  </si>
  <si>
    <t>MA International Development FT (W301)</t>
  </si>
  <si>
    <t>MA International Development PT (W302)</t>
  </si>
  <si>
    <t>MSc International Development FT (W303)</t>
  </si>
  <si>
    <t>MSc International Development PT (W304)</t>
  </si>
  <si>
    <t>MA Consciousness &amp; Embodiment FT (W309)</t>
  </si>
  <si>
    <t>MA Consciousness &amp; Embodiment PT (W310)</t>
  </si>
  <si>
    <t>MA Philosophy (Jan) PT (W313)</t>
  </si>
  <si>
    <t>Professional Diploma Education Studies PT (W314)</t>
  </si>
  <si>
    <t>Grad Dip Public Policy FT (W315)</t>
  </si>
  <si>
    <t>Grad Dip Public Policy PT (W316)</t>
  </si>
  <si>
    <t>Grad Dip Economics FT (W317)</t>
  </si>
  <si>
    <t>Professional Diploma Education Studies PT (W319)</t>
  </si>
  <si>
    <t>MA Philosophy &amp; Literature Jan PT (W322)</t>
  </si>
  <si>
    <t>MSc Mindfulness Based Interventions PT (W323)</t>
  </si>
  <si>
    <t>MA Economics Jan FT (W325)</t>
  </si>
  <si>
    <t>Professional Masters Education FT (W327)</t>
  </si>
  <si>
    <t>MEd (Leadership) PT (W328)</t>
  </si>
  <si>
    <t>Grad Dip Information Systems FT (W329)</t>
  </si>
  <si>
    <t>MSc Urban Design &amp; Planning FT (W332)</t>
  </si>
  <si>
    <t>MSc Digital Curation FT (W333)</t>
  </si>
  <si>
    <t>MSc Geographies of the Global South FT (W338)</t>
  </si>
  <si>
    <t>Prof Cert Evidence Based Policy Making &amp; Evaluation PT (W339)</t>
  </si>
  <si>
    <t>Prof Cert Comparative Public Policy PT (W340)</t>
  </si>
  <si>
    <t>MSc Urban Environment FT (W341)</t>
  </si>
  <si>
    <t>Professional Diploma Education - Leadership PT (W342)</t>
  </si>
  <si>
    <t>MEd Additional Support Needs PT (W343)</t>
  </si>
  <si>
    <t>MSc European Politics &amp; Policy FT (W344)</t>
  </si>
  <si>
    <t>MSc European Politics &amp; Policy PT (W345)</t>
  </si>
  <si>
    <t>MA European Politics &amp; Policy FT (W346)</t>
  </si>
  <si>
    <t>MA European Politics &amp; Policy PT (W347)</t>
  </si>
  <si>
    <t>MSc in Experimental Archaeology &amp; Material Culture FT (W349)</t>
  </si>
  <si>
    <t>MSc in Experimental Archaeology &amp; Material Culture PT (W350)</t>
  </si>
  <si>
    <t>MSc European Governance FT (W351)</t>
  </si>
  <si>
    <t>MSc Quantitative Economics FT (W352)</t>
  </si>
  <si>
    <t>MSc Quantitative Economics PT (W353)</t>
  </si>
  <si>
    <t>MSocSc Social Work Welfare and Justice FT (W354)</t>
  </si>
  <si>
    <t>MSc Cognitive Science FT (W358)</t>
  </si>
  <si>
    <t>MSc Cognitive Science PT (W359)</t>
  </si>
  <si>
    <t>MSc Comparative Social Change FT (W360)</t>
  </si>
  <si>
    <t>Grad Dip Digital Curation FT (W362)</t>
  </si>
  <si>
    <t>MSc in Applied Economics FT (W369)</t>
  </si>
  <si>
    <t>MSc in Applied Economics PT (W370)</t>
  </si>
  <si>
    <t>Grad Dip in Experimental Archaeology &amp; Material Culture FT (W373)</t>
  </si>
  <si>
    <t>Grad Dip Mindfulness Based Interventions PT (W375)</t>
  </si>
  <si>
    <t>MSc Behavioural Economics FT (W376)</t>
  </si>
  <si>
    <t>MSc Behavioural Economics PT (W377)</t>
  </si>
  <si>
    <t>MSc in Experimental Archaeology &amp; Material Culture (Jan) FT (W378)</t>
  </si>
  <si>
    <t>Graduate Diploma Gender Studies FT (W381)</t>
  </si>
  <si>
    <t>MA Gender Studies FT (W383)</t>
  </si>
  <si>
    <t>MA Gender Studies PT (W384)</t>
  </si>
  <si>
    <t>MSocSc Race Migration &amp; Decolonial Studies FT (W385)</t>
  </si>
  <si>
    <t>Professional Certificate Data Journalism (W386)</t>
  </si>
  <si>
    <t>MSocSc Race Migration &amp; Decolonial Studies PT (W387)</t>
  </si>
  <si>
    <t>LLM International Financial Services Law FT (Jan) (W388)</t>
  </si>
  <si>
    <t>MSc Social Data Analytics FT (W390)</t>
  </si>
  <si>
    <t>MA Middle East Politics FT (W393)</t>
  </si>
  <si>
    <t>Grad Dip Equality Studies FT (W395)</t>
  </si>
  <si>
    <t>MSc Mathematics &amp; Science Education FT (W397)</t>
  </si>
  <si>
    <t>MA Ethics: Theory and Practice FT (W398)</t>
  </si>
  <si>
    <t>W399</t>
  </si>
  <si>
    <t>MA Ethics: Theory and Practice PT (W399)</t>
  </si>
  <si>
    <t>MSc Demography FT (W400)</t>
  </si>
  <si>
    <t>W401</t>
  </si>
  <si>
    <t>MSc Demography PT (W401)</t>
  </si>
  <si>
    <t>Professional Certificate Women and Substance Use PT (W402)</t>
  </si>
  <si>
    <t>MSc Digital Information Management FT (W403)</t>
  </si>
  <si>
    <t>W404</t>
  </si>
  <si>
    <t>MSc Digital Information Management PT (W404)</t>
  </si>
  <si>
    <t>W405</t>
  </si>
  <si>
    <t>Grad Dip Digital Information Management FT (W405)</t>
  </si>
  <si>
    <t>W406</t>
  </si>
  <si>
    <t>Grad Dip Digital Information Management PT (W406)</t>
  </si>
  <si>
    <t>Prof Cert Comparative Public Policy (Jan) PT (W407)</t>
  </si>
  <si>
    <t>MSc Peace and Conflict FT (W408)</t>
  </si>
  <si>
    <t>W409</t>
  </si>
  <si>
    <t>MSc Peace and Conflict PT (W409)</t>
  </si>
  <si>
    <t>MA Peace and Conflict FT (W410)</t>
  </si>
  <si>
    <t>MA Peace and Conflict PT (W411)</t>
  </si>
  <si>
    <t>MPA Development Practice FT (W412)</t>
  </si>
  <si>
    <t>W413</t>
  </si>
  <si>
    <t>MPA Development Practice PT (W413)</t>
  </si>
  <si>
    <t>Professional Certificate Digital Information Management (W421)</t>
  </si>
  <si>
    <t>MSc Applied Geospatial Analysis FT (W422)</t>
  </si>
  <si>
    <t>MSc Applied Geospatial Analysis PT (W423)</t>
  </si>
  <si>
    <t>Graduate Diploma Inclusive &amp; Special Education FT (W424)</t>
  </si>
  <si>
    <t>MEd Inclusive Education PT (W425)</t>
  </si>
  <si>
    <t>Professional Masters Social Work FT (W426)</t>
  </si>
  <si>
    <t>WMC1</t>
  </si>
  <si>
    <t>Mechanical Engineering (WMC1)</t>
  </si>
  <si>
    <t>MSc Nursing (Advanced Practice) PT (X007)</t>
  </si>
  <si>
    <t>MSc Sports Physiotherapy PT (X013)</t>
  </si>
  <si>
    <t>Grad Dip Forensic Medicine PT (X019)</t>
  </si>
  <si>
    <t>Grad Dip Computed Tomography FT (X021)</t>
  </si>
  <si>
    <t>Grad Dip Magnetic Resonance Imaging FT (X022)</t>
  </si>
  <si>
    <t>Grad Dip Nursing (Public Health Nursing) FT (X035)</t>
  </si>
  <si>
    <t>HDip Children's Nursing FT (X049)</t>
  </si>
  <si>
    <t>Master Landscape Architecture FT (X051)</t>
  </si>
  <si>
    <t>MSc Musculoskeletal Physiotherapy PT (X055)</t>
  </si>
  <si>
    <t>MSc Occupational Safety &amp; Health PT (X061)</t>
  </si>
  <si>
    <t>MSc Environmental Science FT (X062)</t>
  </si>
  <si>
    <t>MPH FT (X065)</t>
  </si>
  <si>
    <t>MSc Computed Tomography FT (X075)</t>
  </si>
  <si>
    <t>MSc Magnetic Resonance Imaging FT (X076)</t>
  </si>
  <si>
    <t>MSc Healthcare Informatics (Sept) PT (X078)</t>
  </si>
  <si>
    <t>MEngSc Food Engineering FT (X082)</t>
  </si>
  <si>
    <t>MSc(Agr) Environmental Resource Management FT (X089)</t>
  </si>
  <si>
    <t>Grad Cert Mammography FT (X091)</t>
  </si>
  <si>
    <t>Grad Dip World Heritage Management FT (X139)</t>
  </si>
  <si>
    <t>MSc Nursing (Applied Healthcare Management) PT (X147)</t>
  </si>
  <si>
    <t>HDip Psychotherapy Studies PT (X166)</t>
  </si>
  <si>
    <t>MSc Psychoanalytic Psychotherapy PT (X167)</t>
  </si>
  <si>
    <t>MSc Group Analytic Psychotherapy PT (X168)</t>
  </si>
  <si>
    <t>HDip Midwifery (Post RGN) FT (X180)</t>
  </si>
  <si>
    <t>MSc World Heritage Management FT (X182)</t>
  </si>
  <si>
    <t>MPH PT (X183)</t>
  </si>
  <si>
    <t>MSc Environmental Science PT (X204)</t>
  </si>
  <si>
    <t>Grad Cert Sexual Assault Forensic Examination (Sept) PT (X208)</t>
  </si>
  <si>
    <t>Grad Dip Risk Management &amp; Quality (Sept) PT (X257)</t>
  </si>
  <si>
    <t>MSc HC Risk Management &amp; Quality (Sept) PT (X258)</t>
  </si>
  <si>
    <t>MSc HC Risk Management &amp; Quality (Jan) PT (X260)</t>
  </si>
  <si>
    <t>Grad Cert Sexual Assault Forensic Examination May PT (X263)</t>
  </si>
  <si>
    <t>Grad Dip Healthcare Informatics (Sept) PT (X264)</t>
  </si>
  <si>
    <t>MSc Healthcare Informatics (Jan) PT (X265)</t>
  </si>
  <si>
    <t>MSc Nursing FT (X274)</t>
  </si>
  <si>
    <t>MSc Nursing PT (X275)</t>
  </si>
  <si>
    <t>MSc Nursing Education PT (X276)</t>
  </si>
  <si>
    <t>MSc Forensic Medicine (Jan) PT (X282)</t>
  </si>
  <si>
    <t>MPH (Nutrition) FT (X299)</t>
  </si>
  <si>
    <t>MPH (Nutrition) PT (X300)</t>
  </si>
  <si>
    <t>Grad Cert Veterinary Public Health PT (X304)</t>
  </si>
  <si>
    <t>MSc Food Regulatory Affairs PT (X305)</t>
  </si>
  <si>
    <t>Grad Dip Food Regulatory Affairs PT (X306)</t>
  </si>
  <si>
    <t>Grad Cert Food Regulatory Affairs PT (X307)</t>
  </si>
  <si>
    <t>MSc Nursing Clinical Practice PT (X308)</t>
  </si>
  <si>
    <t>Professional Certificate Advanced Health Assessment PT (X309)</t>
  </si>
  <si>
    <t>Grad Dip Musculoskeletal Physiotherapy PT (X310)</t>
  </si>
  <si>
    <t>Grad Dip Neuromusculoskeletal Physiotherapy PT (X317)</t>
  </si>
  <si>
    <t>MSc Neuromusculoskeletal Physiotherapy PT (X318)</t>
  </si>
  <si>
    <t>Professional Certificate Breast Care Nursing (Jan) PT (X322)</t>
  </si>
  <si>
    <t>Grad Cert Critical Care Nursing (Cardiovascular) PT (X339)</t>
  </si>
  <si>
    <t>MSc World Heritage Management PT (X347)</t>
  </si>
  <si>
    <t>MSc Child Art Psychotherapy (Sep) PT (X348)</t>
  </si>
  <si>
    <t>Grad Cert Nursing (Advanced Practice) PT (X357)</t>
  </si>
  <si>
    <t>MSc Palliative Care Clinical Practice PT (X365)</t>
  </si>
  <si>
    <t>MSc Advanced Physiotherapy Studies FT (X371)</t>
  </si>
  <si>
    <t>MSc Advanced Physiotherapy Studies PT (X372)</t>
  </si>
  <si>
    <t>MSc Occupational Safety &amp; Health FT (X373)</t>
  </si>
  <si>
    <t>Grad Dip Occupational Safety &amp; Health PT (X375)</t>
  </si>
  <si>
    <t>MSc(Agr) Sustainable Agriculture &amp; Rural Development FT (X376)</t>
  </si>
  <si>
    <t>MSc(Agr) Sustainable Agriculture &amp; Rural Development PT (X377)</t>
  </si>
  <si>
    <t>Grad Dip Dermatology (Sept) FT (X380)</t>
  </si>
  <si>
    <t>Grad Dip Advanced Physiotherapy Studies FT (X381)</t>
  </si>
  <si>
    <t>Grad Cert Advanced Physiotherapy Studies FT (X382)</t>
  </si>
  <si>
    <t>Prof Cert Heart Failure Nursing (Jan) PT (X384)</t>
  </si>
  <si>
    <t>Professional Certificate Forensic Radiography (Jan) PT (X386)</t>
  </si>
  <si>
    <t>MSc(Agr) Environmental Resource Management Jan FT (X388)</t>
  </si>
  <si>
    <t>Grad Cert Dairy Herd Health Sep PT (X389)</t>
  </si>
  <si>
    <t>Grad Cert Sustainable Agriculture &amp; Rural Development PT (X390)</t>
  </si>
  <si>
    <t>Grad Cert Radiology InfoSys &amp; Pic Archiving &amp; CommSys MgmtPT (X392)</t>
  </si>
  <si>
    <t>Professional Certificate Community Nursing Jan PT (X393)</t>
  </si>
  <si>
    <t>MEngSc Food Engineering (Jan) PT (X399)</t>
  </si>
  <si>
    <t>Professional Certificate Radiation Safety Jan PT (X403)</t>
  </si>
  <si>
    <t>MSc Nursing (Advanced Practice Prescribing Pathway) PT (X407)</t>
  </si>
  <si>
    <t>MSc Sustainable Energy &amp; Green Technologies FT (X413)</t>
  </si>
  <si>
    <t>MSc Imaging &amp; Microscopy FT (X415)</t>
  </si>
  <si>
    <t>MSc Evolutionary Biology FT (X418)</t>
  </si>
  <si>
    <t>Grad Dip Child Mental Health FT (X422)</t>
  </si>
  <si>
    <t>MSc EMS (Immediate Care) FT (X425)</t>
  </si>
  <si>
    <t>MSc Clinical &amp; Translational Research PT (X427)</t>
  </si>
  <si>
    <t>Grad Cert Clinical &amp; Translational Research (Two Semester)PT (X429)</t>
  </si>
  <si>
    <t>MSc Medical Imaging (EU) PT (X435)</t>
  </si>
  <si>
    <t>MSc Food Nutrition &amp; Health PT (X436)</t>
  </si>
  <si>
    <t>MSc Systemic Psychotherapy PT (X437)</t>
  </si>
  <si>
    <t>MSc Humanitarian Action FT (X438)</t>
  </si>
  <si>
    <t>MSc Biotechnology FT (X439)</t>
  </si>
  <si>
    <t>Grad Cert Palliative Medicine PT (X442)</t>
  </si>
  <si>
    <t>Grad Cert Clinical Leadership PT (X444)</t>
  </si>
  <si>
    <t>MSc Biotechnology &amp; Business FT (X447)</t>
  </si>
  <si>
    <t>Grad Cert Palliative Care PT (X454)</t>
  </si>
  <si>
    <t>Professional Certificate Psycho-oncology (Jan) PT (X459)</t>
  </si>
  <si>
    <t>Prof Cert Colorectal Nursing Jan PT (X463)</t>
  </si>
  <si>
    <t>Grad Cert Obstetric Ultrasound May PT (X470)</t>
  </si>
  <si>
    <t>Grad Cert Fertility Ultrasound Jan PT (X471)</t>
  </si>
  <si>
    <t>Prof Cert Advanced Breast Care Nursing (May) PT (X475)</t>
  </si>
  <si>
    <t>MSc Plant Biology-Future Crops FT (X476)</t>
  </si>
  <si>
    <t>Grad Dip Clinical Leadership FT (X477)</t>
  </si>
  <si>
    <t>Prof Cert Quality Patient Safety &amp; Outcomes PT (X479)</t>
  </si>
  <si>
    <t>Prof Cert Management of Acute Mental Illness PT (X481)</t>
  </si>
  <si>
    <t>MSc Midwifery-Led Care PT (X484)</t>
  </si>
  <si>
    <t>Grad Dip Emergency Medical Science (Advanced Paramedic) FT (X488)</t>
  </si>
  <si>
    <t>Grad Dip Emergency Medical Science (Adv Paramedic) May FT (X489)</t>
  </si>
  <si>
    <t>MSc Emergency Medical Sciences (Advanced Paramedic) FT (X490)</t>
  </si>
  <si>
    <t>MPH (International Health) FT (X498)</t>
  </si>
  <si>
    <t>MPH (International Health) PT (X499)</t>
  </si>
  <si>
    <t>MSc Clinical Leadership FT (X503)</t>
  </si>
  <si>
    <t>MSc Clinical Leadership PT (X504)</t>
  </si>
  <si>
    <t>Professional Cert Pain Management (Sept) PT (X506)</t>
  </si>
  <si>
    <t>MSc Sport &amp; Exercise Management (Sport Management) FT (X508)</t>
  </si>
  <si>
    <t>MSc Sport &amp; Exercise Management (Sport Management) PT (X509)</t>
  </si>
  <si>
    <t>MSc Sport &amp; Exercise Management (Exercise Management) FT (X510)</t>
  </si>
  <si>
    <t>MSc Sport &amp; Exercise Management (Exercise Management) PT (X511)</t>
  </si>
  <si>
    <t>MSc Sport &amp; Exercise Management (Rugby Management) FT (X512)</t>
  </si>
  <si>
    <t>MSc Sport &amp; Exercise Management (Rugby Management) PT (X513)</t>
  </si>
  <si>
    <t>MSc Sport &amp; Exercise Management (Golf Management) FT (X514)</t>
  </si>
  <si>
    <t>MSc Sport &amp; Exercise Management (Golf Management) PT (X515)</t>
  </si>
  <si>
    <t>Grad Dip Nursing Studies FT (X517)</t>
  </si>
  <si>
    <t>MSc Advanced Pain Management PT (X520)</t>
  </si>
  <si>
    <t>MSc Healthcare Informatics (Sept) FT (X523)</t>
  </si>
  <si>
    <t>Grad Cert Obstetric Ultrasound Jan PT (X530)</t>
  </si>
  <si>
    <t>Professional Certificate Advanced Health Assessment (Jan) PT (X531)</t>
  </si>
  <si>
    <t>MSc Gerontology HCP (Clinical) PT (X536)</t>
  </si>
  <si>
    <t>Grad Dip (Nursing) Radiology FT (X538)</t>
  </si>
  <si>
    <t>Grad Dip (Nursing) Endoscopy FT (X539)</t>
  </si>
  <si>
    <t>MSc Physiotherapy (Pre-registration) FT (X543)</t>
  </si>
  <si>
    <t>Grad Cert Healthcare Education PT (X544)</t>
  </si>
  <si>
    <t>MSc Ultrasound FT (X545)</t>
  </si>
  <si>
    <t>Grad Dip Nursing (Cancer Nursing) FT (X546)</t>
  </si>
  <si>
    <t>Grad Dip Nursing ICU FT (X547)</t>
  </si>
  <si>
    <t>Grad Dip Nursing (Diabetes Nursing) FT (X548)</t>
  </si>
  <si>
    <t>Grad Dip Nursing (Peri-Operative Nursing) FT (X551)</t>
  </si>
  <si>
    <t>Grad Dip Nursing (Critical Care - Cardiovascular) FT (X552)</t>
  </si>
  <si>
    <t>Grad Dip Nursing (Rheumatology) FT (X554)</t>
  </si>
  <si>
    <t>Grad Dip Nursing (Heart Failure) FT (X556)</t>
  </si>
  <si>
    <t>Grad Dip Palliative Care Clinical Practice FT (X557)</t>
  </si>
  <si>
    <t>HDip Midwifery (Post RGN) Jan FT (X561)</t>
  </si>
  <si>
    <t>Grad Dip Person Centered Care (Older People) FT (X562)</t>
  </si>
  <si>
    <t>Prof Cert Intra-orbital Foreign Body Screening PT (X563)</t>
  </si>
  <si>
    <t>MSc Environmental Technology FT (X565)</t>
  </si>
  <si>
    <t>Prof Cert Dual Energy X-Ray Absorptiometry (DEXA) PT (X569)</t>
  </si>
  <si>
    <t>MSc Acupuncture PT (X571)</t>
  </si>
  <si>
    <t>Professional Certificate IV Cannulation &amp; Administration PT (X572)</t>
  </si>
  <si>
    <t>Prof Certificate IV Cannulation &amp; Administration (May) PT (X573)</t>
  </si>
  <si>
    <t>Grad Cert Healthcare Education Jan PT (X574)</t>
  </si>
  <si>
    <t>Grad Dip Rural Environmental Conservation &amp; Management PT (X577)</t>
  </si>
  <si>
    <t>Grad Cert Equine Sports Medicine (Jan) PT (X578)</t>
  </si>
  <si>
    <t>Prof Cert Dual Energy X-Ray Absorptiometry (DEXA) Jan PT (X579)</t>
  </si>
  <si>
    <t>Prof Cert Leadership &amp; Management PT (X580)</t>
  </si>
  <si>
    <t>Grad Cert Paediatric Radiography PT (X582)</t>
  </si>
  <si>
    <t>MSc Food Safety &amp; Risk Analysis FT (X585)</t>
  </si>
  <si>
    <t>MSc Nursing (Advanced Practice Prescribing Pathway) May PT (X591)</t>
  </si>
  <si>
    <t>Grad Cert Healthcare Education Jan FT (X605)</t>
  </si>
  <si>
    <t>Grad Dip Food Regulatory Affairs(Veterinary Public Health)PT (X606)</t>
  </si>
  <si>
    <t>MSc Coaching &amp; Exercise Science FT (X608)</t>
  </si>
  <si>
    <t>MSc Coaching &amp; Exercise Science PT (X609)</t>
  </si>
  <si>
    <t>MSc Critical Care Nursing FT (X610)</t>
  </si>
  <si>
    <t>Grad Dip Emergency Nursing (Children) FT (X615)</t>
  </si>
  <si>
    <t>Grad Dip Emergency Nursing (Adult) FT (X616)</t>
  </si>
  <si>
    <t>Grad Dip Critical Care Nursing (Children) FT (X617)</t>
  </si>
  <si>
    <t>MPH (Penang Medical College) FT (X618)</t>
  </si>
  <si>
    <t>Grad Dip Food Nutrition &amp; Health PT (X620)</t>
  </si>
  <si>
    <t>Grad Cert Food Nutrition &amp; Health PT (X621)</t>
  </si>
  <si>
    <t>MSc Advanced Pain Management with Prescriptive Authority PT (X628)</t>
  </si>
  <si>
    <t>Description Missing (X629)</t>
  </si>
  <si>
    <t>MSc Nursing PT (X630)</t>
  </si>
  <si>
    <t>Grad Cert Clinical &amp; Translational Research (One Semester)FT (X635)</t>
  </si>
  <si>
    <t>Grad Dip Forensic Medicine Jan PT (X637)</t>
  </si>
  <si>
    <t>MSc Person Centred Care (Older Persons) PT (X645)</t>
  </si>
  <si>
    <t>Grad Cert Clinical &amp; Translational Research (One Sem) Jan FT (X649)</t>
  </si>
  <si>
    <t>Prof Cert Environmental Management PT (X653)</t>
  </si>
  <si>
    <t>Prof Cert Paediatric Imaging PT (X654)</t>
  </si>
  <si>
    <t>Professional Certificate Radiation Safety PT (X659)</t>
  </si>
  <si>
    <t>MSc Sustainable Energy &amp; Crops FT (X660)</t>
  </si>
  <si>
    <t>Grad Cert Interventional Imaging and Practice PT (X662)</t>
  </si>
  <si>
    <t>Grad Cert Healthcare Education PT (X665)</t>
  </si>
  <si>
    <t>Grad Cert Healthcare Education Jan PT (X666)</t>
  </si>
  <si>
    <t>Grad Dip Psychoanalytic Studies PT (X667)</t>
  </si>
  <si>
    <t>Professional Certificate Non Accidental Injury (Jan) PT (X671)</t>
  </si>
  <si>
    <t>MSc Food Safety &amp; Risk Analysis Jan FT (X672)</t>
  </si>
  <si>
    <t>Prof Cert Medico-Legal Aspects of Healthcare PT (X673)</t>
  </si>
  <si>
    <t>MSc Medical Imaging (X674)</t>
  </si>
  <si>
    <t>MSc Medical Imaging (Jan) (X675)</t>
  </si>
  <si>
    <t>Prof Cert Child Protection PT (X676)</t>
  </si>
  <si>
    <t>MSc Medical Imaging (X677)</t>
  </si>
  <si>
    <t>Grad Cert Colorectal Nursing PT (X686)</t>
  </si>
  <si>
    <t>Prof Dip Breast Care Nursing (Jan) PT (X690)</t>
  </si>
  <si>
    <t>MSc Nursing (Advanced Practice) PT (X697)</t>
  </si>
  <si>
    <t>MSc Nursing Education PT (X698)</t>
  </si>
  <si>
    <t>MSc Nursing (Advanced Practice Prescribing Pathway) PT (X699)</t>
  </si>
  <si>
    <t>Professional Diploma in Leadership &amp; Management PT (X700)</t>
  </si>
  <si>
    <t>MSc Nursing Clinical Practice PT (X701)</t>
  </si>
  <si>
    <t>MSc Palliative Care Clinical Practice PT (X702)</t>
  </si>
  <si>
    <t>MSc Midwifery Practice PT (X704)</t>
  </si>
  <si>
    <t>Professional Certificate Advanced Health Assessment PT (X707)</t>
  </si>
  <si>
    <t>Professional Certificate Advanced Health Assessment (Jan) PT (X708)</t>
  </si>
  <si>
    <t>Prof Cert Elder Abuse Management (Jan) PT (X710)</t>
  </si>
  <si>
    <t>Professional Certificate Community Nursing Jan PT (X712)</t>
  </si>
  <si>
    <t>Professional Cert Pain Management (Sept) PT (X714)</t>
  </si>
  <si>
    <t>Prof Cert Acute Mental Health Interventions PT (X715)</t>
  </si>
  <si>
    <t>Grad Dip Lean Six Sigma for Healthcare FT (X717)</t>
  </si>
  <si>
    <t>Grad Dip Clinical Leadership in Healthcare FT (X718)</t>
  </si>
  <si>
    <t>MSc Advanced Pain Management with Prescriptive Authority PT (X719)</t>
  </si>
  <si>
    <t>MSc Advanced Pain Management PT (X720)</t>
  </si>
  <si>
    <t>MSc Clinical Leadership in Healthcare PT (X721)</t>
  </si>
  <si>
    <t>MSc Health Systems Management PT (X722)</t>
  </si>
  <si>
    <t>MSc Clinical Nutrition &amp; Dietetics (Jan) FT (X723)</t>
  </si>
  <si>
    <t>MSc Occupational Medicine PT (X724)</t>
  </si>
  <si>
    <t>MSc Critical Care Nursing FT (X726)</t>
  </si>
  <si>
    <t>Grad Cert Nursing Advanced Practice (Gastroenterology) PT (X727)</t>
  </si>
  <si>
    <t>MSc Nursing Advanced Practice (Gastroenterology) PT (X728)</t>
  </si>
  <si>
    <t>MSc Child Welfare &amp; Protection PT (X729)</t>
  </si>
  <si>
    <t>Grad Cert Palliative Care PT (X733)</t>
  </si>
  <si>
    <t>Professional Certificate Early Pregnancy Ultrasound Jan PT (X734)</t>
  </si>
  <si>
    <t>Professional Diploma Obstetric Ultrasound Jan PT (X735)</t>
  </si>
  <si>
    <t>Professional Certificate Fetal Wellbeing Ultrasound Jan PT (X736)</t>
  </si>
  <si>
    <t>Prof Cert Gynaecological Pregnancy Ultrasound Jan PT (X737)</t>
  </si>
  <si>
    <t>Prof Cert Mgmt of Intra-articular &amp; Soft TissInjtTechs JanPT (X738)</t>
  </si>
  <si>
    <t>Grad Dip Child Welfare &amp; Protection PT (X742)</t>
  </si>
  <si>
    <t>Grad Dip Nursing (Critical Care - Cardiovascular) PT (X744)</t>
  </si>
  <si>
    <t>Grad Dip Nursing ICU PT (X745)</t>
  </si>
  <si>
    <t>Grad Dip Palliative Care Clinical Practice PT (X746)</t>
  </si>
  <si>
    <t>Grad Dip Nursing (Cancer Nursing) PT (X747)</t>
  </si>
  <si>
    <t>Grad Dip Critical Care Nursing (Children) PT (X748)</t>
  </si>
  <si>
    <t>Grad Dip Nursing (Diabetes Nursing) PT (X749)</t>
  </si>
  <si>
    <t>Grad Dip Nursing (Peri-Operative Nursing) PT (X750)</t>
  </si>
  <si>
    <t>Grad Dip Emergency Nursing (Adult) PT (X751)</t>
  </si>
  <si>
    <t>Grad Dip Emergency Nursing (Children) PT (X752)</t>
  </si>
  <si>
    <t>Professional Certificate Examination of the Newborn PT (X753)</t>
  </si>
  <si>
    <t>Graduate Diploma Pain Management FT (X754)</t>
  </si>
  <si>
    <t>Grad Cert Clinical &amp; Translational Research (Online)PT (X756)</t>
  </si>
  <si>
    <t>MSc Nursing (Public Health) PT (X759)</t>
  </si>
  <si>
    <t>Prof Cert Intra-orbital Foreign Body Screening (Jan) PT (X761)</t>
  </si>
  <si>
    <t>MSc Sports Management (Sport) FT (X762)</t>
  </si>
  <si>
    <t>MSc Sports Management (Sport) PT (X763)</t>
  </si>
  <si>
    <t>MSc Sports Management (Exercise) FT (X764)</t>
  </si>
  <si>
    <t>MSc Sports Management (Exercise) PT (X765)</t>
  </si>
  <si>
    <t>HDip Midwifery (Post RGN) FT (X770)</t>
  </si>
  <si>
    <t>MSc Coaching Science in Sport FT (X772)</t>
  </si>
  <si>
    <t>MSc Coaching Science in Sport PT (X773)</t>
  </si>
  <si>
    <t>Professional Certificate Psycho-oncology (Jan) PT (X774)</t>
  </si>
  <si>
    <t>Prof Cert Heart Failure Nursing (Jan) PT (X776)</t>
  </si>
  <si>
    <t>Prof Cert Radiology InfoSys &amp; Pic Archiving &amp; CommSys MgmtPT (X778)</t>
  </si>
  <si>
    <t>Prof Dip Radiology InfoSys &amp; Pic Archiving &amp; CommSys MgmtPT (X779)</t>
  </si>
  <si>
    <t>HDip Mental Health Nursing (Jan) FT (X780)</t>
  </si>
  <si>
    <t>Grad Cert Critical Care Nursing (Cardiovascular) PT (X782)</t>
  </si>
  <si>
    <t>Professional Masters Physiotherapy FT (X784)</t>
  </si>
  <si>
    <t>Grad Dip Medical Imaging (EU) PT (X786)</t>
  </si>
  <si>
    <t>GradCert Clinical &amp; Translational Research (Online) (Sept)PT (X787)</t>
  </si>
  <si>
    <t>MSc Clinical &amp; Translational Research FT (X789)</t>
  </si>
  <si>
    <t>MSc Palliative Care PT (X790)</t>
  </si>
  <si>
    <t>Grad Dip Palliative Care FT (X791)</t>
  </si>
  <si>
    <t>Grad Dip Palliative Care PT (X792)</t>
  </si>
  <si>
    <t>Grad Dip Chronic Illness Management (Nursing) FT (X808)</t>
  </si>
  <si>
    <t>Grad Dip Chronic Illness Management (Nursing) PT (X809)</t>
  </si>
  <si>
    <t>Prof Dip Child Welfare &amp; Protection PT Jan (X818)</t>
  </si>
  <si>
    <t>Grad Dip (Nursing) Radiology PT (X819)</t>
  </si>
  <si>
    <t>MSc Clinical Nutrition &amp; Dietetics (Jan) FT (X820)</t>
  </si>
  <si>
    <t>Grad Dip Person Centered Care (Older People) PT (X825)</t>
  </si>
  <si>
    <t>Prof Cert The Psychological Impact of Chronic Illness Jan PT (X828)</t>
  </si>
  <si>
    <t>MSc Nursing (Education) PT (X829)</t>
  </si>
  <si>
    <t>Prof Dip Early Pregnancy and Gynaecological Ultrasound JanPT (X832)</t>
  </si>
  <si>
    <t>Prof Cert Healthcare Innovation (Jan) PT (X833)</t>
  </si>
  <si>
    <t>Prof Cert Strategic Leadership in Healthcare (Jan) PT (X834)</t>
  </si>
  <si>
    <t>Prof Dip StrategicLeadershipHealthcareImprovement&amp;InnovJanPT (X835)</t>
  </si>
  <si>
    <t>HDip Midwifery (Post RGN) Jan FT (X837)</t>
  </si>
  <si>
    <t>HDip Psychotherapy Studies FT (X838)</t>
  </si>
  <si>
    <t>MSc Leadership Innovation &amp; Management for Healthcare PT (X839)</t>
  </si>
  <si>
    <t>Prof Cert Maternal Critical Care PT (X843)</t>
  </si>
  <si>
    <t>MSc Nursing Advanced-Practice (ANP) PT (X844)</t>
  </si>
  <si>
    <t>Prof Cert Biostatistics PT (X845)</t>
  </si>
  <si>
    <t>MSc Experimental Physiology FT (X846)</t>
  </si>
  <si>
    <t>Grad Dip Irish Folklore FT (Z002)</t>
  </si>
  <si>
    <t>Grad Dip American Studies FT (Z006)</t>
  </si>
  <si>
    <t>MA American Literature FT (Z010)</t>
  </si>
  <si>
    <t>MA Anglo-Irish Literature &amp; Drama FT (Z011)</t>
  </si>
  <si>
    <t>MA Creative Writing FT (Z012)</t>
  </si>
  <si>
    <t>MA Directing for Theatre FT (Z013)</t>
  </si>
  <si>
    <t>MA Drama &amp; Performance Studies FT (Z014)</t>
  </si>
  <si>
    <t>MA Archives &amp; Records Management FT (Z020)</t>
  </si>
  <si>
    <t>MA Linguistics FT (Z028)</t>
  </si>
  <si>
    <t>MA sa Nua-Ghaeilge FT (Z029)</t>
  </si>
  <si>
    <t>MA ScrÃ­obh agus CumarsÃ¡id na Gaeilge FT (Z030)</t>
  </si>
  <si>
    <t>MA Film Studies FT (Z032)</t>
  </si>
  <si>
    <t>MA Second Language Studies FT (Z038)</t>
  </si>
  <si>
    <t>MA Archaeology FT (Z040)</t>
  </si>
  <si>
    <t>MA Cultural Policy &amp; Arts Management FT (Z041)</t>
  </si>
  <si>
    <t>MA History of Art FT (Z042)</t>
  </si>
  <si>
    <t>MA American Studies FT (Z043)</t>
  </si>
  <si>
    <t>MA Classics FT (Z044)</t>
  </si>
  <si>
    <t>MMus FT (Z045)</t>
  </si>
  <si>
    <t>HDip Irish Folklore FT (Z086)</t>
  </si>
  <si>
    <t>MA Social &amp; Cultural History of Medicine FT (Z089)</t>
  </si>
  <si>
    <t>MA History FT (Z097)</t>
  </si>
  <si>
    <t>MA Archives &amp; Records Management PT (Z100)</t>
  </si>
  <si>
    <t>MA Archaeology PT (Z104)</t>
  </si>
  <si>
    <t>MA Classics PT (Z105)</t>
  </si>
  <si>
    <t>MA Drama &amp; Performance Studies PT (Z106)</t>
  </si>
  <si>
    <t>MA Media &amp; International Conflict FT (Z137)</t>
  </si>
  <si>
    <t>MA  Media &amp; International Conflict PT (Z138)</t>
  </si>
  <si>
    <t>MA American Studies PT (Z140)</t>
  </si>
  <si>
    <t>MA Renaissance Literature &amp; Culture FT (Z142)</t>
  </si>
  <si>
    <t>MA History of the Media FT (Z143)</t>
  </si>
  <si>
    <t>MA Modernity Literature &amp; Culture FT (Z145)</t>
  </si>
  <si>
    <t>MA Second Language Studies PT (Z148)</t>
  </si>
  <si>
    <t>MA History PT (Z151)</t>
  </si>
  <si>
    <t>MA TESOL FT (Z155)</t>
  </si>
  <si>
    <t>Grad Dip History FT (Z160)</t>
  </si>
  <si>
    <t>Grad Dip History PT (Z161)</t>
  </si>
  <si>
    <t>MA Gender Sexuality &amp; Culture FT (Z162)</t>
  </si>
  <si>
    <t>Grad Dip ScrÃ­obh agus CumarsÃ¡id na Gaeilge FT (Z165)</t>
  </si>
  <si>
    <t>Grad Dip ScrÃ­obh agus CumarsÃ¡id na Gaeilge PT (Z166)</t>
  </si>
  <si>
    <t>MA French (Sep) PT (Z171)</t>
  </si>
  <si>
    <t>Grad Dip TESOL FT (Z173)</t>
  </si>
  <si>
    <t>MA Directing for Theatre PT (Z174)</t>
  </si>
  <si>
    <t>MA Modernity Literature &amp; Culture PT (Z175)</t>
  </si>
  <si>
    <t>MA Social &amp; Cultural History of Medicine PT (Z177)</t>
  </si>
  <si>
    <t>MA Renaissance Literature &amp; Culture PT (Z178)</t>
  </si>
  <si>
    <t>MA Medieval Studies FT (Z182)</t>
  </si>
  <si>
    <t>MA Medieval Studies PT (Z183)</t>
  </si>
  <si>
    <t>MA European Regional &amp; Minority Cultures FT (Z185)</t>
  </si>
  <si>
    <t>MMus PT (Z191)</t>
  </si>
  <si>
    <t>MA sa Nua-Ghaeilge PT (Z192)</t>
  </si>
  <si>
    <t>MA Irish Studies FT (Z195)</t>
  </si>
  <si>
    <t>MA Irish Studies PT (Z196)</t>
  </si>
  <si>
    <t>MFA Creative Writing FT (Z197)</t>
  </si>
  <si>
    <t>MFA Creative Writing PT (Z198)</t>
  </si>
  <si>
    <t>MA ScrÃ­obh agus CumarsÃ¡id na Gaeilge PT (Z199)</t>
  </si>
  <si>
    <t>MA Modern Languages FT (Z202)</t>
  </si>
  <si>
    <t>MA Modern Languages PT (Z203)</t>
  </si>
  <si>
    <t>Grad Dip Modern Languages FT (Z204)</t>
  </si>
  <si>
    <t>Grad Dip Second Language Studies FT (Z208)</t>
  </si>
  <si>
    <t>Grad Dip Archaeology FT (Z210)</t>
  </si>
  <si>
    <t>Grad Dip Archaeology PT (Z211)</t>
  </si>
  <si>
    <t>HDip Archaeology FT (Z212)</t>
  </si>
  <si>
    <t>HDip Archaeology PT (Z213)</t>
  </si>
  <si>
    <t>MA European History (UNICA) FT (Z222)</t>
  </si>
  <si>
    <t>MA Medieval English Literature &amp; Culture FT (Z223)</t>
  </si>
  <si>
    <t>MA Linguistics PT (Z224)</t>
  </si>
  <si>
    <t>MA Applied Linguistics FT (Z227)</t>
  </si>
  <si>
    <t>MA Applied Linguistics PT (Z228)</t>
  </si>
  <si>
    <t>Grad Dip Applied Linguistics FT (Z229)</t>
  </si>
  <si>
    <t>MA American Politics &amp; Foreign Policy FT (Z234)</t>
  </si>
  <si>
    <t>MA American Politics &amp; Foreign Policy PT (Z235)</t>
  </si>
  <si>
    <t>Grad Dip American Politics &amp; Foreign Policy FT (Z236)</t>
  </si>
  <si>
    <t>Grad Dip American Politics &amp; Foreign Policy PT (Z237)</t>
  </si>
  <si>
    <t>MA History of Welfare &amp; Medicine in Society FT (Z240)</t>
  </si>
  <si>
    <t>MA History of Welfare &amp; Medicine in Society PT (Z241)</t>
  </si>
  <si>
    <t>MA Linguistics (Jan) FT (Z242)</t>
  </si>
  <si>
    <t>MA Theatre Practice FT (Z243)</t>
  </si>
  <si>
    <t>MA Theatre Practice PT (Z244)</t>
  </si>
  <si>
    <t>Grad Dip Cultural Policy &amp; Arts Management FT (Z245)</t>
  </si>
  <si>
    <t>Grad Dip Cultural Policy &amp; Arts Management PT (Z246)</t>
  </si>
  <si>
    <t>MA Public History FT (Z247)</t>
  </si>
  <si>
    <t>MA Writing for Theatre FT (Z249)</t>
  </si>
  <si>
    <t>MA Writing for Theatre PT (Z250)</t>
  </si>
  <si>
    <t>MA Literature &amp; Culture FT (Z251)</t>
  </si>
  <si>
    <t>MA Literature &amp; Culture PT (Z252)</t>
  </si>
  <si>
    <t>MA Irish Folklore &amp; Ethnology FT (Z253)</t>
  </si>
  <si>
    <t>MA Irish Folklore &amp; Ethnology PT (Z254)</t>
  </si>
  <si>
    <t>MA International War Studies FT (Z258)</t>
  </si>
  <si>
    <t>MA Art History FT (Z333)</t>
  </si>
  <si>
    <t>MA Art History PT (Z334)</t>
  </si>
  <si>
    <t>MA Gender Sexuality &amp; Culture PT (Z337)</t>
  </si>
  <si>
    <t>MA in TESOL Studies FT (Z338)</t>
  </si>
  <si>
    <t>MA Film Studies PT (Z340)</t>
  </si>
  <si>
    <t>MA in Modern and Contemporary Literature FT (Z341)</t>
  </si>
  <si>
    <t>MA in Modern and Contemporary Literature PT (Z342)</t>
  </si>
  <si>
    <t>MA Art History Collections &amp; Curating FT (Z344)</t>
  </si>
  <si>
    <t>MA Art History Collections &amp; Curating PT (Z345)</t>
  </si>
  <si>
    <t>GT Input.[GT]</t>
  </si>
  <si>
    <t>Graduate Taught Input</t>
  </si>
  <si>
    <t>Prof Dip Arbitration Jan PT (B640)</t>
  </si>
  <si>
    <t>PD Leading Cultural Change&amp;Ethical Behaviour in Fin Serv PT (B644)</t>
  </si>
  <si>
    <t>B645</t>
  </si>
  <si>
    <t>MSc Retail Leadership (B645)</t>
  </si>
  <si>
    <t>Prof Cert in Leadership Development for the SEAI Jan PT (B650)</t>
  </si>
  <si>
    <t>Prof Dip High Performance Sales &amp; Business Development JanPT (B654)</t>
  </si>
  <si>
    <t>Professional Diploma Business &amp; Executive Coaching  May PT (B655)</t>
  </si>
  <si>
    <t>Prof Dip Advanced Business &amp; Executive Coaching May PT (B656)</t>
  </si>
  <si>
    <t>Prof Dip Creativity Innovation &amp; LeadershipJan PT (F171)</t>
  </si>
  <si>
    <t>F172</t>
  </si>
  <si>
    <t>Professional Certificate Entrepreneurial Educators (PT) (F172)</t>
  </si>
  <si>
    <t>F173</t>
  </si>
  <si>
    <t>Professional Certificate Entrepreneurial Educators (FT) (F173)</t>
  </si>
  <si>
    <t>F174</t>
  </si>
  <si>
    <t>Professional Diploma Entrepreneurial Educators (FT) (F174)</t>
  </si>
  <si>
    <t>F175</t>
  </si>
  <si>
    <t>Professional Diploma Entrepreneurial Educators (PT) (F175)</t>
  </si>
  <si>
    <t>ME Optical Engineering FT (T319)</t>
  </si>
  <si>
    <t>Graduate Certificate Digital Information Management PT (W414)</t>
  </si>
  <si>
    <t>W415</t>
  </si>
  <si>
    <t>MSc Geographies of the Global South PT (W415)</t>
  </si>
  <si>
    <t>W416</t>
  </si>
  <si>
    <t>MA Geography PT (W416)</t>
  </si>
  <si>
    <t>W417</t>
  </si>
  <si>
    <t>Graduate Diploma Urban Environment FT (W417)</t>
  </si>
  <si>
    <t>W418</t>
  </si>
  <si>
    <t>Graduate Diploma Urban Environment PT (W418)</t>
  </si>
  <si>
    <t>W419</t>
  </si>
  <si>
    <t>MSc Urban Environment PT (W419)</t>
  </si>
  <si>
    <t>W420</t>
  </si>
  <si>
    <t>MA Geopolitics &amp; the Global Economy PT (W420)</t>
  </si>
  <si>
    <t>W429</t>
  </si>
  <si>
    <t>MSocSc (Applied Social Science) FT (W429)</t>
  </si>
  <si>
    <t>W430</t>
  </si>
  <si>
    <t>W431</t>
  </si>
  <si>
    <t>MA Race Migration &amp; Decolonial Studies PT (W431)</t>
  </si>
  <si>
    <t>W432</t>
  </si>
  <si>
    <t>W433</t>
  </si>
  <si>
    <t>Grad Dip Race Migration &amp; Decolonial Studies PT (W433)</t>
  </si>
  <si>
    <t>Prof Cert Evidence-Based Policy-Making &amp; Evaluation Jan PT (W434)</t>
  </si>
  <si>
    <t>LLM International Financial Services Law FT (W435)</t>
  </si>
  <si>
    <t>Professional Cert Digital Information Management PT Jan (W447)</t>
  </si>
  <si>
    <t>X840</t>
  </si>
  <si>
    <t>Grad Cert Leadership Innovation &amp; Management PT (X840)</t>
  </si>
  <si>
    <t>X841</t>
  </si>
  <si>
    <t>Grad Dip Leadership Innovation &amp; Management PT (X841)</t>
  </si>
  <si>
    <t>X842</t>
  </si>
  <si>
    <t>PC Legal Responsibilities in Child Welfare&amp;Protection Jan PT (X842)</t>
  </si>
  <si>
    <t>HDip Mental Health Nursing (Jan) FT (X863)</t>
  </si>
  <si>
    <t>X864</t>
  </si>
  <si>
    <t>MSc Veterinary Public Health (Food Regulatory Affairs) PT (X864)</t>
  </si>
  <si>
    <t>X865</t>
  </si>
  <si>
    <t>GDip Veterinary Public Health (Food Regulatory Affairs) PT (X865)</t>
  </si>
  <si>
    <t>Z261</t>
  </si>
  <si>
    <t>Grad Cert Art History Collections and Curating FT (Z261)</t>
  </si>
  <si>
    <t>Z262</t>
  </si>
  <si>
    <t>Grad Cert Art History Collections and Curating PT (Z262)</t>
  </si>
  <si>
    <t>Z263</t>
  </si>
  <si>
    <t>Grad Dip sa Nua-Ghaeilge PT (Z263)</t>
  </si>
  <si>
    <t>New_S003_GT</t>
  </si>
  <si>
    <t>New_S005_GT</t>
  </si>
  <si>
    <t>New_S006_GT</t>
  </si>
  <si>
    <t>New_S007_GT</t>
  </si>
  <si>
    <t>New_S008_GT</t>
  </si>
  <si>
    <t>New_S009_GT</t>
  </si>
  <si>
    <t>New_S011_GT</t>
  </si>
  <si>
    <t>New_S012_GT</t>
  </si>
  <si>
    <t>New_S013_GT</t>
  </si>
  <si>
    <t>New_S014_GT</t>
  </si>
  <si>
    <t>New_S016_GT</t>
  </si>
  <si>
    <t>New_S017_GT</t>
  </si>
  <si>
    <t>New_S019_GT</t>
  </si>
  <si>
    <t>New_S020_GT</t>
  </si>
  <si>
    <t>New_S021_GT</t>
  </si>
  <si>
    <t>New_S022_GT</t>
  </si>
  <si>
    <t>New_S023_GT</t>
  </si>
  <si>
    <t>New_S024_GT</t>
  </si>
  <si>
    <t>New_S025_GT</t>
  </si>
  <si>
    <t>New_S026_GT</t>
  </si>
  <si>
    <t>New_S027_GT</t>
  </si>
  <si>
    <t>New_S028_GT</t>
  </si>
  <si>
    <t>New_S031_GT</t>
  </si>
  <si>
    <t>New_S032_GT</t>
  </si>
  <si>
    <t>New_S034_GT</t>
  </si>
  <si>
    <t>New_S035_GT</t>
  </si>
  <si>
    <t>New_S036_GT</t>
  </si>
  <si>
    <t>New_S037_GT</t>
  </si>
  <si>
    <t>New_S039_GT</t>
  </si>
  <si>
    <t>New_S041_GT</t>
  </si>
  <si>
    <t>New_S042_GT</t>
  </si>
  <si>
    <t>New_S045_GT</t>
  </si>
  <si>
    <t>New_S099_GT</t>
  </si>
  <si>
    <t>New_S104_GT</t>
  </si>
  <si>
    <t>New_S108_GT</t>
  </si>
  <si>
    <t>New_S112_GT</t>
  </si>
  <si>
    <t>New_S115_GT</t>
  </si>
  <si>
    <t>New_S116_GT</t>
  </si>
  <si>
    <t>New_S117_GT</t>
  </si>
  <si>
    <t>New_S124_GT</t>
  </si>
  <si>
    <t>New_S134_GT</t>
  </si>
  <si>
    <t>New_S137_GT</t>
  </si>
  <si>
    <t>New_S142_GT</t>
  </si>
  <si>
    <t>New_S143_GT</t>
  </si>
  <si>
    <t>New_S144_GT</t>
  </si>
  <si>
    <t>New_S145_GT</t>
  </si>
  <si>
    <t>New_S146_GT</t>
  </si>
  <si>
    <t>New_S147_GT</t>
  </si>
  <si>
    <t>New_S148_GT</t>
  </si>
  <si>
    <t>New_S150_GT</t>
  </si>
  <si>
    <t>New_S151_GT</t>
  </si>
  <si>
    <t>New_S152_GT</t>
  </si>
  <si>
    <t>New_S153_GT</t>
  </si>
  <si>
    <t>New_S157_GT</t>
  </si>
  <si>
    <t>New_S171_GT</t>
  </si>
  <si>
    <t>New_S173_GT</t>
  </si>
  <si>
    <t>GDip Environmental Sustainability (Negotiated Learning) FT (F063)</t>
  </si>
  <si>
    <t>MA Consciousness and Embodiment PT Jan (W449)</t>
  </si>
  <si>
    <t>MA Irish History FT (Z264)</t>
  </si>
  <si>
    <t>MA Irish History PT (Z265)</t>
  </si>
  <si>
    <t>MA Global History FT (Z347)</t>
  </si>
  <si>
    <t>MA Global History PT (Z348)</t>
  </si>
  <si>
    <t>MSc Sociology FT (W436)</t>
  </si>
  <si>
    <t>MSc Sociology PT (W437)</t>
  </si>
  <si>
    <t>MA Sociology FT (W438)</t>
  </si>
  <si>
    <t>MA Sociology PT (W439)</t>
  </si>
  <si>
    <t>MSc Retail Leadership FT (B658)</t>
  </si>
  <si>
    <t>FTNew</t>
  </si>
  <si>
    <t>New01_S014_GT</t>
  </si>
  <si>
    <t>MEd Inclusive Education FT (New01_S014_GT)</t>
  </si>
  <si>
    <t>MSc Communication and Media FT (W440)</t>
  </si>
  <si>
    <t>MSc Communication and Media PT (W441)</t>
  </si>
  <si>
    <t>New01_S137_GT</t>
  </si>
  <si>
    <t>MSc Health Informatics (New01_S137_GT)</t>
  </si>
  <si>
    <t>New02_S137_GT</t>
  </si>
  <si>
    <t>Prof Cert Spinal Studies (New02_S137_GT)</t>
  </si>
  <si>
    <t>New01_S171_GT</t>
  </si>
  <si>
    <t>Grad Dip Equality Studies PT (New01_S171_GT)</t>
  </si>
  <si>
    <t>MA Contemporary European Philosophy FT (W456)</t>
  </si>
  <si>
    <t>W457</t>
  </si>
  <si>
    <t>MA Contemporary European Philosophy PT (W457)</t>
  </si>
  <si>
    <t>New01_S028_GT</t>
  </si>
  <si>
    <t>MA in Ethics Theory and Practice FT (New01_S028_GT)</t>
  </si>
  <si>
    <t>New02_S028_GT</t>
  </si>
  <si>
    <t>MA in Ethics Theory and Practice PT (New02_S028_GT)</t>
  </si>
  <si>
    <t>New_S018_GT</t>
  </si>
  <si>
    <t>New_S010_GT</t>
  </si>
  <si>
    <t>MSc in Chemical Biology (New_S010_GT)</t>
  </si>
  <si>
    <t>New_S029_GT</t>
  </si>
  <si>
    <t>MSc in Nano Science (New_S029_GT)</t>
  </si>
  <si>
    <t>New01_S025_GT</t>
  </si>
  <si>
    <t>MSc Clinical &amp; Diagnostic Biochemistry (New01_S025_GT)</t>
  </si>
  <si>
    <t>B652</t>
  </si>
  <si>
    <t>MSc in Business Sustainability May FT (B652)</t>
  </si>
  <si>
    <t>B686</t>
  </si>
  <si>
    <t>Professional Diploma Banking May PT (B686)</t>
  </si>
  <si>
    <t>T337</t>
  </si>
  <si>
    <t>Grad Dip in Urban Design &amp; Planning FT (T337)</t>
  </si>
  <si>
    <t>LLM European Law &amp; Public Affairs Jan FT (B406)</t>
  </si>
  <si>
    <t>Professional Certificate Asset Management PT (B721)</t>
  </si>
  <si>
    <t>GradCert Clinical &amp; Translational Research (Online) (Jan)PT (X882)</t>
  </si>
  <si>
    <t>X874</t>
  </si>
  <si>
    <t>MSc Clin&amp;DiagnosticBioChem (X874)</t>
  </si>
  <si>
    <t>X875</t>
  </si>
  <si>
    <t>MScPrimCare(Orth&amp;Muscl Med) (X875)</t>
  </si>
  <si>
    <t>X876</t>
  </si>
  <si>
    <t>MscPrimCare(Mntl Health) (X876)</t>
  </si>
  <si>
    <t>F181</t>
  </si>
  <si>
    <t>F182</t>
  </si>
  <si>
    <t>MSc Chemistry (Negotiated Learning) PT (F182)</t>
  </si>
  <si>
    <t>F183</t>
  </si>
  <si>
    <t>MSc Nanomaterials Chemistry PT (F183)</t>
  </si>
  <si>
    <t>STS1</t>
  </si>
  <si>
    <t>BSc Sustainability (STS1)</t>
  </si>
  <si>
    <t>T341</t>
  </si>
  <si>
    <t>T342</t>
  </si>
  <si>
    <t>MSc Medical Physics FT (T342)</t>
  </si>
  <si>
    <t>T343</t>
  </si>
  <si>
    <t>MSc Medical Physics PT (T343)</t>
  </si>
  <si>
    <t>T344</t>
  </si>
  <si>
    <t>GDip Medical Physics FT (T344)</t>
  </si>
  <si>
    <t>T345</t>
  </si>
  <si>
    <t>GDip Medical Physics PT (T345)</t>
  </si>
  <si>
    <t>T320</t>
  </si>
  <si>
    <t>ME Management (Food Engineering) PT (T320)</t>
  </si>
  <si>
    <t>T321</t>
  </si>
  <si>
    <t>ME Civil Engineering (C) FT (T321)</t>
  </si>
  <si>
    <t>T322</t>
  </si>
  <si>
    <t>ME Civil Engineering (C) FT Jan (T322)</t>
  </si>
  <si>
    <t>T324</t>
  </si>
  <si>
    <t>MSc Planning, Development &amp; Urban Design FT (T324)</t>
  </si>
  <si>
    <t>T325</t>
  </si>
  <si>
    <t>MSc Planning, Development &amp; Urban Design PT (T325)</t>
  </si>
  <si>
    <t>T326</t>
  </si>
  <si>
    <t>MSc Bioeconomy with Business PT (T326)</t>
  </si>
  <si>
    <t>T335</t>
  </si>
  <si>
    <t>ME Electrical Power Engineering (T335)</t>
  </si>
  <si>
    <t>T336</t>
  </si>
  <si>
    <t>MSc Bioeconomy with Business Jan PT (T336)</t>
  </si>
  <si>
    <t>T339</t>
  </si>
  <si>
    <t>MSc Architecture, Urbanism &amp; Climate Action FT (T339)</t>
  </si>
  <si>
    <t>Prof Dip in Data Protection Law &amp; Governance Jan PT (B720)</t>
  </si>
  <si>
    <t>Professional Certificate Entrepreneurial Educators Jan PT (F178)</t>
  </si>
  <si>
    <t>Prof Dip Organisational Change &amp; Transformation Sept PT (B603)</t>
  </si>
  <si>
    <t>MSc Renewable Energy &amp; Environmental Finance PT (B646)</t>
  </si>
  <si>
    <t>MSc Renewable Energy &amp; Environmental Finance FT (B647)</t>
  </si>
  <si>
    <t>MSc Supply Chain &amp; A/C Management(Retail&amp;FoodService) May FT (B651)</t>
  </si>
  <si>
    <t>MSc International Marketing Practice (Bord Bia) May FT (B653)</t>
  </si>
  <si>
    <t>Professional Diploma in Data Protection Law &amp; Governance PT (B659)</t>
  </si>
  <si>
    <t>Professional Diploma Leadership Development PT (B679)</t>
  </si>
  <si>
    <t>MSc Business Sustainability May FT (B692)</t>
  </si>
  <si>
    <t>MSc in Global Business Practice (Bord Bia) May FT (B693)</t>
  </si>
  <si>
    <t>MSc International Management FT (B696)</t>
  </si>
  <si>
    <t>MSc Horticulture FT (D064)</t>
  </si>
  <si>
    <t>MSc Mathematical Science PT (T087)</t>
  </si>
  <si>
    <t>MSc Social Data Analytics PT (W391)</t>
  </si>
  <si>
    <t>MSc Development and the Global South FT (W445)</t>
  </si>
  <si>
    <t>Grad Cert Critical Care Nursing (Intensive Care) PT (X685)</t>
  </si>
  <si>
    <t>Prof Dip Child Welfare &amp; Protection PT (X740)</t>
  </si>
  <si>
    <t>Prof Cert Spinal Studies PT (X869)</t>
  </si>
  <si>
    <t>Grad Cert Strategy Leadership &amp; Innovation in Healthcare PT (X872)</t>
  </si>
  <si>
    <t>Grad Dip Leading and Innovating in Health Systems PT (X873)</t>
  </si>
  <si>
    <t>Prof Cert Clinical Dermatology FT (X877)</t>
  </si>
  <si>
    <t>Grad Dip Dermatology Nursing PT (X879)</t>
  </si>
  <si>
    <t>Prof Dip EMS (IC) FT (X880)</t>
  </si>
  <si>
    <t>Grad Dip Irish Folklore &amp; Ethnology PT (Z256)</t>
  </si>
  <si>
    <t>MA Irish Literature and Culture FT (Z349)</t>
  </si>
  <si>
    <t>PC TESOL (May) PT (Z355)</t>
  </si>
  <si>
    <t>Prof Dip in Digital Transformation in Financial Services PT (B672)</t>
  </si>
  <si>
    <t>PD Advanced Operational Risk Mgmt in Financial Services PT (B673)</t>
  </si>
  <si>
    <t>PD in Data &amp; Analytics in Financial Services PT (B674)</t>
  </si>
  <si>
    <t>Grad Dip Financial Planning (SPF) May PT (B680)</t>
  </si>
  <si>
    <t>Grad Dip Financial Services (SPF) May PT (B681)</t>
  </si>
  <si>
    <t>Professional Diploma Advanced Banking Risk Management May PT (B685)</t>
  </si>
  <si>
    <t>PD Leading Cultural Change&amp;Ethical Behaviour in FS SMay PT (B690)</t>
  </si>
  <si>
    <t>PD Leading Cultural Change&amp;Ethical Behaviour in Fin Serv PT (B717)</t>
  </si>
  <si>
    <t>Prof Dip Financial Services (Department of Finance) (B719)</t>
  </si>
  <si>
    <t>New02_S025_GT</t>
  </si>
  <si>
    <t>MSc Primary Care - Mental Healtcare (New02_S025_GT)</t>
  </si>
  <si>
    <t>New03_S025_GT</t>
  </si>
  <si>
    <t>MSc Primary Care - Orthopaedics &amp; Musculoskeletal Medicine (New03_S025_GT)</t>
  </si>
  <si>
    <t>PhD Agribusiness Extension &amp; Rural Development FT (A301)</t>
  </si>
  <si>
    <t>PhD Animal Science &amp; Production FT (A303)</t>
  </si>
  <si>
    <t>MPhil Law FT (B137)</t>
  </si>
  <si>
    <t>PhD Business FT (B140)</t>
  </si>
  <si>
    <t>PhD Business PT (B141)</t>
  </si>
  <si>
    <t>PhD Law FT (B142)</t>
  </si>
  <si>
    <t>PhD Law PT (B143)</t>
  </si>
  <si>
    <t>PhD European Governance &amp; Law FT (B144)</t>
  </si>
  <si>
    <t>PhD European Governance &amp; Law PT (B145)</t>
  </si>
  <si>
    <t>MPhil Business PT (B146)</t>
  </si>
  <si>
    <t>Law MPhil PT (B431)</t>
  </si>
  <si>
    <t>LLM (by Research) Jan FT (B627)</t>
  </si>
  <si>
    <t>B628</t>
  </si>
  <si>
    <t>LLM (by Research) Sept FT (B628)</t>
  </si>
  <si>
    <t>LLM (by Research) Jan PT (B637)</t>
  </si>
  <si>
    <t>PhD Banking &amp; Finance FT (C307)</t>
  </si>
  <si>
    <t>PhD Agriculture &amp; Food Science FT (D001)</t>
  </si>
  <si>
    <t>PhD Agriculture &amp; Food Science PT (D002)</t>
  </si>
  <si>
    <t>PhD Veterinary Medicine FT (D003)</t>
  </si>
  <si>
    <t>PhD Veterinary Medicine PT (D004)</t>
  </si>
  <si>
    <t>MAgrSc Agriculture &amp; Food Science FT (D005)</t>
  </si>
  <si>
    <t>MAgrSc Agriculture &amp; Food Science PT (D006)</t>
  </si>
  <si>
    <t>MAnSc Agriculture &amp; Food Science FT (D009)</t>
  </si>
  <si>
    <t>MAnSc Agriculture &amp; Food Science PT (D010)</t>
  </si>
  <si>
    <t>MAnSc Veterinary Medicine FT (D011)</t>
  </si>
  <si>
    <t>MSc Agriculture &amp; Food Science FT (D017)</t>
  </si>
  <si>
    <t>MSc Agriculture &amp; Food Science PT (D018)</t>
  </si>
  <si>
    <t>MSc Veterinary Medicine FT (D019)</t>
  </si>
  <si>
    <t>MSc Veterinary Medicine PT (D020)</t>
  </si>
  <si>
    <t>MSc(Agr) Agriculture &amp; Food Science FT (D021)</t>
  </si>
  <si>
    <t>MSc(Agr) Agriculture &amp; Food Science PT (D022)</t>
  </si>
  <si>
    <t>MSc(Agr)Veterinary Medicine FT (D023)</t>
  </si>
  <si>
    <t>MVM Veterinary Medicine FT (D025)</t>
  </si>
  <si>
    <t>MVM Veterinary Medicine PT (D026)</t>
  </si>
  <si>
    <t>PhD Molecular &amp; Cellular Biology of Inflammation FT (D028)</t>
  </si>
  <si>
    <t>Veterinary Medical Specialisation (DVMS) (D031)</t>
  </si>
  <si>
    <t>PhD Biology &amp; Technology of Reproductive Health FT (D057)</t>
  </si>
  <si>
    <t>PhD Food and Health PT (D060)</t>
  </si>
  <si>
    <t>PhD Civil Engineering FT (E303)</t>
  </si>
  <si>
    <t>PhD Mechanical Engineering FT (E306)</t>
  </si>
  <si>
    <t>PhD Architecture FT (E308)</t>
  </si>
  <si>
    <t>PhD Physics FT (F010)</t>
  </si>
  <si>
    <t>PhD Simulation Science FT (F011)</t>
  </si>
  <si>
    <t>PhD Earth &amp; Natural Sciences FT (F018)</t>
  </si>
  <si>
    <t>PhD Computational Infection Biology FT (F019)</t>
  </si>
  <si>
    <t>PhD Simulation Science PT (F033)</t>
  </si>
  <si>
    <t>PhD EUV X-Ray Training in Adv Techs for Interdis Coop FT (F039)</t>
  </si>
  <si>
    <t>PhD Biotechnology FT (F107)</t>
  </si>
  <si>
    <t>PhD Earth &amp; Natural Sciences PT (F129)</t>
  </si>
  <si>
    <t>PhD Physics PT (F133)</t>
  </si>
  <si>
    <t>PhD Biotechnology FT (Jan) (F138)</t>
  </si>
  <si>
    <t>PhD Biotechnology FT (May) (F139)</t>
  </si>
  <si>
    <t>MSc Earth Sciences PT (F144)</t>
  </si>
  <si>
    <t>PhD Computational Infection Biology PT (F169)</t>
  </si>
  <si>
    <t>Gen_GR_Major</t>
  </si>
  <si>
    <t>Generic Planning Major (Gen_UCD_GR)</t>
  </si>
  <si>
    <t>Gen_S003_GR</t>
  </si>
  <si>
    <t>Generic Planning Major (Gen_S003_GR)</t>
  </si>
  <si>
    <t>Gen_S005_GR</t>
  </si>
  <si>
    <t>Generic Planning Major (Gen_S005_GR)</t>
  </si>
  <si>
    <t>Gen_S006_GR</t>
  </si>
  <si>
    <t>Generic Planning Major (Gen_S006_GR)</t>
  </si>
  <si>
    <t>Gen_S007_GR</t>
  </si>
  <si>
    <t>Generic Planning Major (Gen_S007_GR)</t>
  </si>
  <si>
    <t>Gen_S008_GR</t>
  </si>
  <si>
    <t>Generic Planning Major (Gen_S008_GR)</t>
  </si>
  <si>
    <t>Gen_S009_GR</t>
  </si>
  <si>
    <t>Generic Planning Major (Gen_S009_GR)</t>
  </si>
  <si>
    <t>Gen_S010_GR</t>
  </si>
  <si>
    <t>Generic Planning Major (Gen_S010_GR)</t>
  </si>
  <si>
    <t>Gen_S011_GR</t>
  </si>
  <si>
    <t>Generic Planning Major (Gen_S011_GR)</t>
  </si>
  <si>
    <t>Gen_S012_GR</t>
  </si>
  <si>
    <t>Generic Planning Major (Gen_S012_GR)</t>
  </si>
  <si>
    <t>Gen_S013_GR</t>
  </si>
  <si>
    <t>Generic Planning Major (Gen_S013_GR)</t>
  </si>
  <si>
    <t>Gen_S014_GR</t>
  </si>
  <si>
    <t>Generic Planning Major (Gen_S014_GR)</t>
  </si>
  <si>
    <t>Gen_S016_GR</t>
  </si>
  <si>
    <t>Generic Planning Major (Gen_S016_GR)</t>
  </si>
  <si>
    <t>Gen_S017_GR</t>
  </si>
  <si>
    <t>Generic Planning Major (Gen_S017_GR)</t>
  </si>
  <si>
    <t>Gen_S018_GR</t>
  </si>
  <si>
    <t>Generic Planning Major (Gen_S018_GR)</t>
  </si>
  <si>
    <t>Gen_S019_GR</t>
  </si>
  <si>
    <t>Generic Planning Major (Gen_S019_GR)</t>
  </si>
  <si>
    <t>Gen_S020_GR</t>
  </si>
  <si>
    <t>Generic Planning Major (Gen_S020_GR)</t>
  </si>
  <si>
    <t>Gen_S021_GR</t>
  </si>
  <si>
    <t>Generic Planning Major (Gen_S021_GR)</t>
  </si>
  <si>
    <t>Gen_S022_GR</t>
  </si>
  <si>
    <t>Generic Planning Major (Gen_S022_GR)</t>
  </si>
  <si>
    <t>Gen_S023_GR</t>
  </si>
  <si>
    <t>Generic Planning Major (Gen_S023_GR)</t>
  </si>
  <si>
    <t>Gen_S024_GR</t>
  </si>
  <si>
    <t>Generic Planning Major (Gen_S024_GR)</t>
  </si>
  <si>
    <t>Gen_S025_GR</t>
  </si>
  <si>
    <t>Generic Planning Major (Gen_S025_GR)</t>
  </si>
  <si>
    <t>Gen_S026_GR</t>
  </si>
  <si>
    <t>Generic Planning Major (Gen_S026_GR)</t>
  </si>
  <si>
    <t>Gen_S027_GR</t>
  </si>
  <si>
    <t>Generic Planning Major (Gen_S027_GR)</t>
  </si>
  <si>
    <t>Gen_S028_GR</t>
  </si>
  <si>
    <t>Generic Planning Major (Gen_S028_GR)</t>
  </si>
  <si>
    <t>Gen_S029_GR</t>
  </si>
  <si>
    <t>Generic Planning Major (Gen_S029_GR)</t>
  </si>
  <si>
    <t>Gen_S031_GR</t>
  </si>
  <si>
    <t>Generic Planning Major (Gen_S031_GR)</t>
  </si>
  <si>
    <t>Gen_S032_GR</t>
  </si>
  <si>
    <t>Generic Planning Major (Gen_S032_GR)</t>
  </si>
  <si>
    <t>Gen_S034_GR</t>
  </si>
  <si>
    <t>Generic Planning Major (Gen_S034_GR)</t>
  </si>
  <si>
    <t>Gen_S035_GR</t>
  </si>
  <si>
    <t>Generic Planning Major (Gen_S035_GR)</t>
  </si>
  <si>
    <t>Gen_S036_GR</t>
  </si>
  <si>
    <t>Generic Planning Major (Gen_S036_GR)</t>
  </si>
  <si>
    <t>Gen_S037_GR</t>
  </si>
  <si>
    <t>Generic Planning Major (Gen_S037_GR)</t>
  </si>
  <si>
    <t>Gen_S039_GR</t>
  </si>
  <si>
    <t>Generic Planning Major (Gen_S039_GR)</t>
  </si>
  <si>
    <t>Gen_S041_GR</t>
  </si>
  <si>
    <t>Generic Planning Major (Gen_S041_GR)</t>
  </si>
  <si>
    <t>Gen_S042_GR</t>
  </si>
  <si>
    <t>Generic Planning Major (Gen_S042_GR)</t>
  </si>
  <si>
    <t>Gen_S045_GR</t>
  </si>
  <si>
    <t>Generic Planning Major (Gen_S045_GR)</t>
  </si>
  <si>
    <t>Gen_S099_GR</t>
  </si>
  <si>
    <t>Generic Planning Major (Gen_S099_GR)</t>
  </si>
  <si>
    <t>Gen_S104_GR</t>
  </si>
  <si>
    <t>Generic Planning Major (Gen_S104_GR)</t>
  </si>
  <si>
    <t>Gen_S108_GR</t>
  </si>
  <si>
    <t>Generic Planning Major (Gen_S108_GR)</t>
  </si>
  <si>
    <t>Gen_S112_GR</t>
  </si>
  <si>
    <t>Generic Planning Major (Gen_S112_GR)</t>
  </si>
  <si>
    <t>Gen_S115_GR</t>
  </si>
  <si>
    <t>Generic Planning Major (Gen_S115_GR)</t>
  </si>
  <si>
    <t>Gen_S116_GR</t>
  </si>
  <si>
    <t>Generic Planning Major (Gen_S116_GR)</t>
  </si>
  <si>
    <t>Gen_S117_GR</t>
  </si>
  <si>
    <t>Generic Planning Major (Gen_S117_GR)</t>
  </si>
  <si>
    <t>Gen_S124_GR</t>
  </si>
  <si>
    <t>Generic Planning Major (Gen_S124_GR)</t>
  </si>
  <si>
    <t>Gen_S134_GR</t>
  </si>
  <si>
    <t>Generic Planning Major (Gen_S134_GR)</t>
  </si>
  <si>
    <t>Gen_S137_GR</t>
  </si>
  <si>
    <t>Generic Planning Major (Gen_S137_GR)</t>
  </si>
  <si>
    <t>Gen_S142_GR</t>
  </si>
  <si>
    <t>Generic Planning Major (Gen_S142_GR)</t>
  </si>
  <si>
    <t>Gen_S143_GR</t>
  </si>
  <si>
    <t>Generic Planning Major (Gen_S143_GR)</t>
  </si>
  <si>
    <t>Gen_S144_GR</t>
  </si>
  <si>
    <t>Generic Planning Major (Gen_S144_GR)</t>
  </si>
  <si>
    <t>Gen_S145_GR</t>
  </si>
  <si>
    <t>Generic Planning Major (Gen_S145_GR)</t>
  </si>
  <si>
    <t>Gen_S146_GR</t>
  </si>
  <si>
    <t>Generic Planning Major (Gen_S146_GR)</t>
  </si>
  <si>
    <t>Gen_S147_GR</t>
  </si>
  <si>
    <t>Generic Planning Major (Gen_S147_GR)</t>
  </si>
  <si>
    <t>Gen_S148_GR</t>
  </si>
  <si>
    <t>Generic Planning Major (Gen_S148_GR)</t>
  </si>
  <si>
    <t>Gen_S150_GR</t>
  </si>
  <si>
    <t>Generic Planning Major (Gen_S150_GR)</t>
  </si>
  <si>
    <t>Gen_S151_GR</t>
  </si>
  <si>
    <t>Generic Planning Major (Gen_S151_GR)</t>
  </si>
  <si>
    <t>Gen_S152_GR</t>
  </si>
  <si>
    <t>Generic Planning Major (Gen_S152_GR)</t>
  </si>
  <si>
    <t>Gen_S153_GR</t>
  </si>
  <si>
    <t>Generic Planning Major (Gen_S153_GR)</t>
  </si>
  <si>
    <t>Gen_S157_GR</t>
  </si>
  <si>
    <t>Generic Planning Major (Gen_S157_GR)</t>
  </si>
  <si>
    <t>Gen_S171_GR</t>
  </si>
  <si>
    <t>Generic Planning Major (Gen_S171_GR)</t>
  </si>
  <si>
    <t>Gen_S173_GR</t>
  </si>
  <si>
    <t>Generic Planning Major (Gen_S173_GR)</t>
  </si>
  <si>
    <t>PhD Irish Folklore FT (H312)</t>
  </si>
  <si>
    <t>PhD Linguistics FT (H314)</t>
  </si>
  <si>
    <t>PhD French FT (H322)</t>
  </si>
  <si>
    <t>PhD History FT (H327)</t>
  </si>
  <si>
    <t>PhD Psychotherapy (I310)</t>
  </si>
  <si>
    <t>PhD Medicine FT (M306)</t>
  </si>
  <si>
    <t>PhD Public Health &amp; Population Science PT (M348)</t>
  </si>
  <si>
    <t>PhD Diagnostic Imaging (M350)</t>
  </si>
  <si>
    <t>PhD Nursing Studies FT (M353)</t>
  </si>
  <si>
    <t>PhD Education FT (N303)</t>
  </si>
  <si>
    <t>PhD Psychology FT (N306)</t>
  </si>
  <si>
    <t>PhD Computer Science FT (S304)</t>
  </si>
  <si>
    <t>PhD Geology FT (S306)</t>
  </si>
  <si>
    <t>PhD Computer Science PT (S324)</t>
  </si>
  <si>
    <t>PhD Geology FT (S326)</t>
  </si>
  <si>
    <t>MUBC FT (T044)</t>
  </si>
  <si>
    <t>MSc Urban Design FT (T060)</t>
  </si>
  <si>
    <t>MSc Urban Design PT (T061)</t>
  </si>
  <si>
    <t>MUBC PT (T075)</t>
  </si>
  <si>
    <t>MEngSc Chemical &amp; Bioprocess Engineering FT (T099)</t>
  </si>
  <si>
    <t>MSc Computer Science FT (T102)</t>
  </si>
  <si>
    <t>MSc Physics FT (T103)</t>
  </si>
  <si>
    <t>MSc Earth Sciences FT (T104)</t>
  </si>
  <si>
    <t>MSc Mathematics &amp; Statistics FT (T105)</t>
  </si>
  <si>
    <t>PhD Chemical &amp; Bioprocess Engineering FT (T111)</t>
  </si>
  <si>
    <t>PhD Chemical &amp; Bioprocess Engineering PT (T112)</t>
  </si>
  <si>
    <t>PhD Computer Science FT (T113)</t>
  </si>
  <si>
    <t>PhD Computer Science PT (T114)</t>
  </si>
  <si>
    <t>PhD Earth Sciences FT (T117)</t>
  </si>
  <si>
    <t>PhD Earth Sciences PT (T118)</t>
  </si>
  <si>
    <t>PhD Mathematics &amp; Statistics FT (T119)</t>
  </si>
  <si>
    <t>PhD Mathematics &amp; Statistics PT (T120)</t>
  </si>
  <si>
    <t>PhD Physics FT (T121)</t>
  </si>
  <si>
    <t>PhD Physics PT (T122)</t>
  </si>
  <si>
    <t>PhD Software Engineering FT (T129)</t>
  </si>
  <si>
    <t>PhD Software Engineering PT (T130)</t>
  </si>
  <si>
    <t>MSc Computer Science PT (T136)</t>
  </si>
  <si>
    <t>MSc Physics PT (T147)</t>
  </si>
  <si>
    <t>PhD Architecture FT (T180)</t>
  </si>
  <si>
    <t>PhD Architecture PT (T181)</t>
  </si>
  <si>
    <t>MSc Mathematical Sciences PT (T211)</t>
  </si>
  <si>
    <t>MEngSc Chemical &amp; Bioprocess Engineering PT (T213)</t>
  </si>
  <si>
    <t>MSc Cognitive Science FT (T219)</t>
  </si>
  <si>
    <t>PhD Cognitive Science FT (T221)</t>
  </si>
  <si>
    <t>PhD Cognitive Science PT (T222)</t>
  </si>
  <si>
    <t>PhD Biosystems &amp; Food Engineering FT (T238)</t>
  </si>
  <si>
    <t>PhD Biosystems &amp; Food Engineering PT (T239)</t>
  </si>
  <si>
    <t>PhD Civil Engineering FT (T240)</t>
  </si>
  <si>
    <t>PhD Civil Engineering PT (T241)</t>
  </si>
  <si>
    <t>PhD Electrical &amp; Electronic Engineering FT (T242)</t>
  </si>
  <si>
    <t>PhD Electrical &amp; Electronic Engineering PT (T243)</t>
  </si>
  <si>
    <t>PhD Mechanical &amp; Materials Engineering FT (T244)</t>
  </si>
  <si>
    <t>PhD Mechanical &amp; Materials Engineering PT (T245)</t>
  </si>
  <si>
    <t>MEngSc Biosystems &amp; Food Engineering FT (T248)</t>
  </si>
  <si>
    <t>MEngSc Biosystems &amp; Food Engineering PT (T249)</t>
  </si>
  <si>
    <t>MEngSc Civil Engineering FT (T250)</t>
  </si>
  <si>
    <t>MEngSc Civil Engineering PT (T251)</t>
  </si>
  <si>
    <t>MEngSc Electrical &amp; Electronic Engineering FT (T252)</t>
  </si>
  <si>
    <t>MEngSc Electrical &amp; Electronic Engineering PT (T253)</t>
  </si>
  <si>
    <t>MEngSc Mechanical &amp; Materials Engineering FT (T254)</t>
  </si>
  <si>
    <t>MEngSc Mechanical &amp; Materials Engineering PT (T255)</t>
  </si>
  <si>
    <t>MArchSc Architecture FT (T256)</t>
  </si>
  <si>
    <t>PhD Engineering FT (T259)</t>
  </si>
  <si>
    <t>MArch Architecture PT (T261)</t>
  </si>
  <si>
    <t>MSc Biosystems &amp; Food Engineering FT (T266)</t>
  </si>
  <si>
    <t>MArchSc Architecture PT (T284)</t>
  </si>
  <si>
    <t>PhD Architecture Planning and Environmental Policy FT (T300)</t>
  </si>
  <si>
    <t>PhD Architecture Planning and Environmental Policy PT (T301)</t>
  </si>
  <si>
    <t>MLitt Architecture Planning and Environmental Policy FT (T302)</t>
  </si>
  <si>
    <t>PhD Engineering PT (T303)</t>
  </si>
  <si>
    <t>PhD Inclusive Design &amp; Creative Technology Innovation FT (T310)</t>
  </si>
  <si>
    <t>PhD Inclusive Design &amp; Creative Technology Innovation PT (T311)</t>
  </si>
  <si>
    <t>PhD Veterinary Surgery FT (V308)</t>
  </si>
  <si>
    <t>DPsychSc (Clinical Psychology) FT (W084)</t>
  </si>
  <si>
    <t>MLitt Economics FT (W115)</t>
  </si>
  <si>
    <t>MLitt Geography FT (W117)</t>
  </si>
  <si>
    <t>MLitt Information &amp; Communication Studies FT (W118)</t>
  </si>
  <si>
    <t>MLitt Philosophy FT (W119)</t>
  </si>
  <si>
    <t>MLitt Politics &amp; International Relations FT (W120)</t>
  </si>
  <si>
    <t>MLitt Psychology FT (W121)</t>
  </si>
  <si>
    <t>MLitt Sociology FT (W123)</t>
  </si>
  <si>
    <t>MSc Geography FT (W124)</t>
  </si>
  <si>
    <t>MSocSc Social Policy Social Work &amp; Social Justice FT (W128)</t>
  </si>
  <si>
    <t>PhD Applied Social Science FT (W131)</t>
  </si>
  <si>
    <t>PhD Applied Social Science PT (W132)</t>
  </si>
  <si>
    <t>PhD Economics FT (W133)</t>
  </si>
  <si>
    <t>PhD Economics PT (W134)</t>
  </si>
  <si>
    <t>PhD Education &amp; Lifelong Learning FT (W135)</t>
  </si>
  <si>
    <t>PhD Education &amp; Lifelong Learning PT (W136)</t>
  </si>
  <si>
    <t>PhD Geography FT (W137)</t>
  </si>
  <si>
    <t>PhD Geography PT (W138)</t>
  </si>
  <si>
    <t>PhD Information &amp; Communication Studies FT (W139)</t>
  </si>
  <si>
    <t>PhD Information &amp; Communication Studies PT (W140)</t>
  </si>
  <si>
    <t>PhD Philosophy FT (W141)</t>
  </si>
  <si>
    <t>PhD Philosophy PT (W142)</t>
  </si>
  <si>
    <t>PhD Politics &amp; International Relations FT (W143)</t>
  </si>
  <si>
    <t>PhD Politics &amp; International Relations PT (W144)</t>
  </si>
  <si>
    <t>PhD Psychology FT (W145)</t>
  </si>
  <si>
    <t>PhD Psychology PT (W146)</t>
  </si>
  <si>
    <t>PhD Social Policy Social Work &amp; Social Justice FT (W147)</t>
  </si>
  <si>
    <t>PhD Social Policy Social Work &amp; Social Justice PT (W148)</t>
  </si>
  <si>
    <t>PhD Sociology FT (W149)</t>
  </si>
  <si>
    <t>PhD Sociology PT (W150)</t>
  </si>
  <si>
    <t>PhD Public Policy FT (W151)</t>
  </si>
  <si>
    <t>PhD Public Policy PT (W152)</t>
  </si>
  <si>
    <t>MLitt Education &amp; Lifelong Learning PT (W164)</t>
  </si>
  <si>
    <t>PhD Education &amp; Lifelong Learning PT (W166)</t>
  </si>
  <si>
    <t>PhD Quantitative Social Sciences FT (W176)</t>
  </si>
  <si>
    <t>PhD Complex Systems &amp; Computational Social Science FT (W198)</t>
  </si>
  <si>
    <t>PhD Global Human Development FT (W204)</t>
  </si>
  <si>
    <t>MLitt Politics &amp; International Relations PT (W205)</t>
  </si>
  <si>
    <t>MLitt Psychology PT (W225)</t>
  </si>
  <si>
    <t>MLitt Philosophy PT (W228)</t>
  </si>
  <si>
    <t>MLitt Geography PT (W229)</t>
  </si>
  <si>
    <t>PhD Children &amp; Youth Studies FT (W244)</t>
  </si>
  <si>
    <t>PhD Children &amp; Youth Studies PT (W245)</t>
  </si>
  <si>
    <t>PhD Children &amp; Youth Studies (Accelerated Mode) PT (W246)</t>
  </si>
  <si>
    <t>PhD Complex Systems &amp; Computational Social Science PT (W265)</t>
  </si>
  <si>
    <t>Doctor of Governance PT (W266)</t>
  </si>
  <si>
    <t>MSc Geography PT (W311)</t>
  </si>
  <si>
    <t>MSc Social Policy Social Work &amp; Social Justice PT (W312)</t>
  </si>
  <si>
    <t>MLitt Information &amp; Communication Studies PT (W321)</t>
  </si>
  <si>
    <t>PhD Clinical Psychology FT (W324)</t>
  </si>
  <si>
    <t>Doctor of Educational Psychology FT (W334)</t>
  </si>
  <si>
    <t>Doctor of Educational Psychology PT (W335)</t>
  </si>
  <si>
    <t>MSocSc Social Policy Social Work &amp; Social Justice PT (W364)</t>
  </si>
  <si>
    <t>PhD Social Policy FT (W365)</t>
  </si>
  <si>
    <t>PhD Social Policy PT (W366)</t>
  </si>
  <si>
    <t>PhD Social Work FT (W367)</t>
  </si>
  <si>
    <t>PhD Social Work PT (W368)</t>
  </si>
  <si>
    <t>PhD Social Justice FT (W371)</t>
  </si>
  <si>
    <t>PhD Social Justice PT (W372)</t>
  </si>
  <si>
    <t>MD FT (X134)</t>
  </si>
  <si>
    <t>MSc Biological &amp; Environmental Science FT (X215)</t>
  </si>
  <si>
    <t>MSc Biomolecular &amp; Biomedical Science FT (X216)</t>
  </si>
  <si>
    <t>MSc Chemistry FT (X217)</t>
  </si>
  <si>
    <t>MSc Medicine FT (X218)</t>
  </si>
  <si>
    <t>MSc Nursing Midwifery &amp; Health Systems FT (X219)</t>
  </si>
  <si>
    <t>MCh Medicine FT (X224)</t>
  </si>
  <si>
    <t>PhD Biological &amp; Environmental Science FT (X231)</t>
  </si>
  <si>
    <t>PhD Biological &amp; Environmental Science PT (X232)</t>
  </si>
  <si>
    <t>PhD Biomolecular &amp; Biomedical Science FT (X233)</t>
  </si>
  <si>
    <t>PhD Biomolecular &amp; Biomedical Science PT (X234)</t>
  </si>
  <si>
    <t>PhD Chemistry FT (X235)</t>
  </si>
  <si>
    <t>PhD Medicine FT (X237)</t>
  </si>
  <si>
    <t>PhD Medicine PT (X238)</t>
  </si>
  <si>
    <t>PhD Nursing Midwifery &amp; Health Systems FT (X239)</t>
  </si>
  <si>
    <t>PhD Nursing Midwifery &amp; Health Systems PT (X240)</t>
  </si>
  <si>
    <t>PhD Bioinformatics and Systems Biology FT (X245)</t>
  </si>
  <si>
    <t>PhD Bioinformatics and Systems Biology PT (X246)</t>
  </si>
  <si>
    <t>PhD Promoting Epidemiological &amp; Research Meths in Irish TrPT (X248)</t>
  </si>
  <si>
    <t>PhD Infection Biology FT (X251)</t>
  </si>
  <si>
    <t>PhD Infection Biology PT (X252)</t>
  </si>
  <si>
    <t>PhD Translational Medicine FT (X253)</t>
  </si>
  <si>
    <t>PhD Translational Medicine PT (X254)</t>
  </si>
  <si>
    <t>PhD Dublin Chemistry FT (X255)</t>
  </si>
  <si>
    <t>MSc Biomolecular &amp; Biomedical Science PT (X287)</t>
  </si>
  <si>
    <t>MSc Medicine PT (X289)</t>
  </si>
  <si>
    <t>MSc Nursing Midwifery &amp; Health Systems PT (X290)</t>
  </si>
  <si>
    <t>MSc Biological &amp; Environmental Science PT (X320)</t>
  </si>
  <si>
    <t>PhD (Bio)pharmaceutical and Pharmacological Sciences FT (X331)</t>
  </si>
  <si>
    <t>PhD Food and Health FT (X332)</t>
  </si>
  <si>
    <t>PhD Reproductive Biology FT (X333)</t>
  </si>
  <si>
    <t>PhD BioNanoInteractions FT (X334)</t>
  </si>
  <si>
    <t>MSc Public Health Physiotherapy &amp; Sports Science FT (X431)</t>
  </si>
  <si>
    <t>MSc Public Health Physiotherapy &amp; Sports Science PT (X432)</t>
  </si>
  <si>
    <t>PhD Public Health Physiotherapy &amp; Sports Science FT (X433)</t>
  </si>
  <si>
    <t>PhD Public Health Physiotherapy &amp; Sports Science PT (X434)</t>
  </si>
  <si>
    <t>PhD Molecular Medicine Irl (Clinical&amp;Translational Res) FT (X507)</t>
  </si>
  <si>
    <t>Doctor of Nursing PT (X526)</t>
  </si>
  <si>
    <t>MSc Bioinformatics and Systems Biology PT (X638)</t>
  </si>
  <si>
    <t>MD PT (X650)</t>
  </si>
  <si>
    <t>MSc Biomolecular &amp; Biomedical Science PT (Jan) (X760)</t>
  </si>
  <si>
    <t>PhD Infection Biology (SMMS) FT (X810)</t>
  </si>
  <si>
    <t>PhD Infection Biology (SVM) FT (X812)</t>
  </si>
  <si>
    <t>PhD Infection Biology (SVM) PT (X813)</t>
  </si>
  <si>
    <t>PhD Infection Biology (SBBS) FT (X814)</t>
  </si>
  <si>
    <t>PhD Infection Biology (SAFS) FT (X816)</t>
  </si>
  <si>
    <t>PhD Chemistry (Bionano Interactions) FT (X847)</t>
  </si>
  <si>
    <t>PhD Chemistry (Dublin Chemistry) FT (X848)</t>
  </si>
  <si>
    <t>PhD Bioinformatics and Systems Biology Programme-Medicine FT (X849)</t>
  </si>
  <si>
    <t>PhD Bioinformatics and Systems Biology Programme-CompSci FT (X851)</t>
  </si>
  <si>
    <t>MLitt Archaeology FT (Z107)</t>
  </si>
  <si>
    <t>MLitt Classics FT (Z109)</t>
  </si>
  <si>
    <t>MLitt English Drama &amp; Film FT (Z110)</t>
  </si>
  <si>
    <t>MLitt History FT (Z111)</t>
  </si>
  <si>
    <t>MLitt Irish Celtic Studies &amp; Folklore FT (Z112)</t>
  </si>
  <si>
    <t>MLitt Languages Cultures &amp; Linguistics FT (Z113)</t>
  </si>
  <si>
    <t>PhD Archaeology FT (Z117)</t>
  </si>
  <si>
    <t>PhD Archaeology PT (Z118)</t>
  </si>
  <si>
    <t>PhD Art History &amp; Cultural Policy FT (Z119)</t>
  </si>
  <si>
    <t>PhD Art History &amp; Cultural Policy PT (Z120)</t>
  </si>
  <si>
    <t>PhD Classics FT (Z121)</t>
  </si>
  <si>
    <t>PhD English Drama &amp; Film FT (Z123)</t>
  </si>
  <si>
    <t>PhD English Drama &amp; Film PT (Z124)</t>
  </si>
  <si>
    <t>PhD History FT (Z125)</t>
  </si>
  <si>
    <t>PhD History PT (Z126)</t>
  </si>
  <si>
    <t>PhD Irish Celtic Studies &amp; Folklore FT (Z127)</t>
  </si>
  <si>
    <t>PhD Irish Celtic Studies &amp; Folklore PT (Z128)</t>
  </si>
  <si>
    <t>PhD Languages Cultures &amp; Linguistics FT (Z129)</t>
  </si>
  <si>
    <t>PhD Languages Cultures &amp; Linguistics PT (Z130)</t>
  </si>
  <si>
    <t>PhD Music FT (Z131)</t>
  </si>
  <si>
    <t>PhD Music PT (Z132)</t>
  </si>
  <si>
    <t>PhD American Studies FT (Z135)</t>
  </si>
  <si>
    <t>PhD American Studies PT (Z136)</t>
  </si>
  <si>
    <t>MLitt Classics PT (Z141)</t>
  </si>
  <si>
    <t>PhD Gender Culture &amp; Identity:International National &amp; LC FT (Z153)</t>
  </si>
  <si>
    <t>MLitt Languages Cultures &amp; Linguistics PT (Z184)</t>
  </si>
  <si>
    <t>MLitt History PT (Z190)</t>
  </si>
  <si>
    <t>MLitt Irish Celtic Studies &amp; Folklore PT (Z216)</t>
  </si>
  <si>
    <t>MLitt American Studies FT (Z218)</t>
  </si>
  <si>
    <t>PhD Gender Culture &amp; Identity:International National &amp; LC PT (Z221)</t>
  </si>
  <si>
    <t>MLitt Art History &amp; Cultural Policy PT (Z260)</t>
  </si>
  <si>
    <t>MLitt Archaeology PT (Z343)</t>
  </si>
  <si>
    <t>Transferable Skills (ZZZ1)</t>
  </si>
  <si>
    <t>GR Input.[GR]</t>
  </si>
  <si>
    <t>Graduate Research Input</t>
  </si>
  <si>
    <t>PhD World Heritage FT (W427)</t>
  </si>
  <si>
    <t>W428</t>
  </si>
  <si>
    <t>PhD World Heritage PT (W428)</t>
  </si>
  <si>
    <t>X850</t>
  </si>
  <si>
    <t>PhD Bioinformatics and Systems Biology Programme-Medicine PT (X850)</t>
  </si>
  <si>
    <t>X852</t>
  </si>
  <si>
    <t>PhD Bioinformatics and Systems Biology Programme-CompSci PT (X852)</t>
  </si>
  <si>
    <t>X853</t>
  </si>
  <si>
    <t>PhD Bioinformatics and Systems Biology Programme-BBS FT (X853)</t>
  </si>
  <si>
    <t>X854</t>
  </si>
  <si>
    <t>PhD Bioinformatics and Systems Biology Programme-BBS PT (X854)</t>
  </si>
  <si>
    <t>PhD Bioinformatics and Systems Biology Programme-BES FT (X855)</t>
  </si>
  <si>
    <t>X856</t>
  </si>
  <si>
    <t>PhD Bioinformatics and Systems Biology Programme-BES PT (X856)</t>
  </si>
  <si>
    <t>X857</t>
  </si>
  <si>
    <t>PhD Bioinformatics and Systems Biology Programme-Maths FT (X857)</t>
  </si>
  <si>
    <t>X858</t>
  </si>
  <si>
    <t>PhD Bioinformatics and Systems Biology Programme-Maths PT (X858)</t>
  </si>
  <si>
    <t>X859</t>
  </si>
  <si>
    <t>PhD Bioinformatics and Systems Biology Programme-PHPSS FT (X859)</t>
  </si>
  <si>
    <t>X860</t>
  </si>
  <si>
    <t>PhD Bioinformatics and Systems Biology Programme-PHPSS PT (X860)</t>
  </si>
  <si>
    <t>X861</t>
  </si>
  <si>
    <t>PhD Bioinformatics and Systems Biology Programme-Physics FT (X861)</t>
  </si>
  <si>
    <t>X862</t>
  </si>
  <si>
    <t>PhD Bioinformatics and Systems Biology Programme-Physics PT (X862)</t>
  </si>
  <si>
    <t>MLitt Education &amp; Lifelong Learning FT (W116)</t>
  </si>
  <si>
    <t>W382</t>
  </si>
  <si>
    <t>Graduate Diploma Gender Studies FT (W382)</t>
  </si>
  <si>
    <t>W450</t>
  </si>
  <si>
    <t>PME Primary (W450)</t>
  </si>
  <si>
    <t>T338</t>
  </si>
  <si>
    <t>Thematic PhD in Advanced Metallic Systems FT (T338)</t>
  </si>
  <si>
    <t>PhD Infection Biology (SBBS) PT (X815)</t>
  </si>
  <si>
    <t>PhD Bioinformatics and Systems Biology Programme-SAFS (X885)</t>
  </si>
  <si>
    <t>PhD Dublin Chemistry PT (X256)</t>
  </si>
  <si>
    <t>MLitt Art History &amp; Cultural Policy FT (Z108)</t>
  </si>
  <si>
    <t>MLitt Music FT (Z114)</t>
  </si>
  <si>
    <t>Erasmus Agriculture &amp; Food Science Sem1 (CA02)</t>
  </si>
  <si>
    <t>Erasmus Agriculture &amp; Food Science Sem2 (CA03)</t>
  </si>
  <si>
    <t>Erasmus Agriculture &amp; Food Science Full Year (CA04)</t>
  </si>
  <si>
    <t>Non-EU Exchange Agriculture &amp; Food Science Sem 1 (CA05)</t>
  </si>
  <si>
    <t>Non-EU Exchange Agriculture &amp; Food Science Sem 2 (CA06)</t>
  </si>
  <si>
    <t>Non-EU Exchange Agriculture &amp; Food Science Full Year (CA07)</t>
  </si>
  <si>
    <t>Masters Pathway Agriculture &amp; Food Science Sem 2 (Jan) (CA09)</t>
  </si>
  <si>
    <t>Masters Pathway Agriculture &amp; Food Science Full Year (Sept) (CA10)</t>
  </si>
  <si>
    <t>Study Abroad Agriculture Food &amp; Nutrition Sem 1 (CA11)</t>
  </si>
  <si>
    <t>Occasional Agriculture &amp; Food Science (CA12)</t>
  </si>
  <si>
    <t>Occasional Veterinary Medicine (CA13)</t>
  </si>
  <si>
    <t>Erasmus Veterinary Medicine Full Year (CA16)</t>
  </si>
  <si>
    <t>SWB Agriculture Academic Programme Sem 1  (UG) (CA20)</t>
  </si>
  <si>
    <t>SWB Agriculture Academic Programme Sem 2  (UG) (CA21)</t>
  </si>
  <si>
    <t>Study Abroad Agriculture Food &amp; Nutrition Sem 2 (CA22)</t>
  </si>
  <si>
    <t>Study Abroad Agriculture Food &amp; Nutrition Full Year (CA23)</t>
  </si>
  <si>
    <t>SWB Agriculture Academic Programme Full Year (UG) (CA24)</t>
  </si>
  <si>
    <t>Erasmus Agriculture &amp; Food Science (Grad) Sem2 (CA25)</t>
  </si>
  <si>
    <t>Pre Veterinary Medicine Study Abroad Semester 1 (CA32)</t>
  </si>
  <si>
    <t>Pre Veterinary Medicine Study Abroad Semester 2 (CA33)</t>
  </si>
  <si>
    <t>Summer Internship (CB04)</t>
  </si>
  <si>
    <t>Exchange Smurfit School (CB10)</t>
  </si>
  <si>
    <t>Study Abroad Law FT (CB18)</t>
  </si>
  <si>
    <t>Graduate Exchange Programme Law Full Year (CB19)</t>
  </si>
  <si>
    <t>Study Abroad Business Sem 1 (CB20)</t>
  </si>
  <si>
    <t>Study Abroad Business Sem 2 (CB21)</t>
  </si>
  <si>
    <t>Non-EU Exchange Business Sem 1 (CB22)</t>
  </si>
  <si>
    <t>Non-EU Exchange Business Sem 2 (CB23)</t>
  </si>
  <si>
    <t>Non-EU Exchange Business Full Year (CB24)</t>
  </si>
  <si>
    <t>Occasional Business Full Year (UG) (CB25)</t>
  </si>
  <si>
    <t>Erasmus Business Sem 1 (CB26)</t>
  </si>
  <si>
    <t>Erasmus Business Sem 2 (CB27)</t>
  </si>
  <si>
    <t>Erasmus Business Full Year (CB28)</t>
  </si>
  <si>
    <t>Erasmus Law Sem 1 (CB29)</t>
  </si>
  <si>
    <t>Erasmus Law Sem 2 (CB30)</t>
  </si>
  <si>
    <t>Erasmus Law Full Year (CB31)</t>
  </si>
  <si>
    <t>Non-EU Exchange Law Sem 1 (CB32)</t>
  </si>
  <si>
    <t>Non-EU Exchange Law Sem 2 (CB33)</t>
  </si>
  <si>
    <t>Non-EU Exchange Law Full Year (CB34)</t>
  </si>
  <si>
    <t>Masters Pathway Law Sem 2 (Jan) (CB39)</t>
  </si>
  <si>
    <t>Masters Pathway Law Full Year (Sept) (CB40)</t>
  </si>
  <si>
    <t>Masters Pathway Business Sem 1 (CB44)</t>
  </si>
  <si>
    <t>Masters Pathway Business Sem 2 (Jan) (CB45)</t>
  </si>
  <si>
    <t>Masters Pathway Business Full Year (Sept) (CB46)</t>
  </si>
  <si>
    <t>Graduate Exchange Programme Law Sem 1 (CB47)</t>
  </si>
  <si>
    <t>Graduate Exchange Programme Law Sem 2 (CB48)</t>
  </si>
  <si>
    <t>Occasional Law (UG) (CB49)</t>
  </si>
  <si>
    <t>Occasional Law (Graduate) (CB50)</t>
  </si>
  <si>
    <t>Study Abroad Law Semester 1 (CB53)</t>
  </si>
  <si>
    <t>Study Abroad Law Semester 2 (CB54)</t>
  </si>
  <si>
    <t>Exchange - Global Alliance in Management Education (CEMS) (CB55)</t>
  </si>
  <si>
    <t>Study Abroad Business Full Year (CB58)</t>
  </si>
  <si>
    <t>Occasional Business Sem 1  (UG) (CB59)</t>
  </si>
  <si>
    <t>Occasional Business Sem 2  (UG) (CB60)</t>
  </si>
  <si>
    <t>Occasional Business (Graduate) (CB64)</t>
  </si>
  <si>
    <t>Occasional Executive Education (CB65)</t>
  </si>
  <si>
    <t>Occasional Smurfit Research Exchange (CB66)</t>
  </si>
  <si>
    <t>Exchange - Global Alliance in Management Education (CEMS) S1 (CB68)</t>
  </si>
  <si>
    <t>Occasional Law (Graduate) (CB70)</t>
  </si>
  <si>
    <t>Study Abroad Architecture and Planning Sem 1 (CC08)</t>
  </si>
  <si>
    <t>Pre Medical Study Abroad Semester 1 (CC14)</t>
  </si>
  <si>
    <t>Occasional Social Sciences &amp; Law (CD03)</t>
  </si>
  <si>
    <t>MA Qualifier Economics (CD05)</t>
  </si>
  <si>
    <t>External Collaborative (CD06)</t>
  </si>
  <si>
    <t>Masters Pathway Social Sciences &amp; Law Full Year (Sept) (CD09)</t>
  </si>
  <si>
    <t>Erasmus Social Sciences Sem 1 (CD10)</t>
  </si>
  <si>
    <t>Erasmus Social Sciences Sem 2 (CD11)</t>
  </si>
  <si>
    <t>Erasmus Social Sciences Full Year (CD12)</t>
  </si>
  <si>
    <t>Non-EU Exchange Social Sciences Sem 1 (CD13)</t>
  </si>
  <si>
    <t>Non-EU Exchange Social Sciences Sem 2 (CD14)</t>
  </si>
  <si>
    <t>Non-EU Exchange Social Sciences Full Year (CD15)</t>
  </si>
  <si>
    <t>Masters Pathway Social Sciences &amp; Law Semester 2 (Jan) (CD18)</t>
  </si>
  <si>
    <t>Freshman Study Abroad Programme Full Year (CD21)</t>
  </si>
  <si>
    <t>Graduate Semester Abroad (CD22)</t>
  </si>
  <si>
    <t>Freshman Study Abroad Programme Science Semester 1 (CD23)</t>
  </si>
  <si>
    <t>Erasmus Mundus Social Sciences &amp; Law Sem1 (CD26)</t>
  </si>
  <si>
    <t>Erasmus Mundus Social Sciences &amp; Law Full Year (CD27)</t>
  </si>
  <si>
    <t>Study Abroad Archaeology Sem 1 (CD28)</t>
  </si>
  <si>
    <t>Erasmus+ ICM Social Sciences &amp; Law Sem 1 (CD33)</t>
  </si>
  <si>
    <t>Erasmus+ ICM Social Sciences &amp; Law Sem 2 (CD34)</t>
  </si>
  <si>
    <t>Erasmus+ ICM Social Sciences &amp; Law Full Year (CD35)</t>
  </si>
  <si>
    <t>MSc Qualifier Economics (CD37)</t>
  </si>
  <si>
    <t>Occasional Arts &amp; Humanities (CF03)</t>
  </si>
  <si>
    <t>Study Abroad Arts &amp; Humanities Clinton (CF06)</t>
  </si>
  <si>
    <t>Erasmus Arts &amp; Humanities Sem 1 (CF09)</t>
  </si>
  <si>
    <t>Erasmus Arts &amp; Humanities Sem 2 (CF10)</t>
  </si>
  <si>
    <t>Erasmus Arts &amp; Humanities Full Year (CF11)</t>
  </si>
  <si>
    <t>Non-EU Exchange Arts &amp; Humanities Sem 1 (CF14)</t>
  </si>
  <si>
    <t>Non-EU Exchange Arts &amp; Humanities Sem 2 (CF15)</t>
  </si>
  <si>
    <t>Non-EU Exchange Arts &amp; Humanities Full Year (CF16)</t>
  </si>
  <si>
    <t>Flexible Learning Arts &amp; Celtic Studies (CF17)</t>
  </si>
  <si>
    <t>Flexible Learning Arts &amp; Celtic Studies (Audit) (CF18)</t>
  </si>
  <si>
    <t>Study Abroad Arts &amp; Humanities Full Year (CF19)</t>
  </si>
  <si>
    <t>Erasmus Mundus Arts &amp; Humanities Studies Sem1 (CF20)</t>
  </si>
  <si>
    <t>Erasmus Mundus Arts &amp; Humanities Full Year (CF21)</t>
  </si>
  <si>
    <t>Uversity (CF22)</t>
  </si>
  <si>
    <t>Pre-Sessional EAP (CF23)</t>
  </si>
  <si>
    <t>Graduate Study Abroad (Arts &amp; Humanities) (CF25)</t>
  </si>
  <si>
    <t>Erasmus+ ICM Arts &amp; Humanities Sem 1 (CF26)</t>
  </si>
  <si>
    <t>Erasmus+ ICM Arts &amp; Humanities Sem 2 (CF27)</t>
  </si>
  <si>
    <t>Erasmus+ ICM Arts &amp; Humanities Full Yr (CF28)</t>
  </si>
  <si>
    <t>Open Learning (CG01)</t>
  </si>
  <si>
    <t>Occasional Innovation Academy Sem 1 (CK01)</t>
  </si>
  <si>
    <t>Occasional Innovation Academy Sem 2 (CK02)</t>
  </si>
  <si>
    <t>Occasional Innovation Academy Full Year (CK03)</t>
  </si>
  <si>
    <t>Erasmus Health Sciences Sem1 (CT01)</t>
  </si>
  <si>
    <t>Erasmus Health Sciences Sem 2 (CT02)</t>
  </si>
  <si>
    <t>Non-EU Exchange Health Sciences Sem 1 (CT04)</t>
  </si>
  <si>
    <t>Non-EU Exchange Health Sciences Sem 2 (CT05)</t>
  </si>
  <si>
    <t>Non-EU Exchange Health Sciences Full Yr (CT06)</t>
  </si>
  <si>
    <t>Masters Pathway Health Sciences Sem 2 (Jan) (CT08)</t>
  </si>
  <si>
    <t>Masters Pathway Health Sciences Full Year (Sept) (CT09)</t>
  </si>
  <si>
    <t>Study Abroad Nursing Midwifery &amp; Health Systems Sem 1 (CT10)</t>
  </si>
  <si>
    <t>Occasional Public Health Physiotherapy &amp; Sports Science Sem1 (CT11)</t>
  </si>
  <si>
    <t>Occasional Public Health Physiotherapy &amp; Sports Science Sem2 (CT12)</t>
  </si>
  <si>
    <t>Occasional Public Health Physiotherapy &amp; Sports FYr (CT13)</t>
  </si>
  <si>
    <t>Erasmus Public Health Physiotherapy &amp; Sports Science Sem 1 (CT14)</t>
  </si>
  <si>
    <t>Erasmus Public Health Physiotherapy &amp; Sports Science Sem 2 (CT15)</t>
  </si>
  <si>
    <t>Occasional Nursing Midwifery &amp; Health Systems Sem 1 (CT17)</t>
  </si>
  <si>
    <t>Occasional Nursing Midwifery &amp; Health Systems Sem 2 (CT18)</t>
  </si>
  <si>
    <t>Occasional Nursing Midwifery &amp; Health Systems Full Year (CT19)</t>
  </si>
  <si>
    <t>Occasional Health Sciences Semester 1 (CT20)</t>
  </si>
  <si>
    <t>Occasional Health Sciences Semester 2 (CT21)</t>
  </si>
  <si>
    <t>Occasional Health Sciences Full Year (CT22)</t>
  </si>
  <si>
    <t>Study Abroad Sport &amp; Exercise Sem1 (CT23)</t>
  </si>
  <si>
    <t>Study Abroad Sport &amp; Exercise Sem2 (CT24)</t>
  </si>
  <si>
    <t>Study Abroad Sport &amp; Exercise Full Year (CT25)</t>
  </si>
  <si>
    <t>Occasional Nursing Midwifery &amp; Health Systems Summer/2 (CT26)</t>
  </si>
  <si>
    <t>Pre-Physical Therapy Study Abroad Semester 1 (CT27)</t>
  </si>
  <si>
    <t>Occasional Nursing Midwifery &amp; Health Systems Summer/6 (CT28)</t>
  </si>
  <si>
    <t>Bachelor PLUS Programme (Physiotherapy) (CT29)</t>
  </si>
  <si>
    <t>Occasional Diagnostic Imaging Semester 1 (CT30)</t>
  </si>
  <si>
    <t>Occasional Diagnostic Imaging Semester 2 (CT31)</t>
  </si>
  <si>
    <t>Occasional Diagnostic Imaging Full Year (CT32)</t>
  </si>
  <si>
    <t>Study Abroad Nursing Midwifery &amp; Health Systems Sem 2 (CT35)</t>
  </si>
  <si>
    <t>Pre-Physical Therapy Study Abroad Semester 2 (CT37)</t>
  </si>
  <si>
    <t>Erasmus Mundus Health &amp; Agricultural Sciences Sem 2 (CT39)</t>
  </si>
  <si>
    <t>Erasmus Mundus Health &amp; Agricultural Sciences Full Year (CT40)</t>
  </si>
  <si>
    <t>Sport &amp; Exercise Summer Abroad (5 credits) (CT41)</t>
  </si>
  <si>
    <t>Sport &amp; Exercise Summer Abroad (10 credits) (CT42)</t>
  </si>
  <si>
    <t>Occasional Coaching Science in Sport (CT45)</t>
  </si>
  <si>
    <t>Occasional Physiotherapy Summer (CT52)</t>
  </si>
  <si>
    <t>Erasmus Science Sem 1 (CU01)</t>
  </si>
  <si>
    <t>Erasmus Science Sem 2 (CU02)</t>
  </si>
  <si>
    <t>Erasmus Science Full Yr (CU03)</t>
  </si>
  <si>
    <t>Non-EU Exchange Science Sem 1 (CU04)</t>
  </si>
  <si>
    <t>Non-EU Exchange Science Sem 2 (CU05)</t>
  </si>
  <si>
    <t>Non-EU Exchange Science Full Yr (CU06)</t>
  </si>
  <si>
    <t>Masters Pathway Science Sem 2 (Jan) (CU08)</t>
  </si>
  <si>
    <t>Masters Pathway Science Full Year (Sept) (CU09)</t>
  </si>
  <si>
    <t>Study Abroad Science Sem 1 (CU10)</t>
  </si>
  <si>
    <t>Study Abroad Science Sem 2 (CU11)</t>
  </si>
  <si>
    <t>Occasional Science (Grad) (CU13)</t>
  </si>
  <si>
    <t>Occasional Science (UG) (CU15)</t>
  </si>
  <si>
    <t>Occasional Physics (CU16)</t>
  </si>
  <si>
    <t>SWB Science Academic Programme Sem 2  (UG) (CU18)</t>
  </si>
  <si>
    <t>SWB Science Academic Programme Full Year (UG) (CU19)</t>
  </si>
  <si>
    <t>Study Abroad Science Full Year (CU20)</t>
  </si>
  <si>
    <t>Pre Medical Study Abroad Semester 2 (CU21)</t>
  </si>
  <si>
    <t>Pre Medical Study Abroad Full Year (CU22)</t>
  </si>
  <si>
    <t>STEM International Summer Research (CU24)</t>
  </si>
  <si>
    <t>Erasmus+ ICM Science Sem 1 (CU26)</t>
  </si>
  <si>
    <t>Erasmus+ ICM Science Sem 2 (CU27)</t>
  </si>
  <si>
    <t>Erasmus+ ICM Science Full Yr (CU28)</t>
  </si>
  <si>
    <t>Science UG (BJUT) FT (CU29)</t>
  </si>
  <si>
    <t>Erasmus Engineering &amp; Architecture Sem 1 (CV01)</t>
  </si>
  <si>
    <t>Erasmus Engineering &amp; Architecture Sem 2 (CV02)</t>
  </si>
  <si>
    <t>Erasmus Engineering &amp; Architecture Full Yr (CV03)</t>
  </si>
  <si>
    <t>Non-EU Exchange Engineering &amp; Architecture Sem 1 (CV04)</t>
  </si>
  <si>
    <t>Non-EU Exchange Engineering &amp; Architecture Sem 2 (CV05)</t>
  </si>
  <si>
    <t>Non-EU Exchange Engineering &amp; Architecture Full Yr (CV06)</t>
  </si>
  <si>
    <t>Masters Pathway Engineering &amp; Architecture Sem 2 (Jan) (CV08)</t>
  </si>
  <si>
    <t>Masters Pathway Engineering &amp; Architecture Full Year (Sept) (CV09)</t>
  </si>
  <si>
    <t>Study Abroad Engineering Sem 1 (CV10)</t>
  </si>
  <si>
    <t>Study Abroad Engineering Sem 2 (CV11)</t>
  </si>
  <si>
    <t>Occasional Engineering &amp; Architecture (Grad) (CV12)</t>
  </si>
  <si>
    <t>Occasional Engineering &amp; Architecture (CV13)</t>
  </si>
  <si>
    <t>UCD Architecture: International Summer School (CV17)</t>
  </si>
  <si>
    <t>SWB Engineering &amp; Architecture Academic Programme Sem 2 (UG) (CV19)</t>
  </si>
  <si>
    <t>Study Abroad Architecture and Planning Sem 2 (CV20)</t>
  </si>
  <si>
    <t>Study Abroad Architecture and Planning Full Year (CV21)</t>
  </si>
  <si>
    <t>Study Abroad Engineering Full Year (CV22)</t>
  </si>
  <si>
    <t>SWB Engineering &amp; Architecture Academic Programme  FulYr(UG) (CV23)</t>
  </si>
  <si>
    <t>Occasional Engineering &amp; Architecture Sem 1 (CV24)</t>
  </si>
  <si>
    <t>Occasional Engineering &amp; Architecture Sem 2 (CV25)</t>
  </si>
  <si>
    <t>Occasional Engineering &amp; Architecture Full Year (CV26)</t>
  </si>
  <si>
    <t>MArch Pathway (120 credits) FT (CV27)</t>
  </si>
  <si>
    <t>MLA Pathway (120 credits) FT (CV28)</t>
  </si>
  <si>
    <t>Erasmus Mundus Engineering &amp; Architecture Full Year (CV29)</t>
  </si>
  <si>
    <t>Erasmus+ ICM Engineering &amp; Architecture Sem 1 (CV30)</t>
  </si>
  <si>
    <t>Engineering UG (BJUT) FT (CV33)</t>
  </si>
  <si>
    <t>Pre-Sessional (Business) (DB01)</t>
  </si>
  <si>
    <t>Pre-Sessional (Standard) (DB02)</t>
  </si>
  <si>
    <t>Pre-Sessional (Intensive) (DB03)</t>
  </si>
  <si>
    <t>Global Engagement Masters Partnership Pathway Full Yr(Sept) (DB06)</t>
  </si>
  <si>
    <t>Gen_OC_Major</t>
  </si>
  <si>
    <t>Generic Planning Major (Gen_UCD_OC)</t>
  </si>
  <si>
    <t>Gen_S003_OC</t>
  </si>
  <si>
    <t>Generic Planning Major (Gen_S003_OC)</t>
  </si>
  <si>
    <t>Gen_S005_OC</t>
  </si>
  <si>
    <t>Generic Planning Major (Gen_S005_OC)</t>
  </si>
  <si>
    <t>Gen_S006_OC</t>
  </si>
  <si>
    <t>Generic Planning Major (Gen_S006_OC)</t>
  </si>
  <si>
    <t>Gen_S007_OC</t>
  </si>
  <si>
    <t>Generic Planning Major (Gen_S007_OC)</t>
  </si>
  <si>
    <t>Gen_S008_OC</t>
  </si>
  <si>
    <t>Generic Planning Major (Gen_S008_OC)</t>
  </si>
  <si>
    <t>Gen_S009_OC</t>
  </si>
  <si>
    <t>Generic Planning Major (Gen_S009_OC)</t>
  </si>
  <si>
    <t>Gen_S010_OC</t>
  </si>
  <si>
    <t>Generic Planning Major (Gen_S010_OC)</t>
  </si>
  <si>
    <t>Gen_S011_OC</t>
  </si>
  <si>
    <t>Generic Planning Major (Gen_S011_OC)</t>
  </si>
  <si>
    <t>Gen_S012_OC</t>
  </si>
  <si>
    <t>Generic Planning Major (Gen_S012_OC)</t>
  </si>
  <si>
    <t>Gen_S013_OC</t>
  </si>
  <si>
    <t>Generic Planning Major (Gen_S013_OC)</t>
  </si>
  <si>
    <t>Gen_S014_OC</t>
  </si>
  <si>
    <t>Generic Planning Major (Gen_S014_OC)</t>
  </si>
  <si>
    <t>Gen_S016_OC</t>
  </si>
  <si>
    <t>Generic Planning Major (Gen_S016_OC)</t>
  </si>
  <si>
    <t>Gen_S017_OC</t>
  </si>
  <si>
    <t>Generic Planning Major (Gen_S017_OC)</t>
  </si>
  <si>
    <t>Gen_S018_OC</t>
  </si>
  <si>
    <t>Generic Planning Major (Gen_S018_OC)</t>
  </si>
  <si>
    <t>Gen_S019_OC</t>
  </si>
  <si>
    <t>Generic Planning Major (Gen_S019_OC)</t>
  </si>
  <si>
    <t>Gen_S020_OC</t>
  </si>
  <si>
    <t>Generic Planning Major (Gen_S020_OC)</t>
  </si>
  <si>
    <t>Gen_S021_OC</t>
  </si>
  <si>
    <t>Generic Planning Major (Gen_S021_OC)</t>
  </si>
  <si>
    <t>Gen_S022_OC</t>
  </si>
  <si>
    <t>Generic Planning Major (Gen_S022_OC)</t>
  </si>
  <si>
    <t>Gen_S023_OC</t>
  </si>
  <si>
    <t>Generic Planning Major (Gen_S023_OC)</t>
  </si>
  <si>
    <t>Gen_S024_OC</t>
  </si>
  <si>
    <t>Generic Planning Major (Gen_S024_OC)</t>
  </si>
  <si>
    <t>Gen_S025_OC</t>
  </si>
  <si>
    <t>Generic Planning Major (Gen_S025_OC)</t>
  </si>
  <si>
    <t>Gen_S026_OC</t>
  </si>
  <si>
    <t>Generic Planning Major (Gen_S026_OC)</t>
  </si>
  <si>
    <t>Gen_S027_OC</t>
  </si>
  <si>
    <t>Generic Planning Major (Gen_S027_OC)</t>
  </si>
  <si>
    <t>Gen_S028_OC</t>
  </si>
  <si>
    <t>Generic Planning Major (Gen_S028_OC)</t>
  </si>
  <si>
    <t>Gen_S029_OC</t>
  </si>
  <si>
    <t>Generic Planning Major (Gen_S029_OC)</t>
  </si>
  <si>
    <t>Gen_S031_OC</t>
  </si>
  <si>
    <t>Generic Planning Major (Gen_S031_OC)</t>
  </si>
  <si>
    <t>Gen_S032_OC</t>
  </si>
  <si>
    <t>Generic Planning Major (Gen_S032_OC)</t>
  </si>
  <si>
    <t>Gen_S034_OC</t>
  </si>
  <si>
    <t>Generic Planning Major (Gen_S034_OC)</t>
  </si>
  <si>
    <t>Gen_S035_OC</t>
  </si>
  <si>
    <t>Generic Planning Major (Gen_S035_OC)</t>
  </si>
  <si>
    <t>Gen_S036_OC</t>
  </si>
  <si>
    <t>Generic Planning Major (Gen_S036_OC)</t>
  </si>
  <si>
    <t>Gen_S037_OC</t>
  </si>
  <si>
    <t>Generic Planning Major (Gen_S037_OC)</t>
  </si>
  <si>
    <t>Gen_S039_OC</t>
  </si>
  <si>
    <t>Generic Planning Major (Gen_S039_OC)</t>
  </si>
  <si>
    <t>Gen_S041_OC</t>
  </si>
  <si>
    <t>Generic Planning Major (Gen_S041_OC)</t>
  </si>
  <si>
    <t>Gen_S042_OC</t>
  </si>
  <si>
    <t>Generic Planning Major (Gen_S042_OC)</t>
  </si>
  <si>
    <t>Gen_S045_OC</t>
  </si>
  <si>
    <t>Generic Planning Major (Gen_S045_OC)</t>
  </si>
  <si>
    <t>Gen_S099_OC</t>
  </si>
  <si>
    <t>Generic Planning Major (Gen_S099_OC)</t>
  </si>
  <si>
    <t>Gen_S104_OC</t>
  </si>
  <si>
    <t>Generic Planning Major (Gen_S104_OC)</t>
  </si>
  <si>
    <t>Gen_S108_OC</t>
  </si>
  <si>
    <t>Generic Planning Major (Gen_S108_OC)</t>
  </si>
  <si>
    <t>Gen_S112_OC</t>
  </si>
  <si>
    <t>Generic Planning Major (Gen_S112_OC)</t>
  </si>
  <si>
    <t>Gen_S115_OC</t>
  </si>
  <si>
    <t>Generic Planning Major (Gen_S115_OC)</t>
  </si>
  <si>
    <t>Gen_S116_OC</t>
  </si>
  <si>
    <t>Generic Planning Major (Gen_S116_OC)</t>
  </si>
  <si>
    <t>Gen_S117_OC</t>
  </si>
  <si>
    <t>Generic Planning Major (Gen_S117_OC)</t>
  </si>
  <si>
    <t>Gen_S124_OC</t>
  </si>
  <si>
    <t>Generic Planning Major (Gen_S124_OC)</t>
  </si>
  <si>
    <t>Gen_S134_OC</t>
  </si>
  <si>
    <t>Generic Planning Major (Gen_S134_OC)</t>
  </si>
  <si>
    <t>Gen_S137_OC</t>
  </si>
  <si>
    <t>Generic Planning Major (Gen_S137_OC)</t>
  </si>
  <si>
    <t>Gen_S142_OC</t>
  </si>
  <si>
    <t>Generic Planning Major (Gen_S142_OC)</t>
  </si>
  <si>
    <t>Gen_S143_OC</t>
  </si>
  <si>
    <t>Generic Planning Major (Gen_S143_OC)</t>
  </si>
  <si>
    <t>Gen_S144_OC</t>
  </si>
  <si>
    <t>Generic Planning Major (Gen_S144_OC)</t>
  </si>
  <si>
    <t>Gen_S145_OC</t>
  </si>
  <si>
    <t>Generic Planning Major (Gen_S145_OC)</t>
  </si>
  <si>
    <t>Gen_S146_OC</t>
  </si>
  <si>
    <t>Generic Planning Major (Gen_S146_OC)</t>
  </si>
  <si>
    <t>Gen_S147_OC</t>
  </si>
  <si>
    <t>Generic Planning Major (Gen_S147_OC)</t>
  </si>
  <si>
    <t>Gen_S148_OC</t>
  </si>
  <si>
    <t>Generic Planning Major (Gen_S148_OC)</t>
  </si>
  <si>
    <t>Gen_S150_OC</t>
  </si>
  <si>
    <t>Generic Planning Major (Gen_S150_OC)</t>
  </si>
  <si>
    <t>Gen_S151_OC</t>
  </si>
  <si>
    <t>Generic Planning Major (Gen_S151_OC)</t>
  </si>
  <si>
    <t>Gen_S152_OC</t>
  </si>
  <si>
    <t>Generic Planning Major (Gen_S152_OC)</t>
  </si>
  <si>
    <t>Gen_S153_OC</t>
  </si>
  <si>
    <t>Generic Planning Major (Gen_S153_OC)</t>
  </si>
  <si>
    <t>Gen_S157_OC</t>
  </si>
  <si>
    <t>Generic Planning Major (Gen_S157_OC)</t>
  </si>
  <si>
    <t>Gen_S171_OC</t>
  </si>
  <si>
    <t>Generic Planning Major (Gen_S171_OC)</t>
  </si>
  <si>
    <t>Gen_S173_OC</t>
  </si>
  <si>
    <t>Generic Planning Major (Gen_S173_OC)</t>
  </si>
  <si>
    <t>Erasmus Placement (RSPL)</t>
  </si>
  <si>
    <t>Professional Practice (CPD) (T158)</t>
  </si>
  <si>
    <t>History of European Painting (Audit) (Z188)</t>
  </si>
  <si>
    <t>OC Input.[OC]</t>
  </si>
  <si>
    <t>Occasional Input</t>
  </si>
  <si>
    <t>Exchange - Global Alliance in Management Education (CEMS) S2 (CB69)</t>
  </si>
  <si>
    <t>Study Abroad Social Sciences Full Year (CD40)</t>
  </si>
  <si>
    <t>Erasmus Public Health Physiotherapy &amp; Sports Science FYr (CT16)</t>
  </si>
  <si>
    <t>UCD NCAD BA Product Design Sem 2 (CV35)</t>
  </si>
  <si>
    <t>CV36</t>
  </si>
  <si>
    <t>UCD NCAD BA Product Design Sem 1 (CV36)</t>
  </si>
  <si>
    <t>Global Engagement Masters Partnership Pathway Sem 2 (Jan) (DB07)</t>
  </si>
  <si>
    <t>Occasional Business &amp; Law Full Year (CB71)</t>
  </si>
  <si>
    <t>Occasional Law AUT Trimester (CB35)</t>
  </si>
  <si>
    <t>External Collaborative (CV14)</t>
  </si>
  <si>
    <t>Freshman Study Abroad Programme Semester 1 (CD19)</t>
  </si>
  <si>
    <t>Freshman Study Abroad Programme Semester 2 (CD20)</t>
  </si>
  <si>
    <t>Study Abroad Social Sciences Semester 1 (CD38)</t>
  </si>
  <si>
    <t>Study Abroad Social Sciences Semester 2 (CD39)</t>
  </si>
  <si>
    <t>Study Abroad Arts &amp; Humanities Sem 1 (CF12)</t>
  </si>
  <si>
    <t>Study Abroad Arts &amp; Humanities Sem 2 (CF13)</t>
  </si>
  <si>
    <t>CD.</t>
  </si>
  <si>
    <t>Professional Certificate General Insurance PT (B226)</t>
  </si>
  <si>
    <t>Professional Certificate Pensions PT (B228)</t>
  </si>
  <si>
    <t>Professional Certificate Compliance PT (B231)</t>
  </si>
  <si>
    <t>Professional Certificate Investment Fund Services PT (B233)</t>
  </si>
  <si>
    <t>Professional Diploma Investment Fund Services PT (B243)</t>
  </si>
  <si>
    <t>Professional Certificate Consumer Credit PT (B283)</t>
  </si>
  <si>
    <t>Professional Certificate Stock Broking PT (B284)</t>
  </si>
  <si>
    <t>Professional Diploma Compliance PT (B286)</t>
  </si>
  <si>
    <t>Professional Diploma Financial Advice PT (B287)</t>
  </si>
  <si>
    <t>Professional Diploma Insurance PT (B288)</t>
  </si>
  <si>
    <t>Prof Cert Complex Financial Instruments in Intl Fin Servs PT (B305)</t>
  </si>
  <si>
    <t>Diploma in Financial Services PT (B311)</t>
  </si>
  <si>
    <t>Professional Diploma Credit Union Advice (Sept) PT (B372)</t>
  </si>
  <si>
    <t>Prof Cert People Management PT (B379)</t>
  </si>
  <si>
    <t>Prof Cert Credit Union Management Control &amp; Supervision PT (B380)</t>
  </si>
  <si>
    <t>Prof Cert Financial Crime Prevention PT (B381)</t>
  </si>
  <si>
    <t>Professional Certificate Financial Advice PT (B390)</t>
  </si>
  <si>
    <t>Prof Cert Insurance PT (B394)</t>
  </si>
  <si>
    <t>Professional Certificate Residential Mortgage Arrears Jan PT (B419)</t>
  </si>
  <si>
    <t>Professional Diploma SME Credit Jan PT (B444)</t>
  </si>
  <si>
    <t>Professional Diploma Financial Services Jan PT (B445)</t>
  </si>
  <si>
    <t>Prof Cert Personal Debt Mgmt &amp; Personal Insolvency Jan PT (B446)</t>
  </si>
  <si>
    <t>Professional Certificate Credit Union Compliance PT (B448)</t>
  </si>
  <si>
    <t>Professional Cert Wealth Management Jan PT (B449)</t>
  </si>
  <si>
    <t>Professional Certificate in Personal Credit Jan PT (B501)</t>
  </si>
  <si>
    <t>Professional Diploma Teaching Chinese Language and Culture (B509)</t>
  </si>
  <si>
    <t>PD Pensions Retire Plan Adv PT (B515)</t>
  </si>
  <si>
    <t>Professional Certificate Banking in a Digital Age Jan PT (B521)</t>
  </si>
  <si>
    <t>Professional Certificate Personal &amp; Business Credit Jan PT (B527)</t>
  </si>
  <si>
    <t>Prof Cert International Investment Fund Services Jan PT (B529)</t>
  </si>
  <si>
    <t>Professional Certificate Operational Risk Management PT (B534)</t>
  </si>
  <si>
    <t>Professional Diploma Banking Risk Management Practices PT (B537)</t>
  </si>
  <si>
    <t>PC Operational Risk Management in Investment Fund Services (B540)</t>
  </si>
  <si>
    <t>Professional Diploma Corporate Banking Credit (B541)</t>
  </si>
  <si>
    <t>Professional Certificate Business Strategy (Farming) PT (B559)</t>
  </si>
  <si>
    <t>Professional Diploma Financial Services Jan PT (B568)</t>
  </si>
  <si>
    <t>ProfCert Conduct RiskRisk Culture &amp; Operational Risk MgmtPT (B576)</t>
  </si>
  <si>
    <t>PC Investment Fund Serv Risk Mgt (Op RiskConduct Risk&amp;RiskC (B581)</t>
  </si>
  <si>
    <t>Professional Certificate Banking in a Digital Age PT (B588)</t>
  </si>
  <si>
    <t>Professional Certificate in Personal Credit PT (B589)</t>
  </si>
  <si>
    <t>Prof Cert Personal Debt Mgmt &amp; Personal Insolvency PT (B590)</t>
  </si>
  <si>
    <t>Professional Cert Wealth Management PT (B591)</t>
  </si>
  <si>
    <t>Professional Diploma Financial Services PT (B593)</t>
  </si>
  <si>
    <t>Professional Diploma SME Credit PT (B594)</t>
  </si>
  <si>
    <t>Professional Diploma Financial Services PT (B595)</t>
  </si>
  <si>
    <t>ProfCert Conduct RiskRisk Culture &amp; Operational Risk MgmtPT (B604)</t>
  </si>
  <si>
    <t>PC Investment Fund Serv Risk Mgt (Op RiskConduct Risk&amp;RiskC (B605)</t>
  </si>
  <si>
    <t>Professional Diploma Banking Risk Management Practices JanPT (B608)</t>
  </si>
  <si>
    <t>Professional Diploma Corporate Banking Credit Jan PT (B609)</t>
  </si>
  <si>
    <t>ProfCert Lending to ProfessionalsSelf Employed&amp;MicroSMEs PT (B620)</t>
  </si>
  <si>
    <t>ProfCert Lending to ProfessionalsSelf Employed&amp;MicroSMEs PT (B634)</t>
  </si>
  <si>
    <t>Higher Diploma Arts PT (BAU7)</t>
  </si>
  <si>
    <t>Higher Diploma Arts PT (BAU9)</t>
  </si>
  <si>
    <t>Diploma in Business Studies PT (BSSM)</t>
  </si>
  <si>
    <t>ProfDip Integrated Pest Mgmt &amp; Sustainable Use of Pesticides (D041)</t>
  </si>
  <si>
    <t>University Diploma International Pre-Masters Pathway (DB04)</t>
  </si>
  <si>
    <t>HDip Arts - Spanish (ELS1)</t>
  </si>
  <si>
    <t>HDip Arts - English (ENS4)</t>
  </si>
  <si>
    <t>University Certificate Information &amp; Communications Tech PT (F046)</t>
  </si>
  <si>
    <t>Certificate Biological Recording &amp; Identification (Jan) FT (F047)</t>
  </si>
  <si>
    <t>Certificate Biological Recording &amp; Identification (Jan) PT (F048)</t>
  </si>
  <si>
    <t>Certificate Rural Entrepreneurship PT (F070)</t>
  </si>
  <si>
    <t>Certificate Rural Entrepreneurship Jan PT (F083)</t>
  </si>
  <si>
    <t>Uni Cert Rural Community &amp; Social Entrepreneurship May PT (F086)</t>
  </si>
  <si>
    <t>Prof Cert Mathematics for Data Analytics and Statistics PT (F140)</t>
  </si>
  <si>
    <t>HDip Arts - French (FRS1)</t>
  </si>
  <si>
    <t>HDip Arts - Greek &amp; Roman Civilization (GCS1)</t>
  </si>
  <si>
    <t>HDip Arts - Geography (GGS1)</t>
  </si>
  <si>
    <t>HDip Arts - German (GRS1)</t>
  </si>
  <si>
    <t>HDip Arts - Art History (HAS1)</t>
  </si>
  <si>
    <t>HDip Arts - History (HSS2)</t>
  </si>
  <si>
    <t>HDip Arts - Italian (ITS1)</t>
  </si>
  <si>
    <t>HDip Arts - Music (MCS3)</t>
  </si>
  <si>
    <t>HDip Arts - Modern Irish (MIS1)</t>
  </si>
  <si>
    <t>HDip Arts - Philosophy (PLS2)</t>
  </si>
  <si>
    <t>HDip Arts - Politics (PTS3)</t>
  </si>
  <si>
    <t>Dip in Rural Development PT (RDS1)</t>
  </si>
  <si>
    <t>Dip Continuing Education Access ArtsHumanitiesSoc Sci &amp;Law (SBU4)</t>
  </si>
  <si>
    <t>Diploma Continuing Education Access Science Engineering&amp;Ag (SCU3)</t>
  </si>
  <si>
    <t>HDip Safety Health and Welfare at Work (SHS3)</t>
  </si>
  <si>
    <t>HDip Arts - Sociology (SOS2)</t>
  </si>
  <si>
    <t>Professional Certificate Road Safety Audits (May) PT (T178)</t>
  </si>
  <si>
    <t>Professional Certificate Road Safety Audits (Sep) PT (T179)</t>
  </si>
  <si>
    <t>Professional Certificate Road Safety Audits (Jan) PT (T271)</t>
  </si>
  <si>
    <t>University Diploma Teacher Education (Global Schoolroom) PT (W189)</t>
  </si>
  <si>
    <t>Uni Cert Women's Studies PT (W200)</t>
  </si>
  <si>
    <t>Cert of Continuing Prof Development Equality Studies (Jan)PT (W223)</t>
  </si>
  <si>
    <t>Uni Cert Equality Studies (Jan) PT (W224)</t>
  </si>
  <si>
    <t>Uni Cert Women's Studies Jan PT (W227)</t>
  </si>
  <si>
    <t>Uni Dip Women Gender &amp; Social Justice  (Jan) PT (W260)</t>
  </si>
  <si>
    <t>Uni Dip in Drugs Counselling Theory &amp; Intervention Skills (W286)</t>
  </si>
  <si>
    <t>University Diploma in Community Drugs &amp; Alcohol Work FT (W287)</t>
  </si>
  <si>
    <t>University Certificate Women Gender and Social Justice PT (W392)</t>
  </si>
  <si>
    <t>Dip in Sports Management PT (X096)</t>
  </si>
  <si>
    <t>Cert in Safety &amp; Health at Work PT (X285)</t>
  </si>
  <si>
    <t>Prof Dip Nurs (Prescrip of Medication &amp; IonizingRadiation)PT (X409)</t>
  </si>
  <si>
    <t>Prof Cert Nursing (Prescription of Ionizing Radiation) PT (X411)</t>
  </si>
  <si>
    <t>Prof Cert Nursing (Prescription of Medication) PT (X412)</t>
  </si>
  <si>
    <t>Cert in Safety &amp; Health at Work (Jan) PT (X430)</t>
  </si>
  <si>
    <t>Prof Diploma Nursing (Prescription of Medication) Jan PT (X465)</t>
  </si>
  <si>
    <t>Prof Dip Nurs (Prescrip of Med &amp; IonizingRadiation) Jan PT (X466)</t>
  </si>
  <si>
    <t>Prof Cert Nursing (Prescription of Ionizing Radiation) JanPT (X468)</t>
  </si>
  <si>
    <t>Prof Cert Nursing (Prescription of Medication) Jan PT (X469)</t>
  </si>
  <si>
    <t>Dip in Emergency Medical Science (Paramedic) Sept FT (X485)</t>
  </si>
  <si>
    <t>Dip in Emergency Medical Science (Paramedic) Jan FT (X486)</t>
  </si>
  <si>
    <t>Dip in Emergency Medical Science (Paramedic) May FT (X487)</t>
  </si>
  <si>
    <t>Prof Cert Health Assessment PT (X631)</t>
  </si>
  <si>
    <t>Prof Dip Nurse/Midwife Prescribing (Consortium) PT (X632)</t>
  </si>
  <si>
    <t>Prof Cert Health Assessment Jan PT (X640)</t>
  </si>
  <si>
    <t>Prof Diploma Nursing (Prescription of Medication (Con)) PT (X641)</t>
  </si>
  <si>
    <t>Prof Diploma Nursing (Prescription of Medication (Con))JanPT (X642)</t>
  </si>
  <si>
    <t>Prof Dip Nursing (Prescription of Medication w HA (Con)) PT (X643)</t>
  </si>
  <si>
    <t>Prof Dip Nurs (Prescription of Medication w HA (Con))Jan PT (X644)</t>
  </si>
  <si>
    <t>Prof Cert Nursing (Pres of Ionizing Rad in Children) Jan PT (X679)</t>
  </si>
  <si>
    <t>Prof Cert Nursing(Pres of Ionizing Rad in Adults&amp;Child)JanPT (X681)</t>
  </si>
  <si>
    <t>Cert Nurs (Prescrip of Med &amp; IonizingRadiation Adult) Jan PT (X692)</t>
  </si>
  <si>
    <t>Cert Nurs (Prescrip of Med &amp; IonizingRadiation Ad&amp;Ch)Jan PT (X696)</t>
  </si>
  <si>
    <t>Prof Cert Nursing (Prescription of Ionizing Radiation) JanPT (X706)</t>
  </si>
  <si>
    <t>Prof Dip Principles of Intensive Care Nursing PT (X757)</t>
  </si>
  <si>
    <t>Prof Cert Enhancing Clinical Practice (Jan) PT (X758)</t>
  </si>
  <si>
    <t>Prof Cert Enhancing Clinical Practice (May) PT (X777)</t>
  </si>
  <si>
    <t>Diploma in Military Medical Care FT (X788)</t>
  </si>
  <si>
    <t>Cert of CPD Nation FoundEdu Module in Critical Care Nurs PT (X823)</t>
  </si>
  <si>
    <t>Cert of CPD Nation Found EduModule inCriticalCareNurs(Jan)PT (X824)</t>
  </si>
  <si>
    <t>Prof Cert Lean Six Sigma for Healthcare PT (X826)</t>
  </si>
  <si>
    <t>Prof Cert Lean Six Sigma for Healthcare May PT (X827)</t>
  </si>
  <si>
    <t>Diploma Continuing Education Ghaeilge Fheidhmeach PT (Z157)</t>
  </si>
  <si>
    <t>Prof Cert Records Management PT (Z168)</t>
  </si>
  <si>
    <t>Prof Cert Archives Management PT (Z170)</t>
  </si>
  <si>
    <t>Uni Dip in the History of European Painting PT (Z187)</t>
  </si>
  <si>
    <t>CD. Input.[CD.]</t>
  </si>
  <si>
    <t>Certs and Diplomas Input</t>
  </si>
  <si>
    <t>Prof Cert GDPR Administration (Financial Services) (B641)</t>
  </si>
  <si>
    <t>PC Consumer Protect Risk Culture&amp;Ethic Behav in Fin Serv PT (B643)</t>
  </si>
  <si>
    <t>University Certificate International Pre-Masters Pathway (DB05)</t>
  </si>
  <si>
    <t>Cert Nurs (Prescrip of Med &amp; IonizingRadiation Child) Jan PT (X694)</t>
  </si>
  <si>
    <t>Prof Diploma International Financial Services Law (Jan) PT (B345)</t>
  </si>
  <si>
    <t>Prof Dip International Investment Fund Services May PT (B639)</t>
  </si>
  <si>
    <t>HDip Safety Health and Well-Being at Work PT (SHS5)</t>
  </si>
  <si>
    <t>University Certificate Women Gender and Social Justice PT (W460)</t>
  </si>
  <si>
    <t>Cert Nurs (Prescrip of Med &amp; IonizingRadiation Adult) PT (X691)</t>
  </si>
  <si>
    <t>Cert Nurs (Prescrip of Med &amp; IonizingRadiation Ad&amp;Ch) PT (X695)</t>
  </si>
  <si>
    <t>Prof Cert Nursing (Prescription of Ionizing Radiation) PT (X705)</t>
  </si>
  <si>
    <t>PD in Digital Product Management in Financial Services PT (B676)</t>
  </si>
  <si>
    <t>Professional Certificate Banking in a Digital Age May PT (B682)</t>
  </si>
  <si>
    <t>ProfCert Conduct RiskRisk Culture &amp; Operational Risk Mgmt M (B683)</t>
  </si>
  <si>
    <t>PC Lending to ProfessionalsSelf Employed &amp; Micro SMEs MayPT (B684)</t>
  </si>
  <si>
    <t>Professional Diploma Banking Risk Management Practices May P (B687)</t>
  </si>
  <si>
    <t>Professional Diploma Corporate Banking Credit May PT (B688)</t>
  </si>
  <si>
    <t>Professional Diploma SME Credit May PT (B689)</t>
  </si>
  <si>
    <t>Professional Diploma Financial Services May PT (B694)</t>
  </si>
  <si>
    <t>Prof Dip International Investment Fund Services PT (B718)</t>
  </si>
  <si>
    <t>B695</t>
  </si>
  <si>
    <t>Professional Diploma Financial Services May PT (B695)</t>
  </si>
  <si>
    <t>SBU5</t>
  </si>
  <si>
    <t>Higher Diploma Arts PT (SBU5)</t>
  </si>
  <si>
    <t>SBU6</t>
  </si>
  <si>
    <t>Higher Diploma Arts PT (SBU6)</t>
  </si>
  <si>
    <t>SCDP</t>
  </si>
  <si>
    <t>University Diploma in Science (SCDP)</t>
  </si>
  <si>
    <t>Dip Continuing Education Access Science,Eng,AgSci &amp; Medicine (SCU4)</t>
  </si>
  <si>
    <t>F184</t>
  </si>
  <si>
    <t>PC RadPhysics&amp;Dosimetry FT (F184)</t>
  </si>
  <si>
    <t>F185</t>
  </si>
  <si>
    <t>PC RadProtectPhys&amp;Dosimetry FT (F185)</t>
  </si>
  <si>
    <t>F186</t>
  </si>
  <si>
    <t>PC RadProtectPhys&amp;Radiobio FT (F186)</t>
  </si>
  <si>
    <t>F187</t>
  </si>
  <si>
    <t>PC RadOncologyPhysics FT (F187)</t>
  </si>
  <si>
    <t>F188</t>
  </si>
  <si>
    <t>PC DiagnosticImagingPhys FT (F188)</t>
  </si>
  <si>
    <t>T327</t>
  </si>
  <si>
    <t>Grad Cert Planning, Development &amp; Urban Design Part 1 FT (T327)</t>
  </si>
  <si>
    <t>T328</t>
  </si>
  <si>
    <t>Grad Cert Planning, Development &amp; Urban Design Part 1 PT (T328)</t>
  </si>
  <si>
    <t>T329</t>
  </si>
  <si>
    <t>Grad Cert Planning, Development &amp; Urban Design Part 2 FT (T329)</t>
  </si>
  <si>
    <t>T330</t>
  </si>
  <si>
    <t>Grad Cert Planning, Development &amp; Urban Design Part 2 PT (T330)</t>
  </si>
  <si>
    <t>T331</t>
  </si>
  <si>
    <t>Grad Cert Planning, Development &amp; Urban Design Part 3 FT (T331)</t>
  </si>
  <si>
    <t>T332</t>
  </si>
  <si>
    <t>Grad Cert Planning, Development &amp; Urban Design Part 3 PT (T332)</t>
  </si>
  <si>
    <t>Grad Dip Bioeconomy with Business (Jan) PT (T340)</t>
  </si>
  <si>
    <t>PE Input.[PE]</t>
  </si>
  <si>
    <t>Professional Education Input</t>
  </si>
  <si>
    <t>Agriculture and Food Science CPD (D043)</t>
  </si>
  <si>
    <t>Continuing Veterinary Education (VTS5)</t>
  </si>
  <si>
    <t>Intern Continuing Professional Development (X441)</t>
  </si>
  <si>
    <t>AE Input.[AE]</t>
  </si>
  <si>
    <t>Adult Education Input</t>
  </si>
  <si>
    <t>Certificate Genealogy (I909)</t>
  </si>
  <si>
    <t>Certificate Access to Arts &amp; Social Sciences (I918)</t>
  </si>
  <si>
    <t>Certificate Access Science &amp; Engineering (I933)</t>
  </si>
  <si>
    <t>NRG Input.[NRG]</t>
  </si>
  <si>
    <t>NRG</t>
  </si>
  <si>
    <t>Non-Registration Generated Input</t>
  </si>
  <si>
    <t>NRG_Gen_S008</t>
  </si>
  <si>
    <t>Misc Non Registration Generated Majors (NRG_Gen_S008)</t>
  </si>
  <si>
    <t>NRG_Gen_S012</t>
  </si>
  <si>
    <t>Misc Non Registration Generated Majors (NRG_Gen_S012)</t>
  </si>
  <si>
    <t>NoMajor</t>
  </si>
  <si>
    <t>Total Major</t>
  </si>
  <si>
    <t>No Major</t>
  </si>
  <si>
    <t>Majors as per PBCS Dimension</t>
  </si>
  <si>
    <t>Lookups performed to retrieve Level</t>
  </si>
  <si>
    <t>Census</t>
  </si>
  <si>
    <t>EU</t>
  </si>
  <si>
    <t>Non</t>
  </si>
  <si>
    <t>Total</t>
  </si>
  <si>
    <t>Yr 1</t>
  </si>
  <si>
    <t>Yr 2</t>
  </si>
  <si>
    <t>Yr 3</t>
  </si>
  <si>
    <t>Yr 4</t>
  </si>
  <si>
    <t>Yr 5</t>
  </si>
  <si>
    <t>Input Area</t>
  </si>
  <si>
    <t>NonEU</t>
  </si>
  <si>
    <t>Original Data</t>
  </si>
  <si>
    <t>Changes</t>
  </si>
  <si>
    <t>Overall Total</t>
  </si>
  <si>
    <t>Sum of Above</t>
  </si>
  <si>
    <t>All Stages</t>
  </si>
  <si>
    <t>StageOrYear</t>
  </si>
  <si>
    <t>Table 1</t>
  </si>
  <si>
    <t>Table 2</t>
  </si>
  <si>
    <t>Table 3</t>
  </si>
  <si>
    <t>Undergraduate Analysis</t>
  </si>
  <si>
    <t>Extract Code</t>
  </si>
  <si>
    <t>Unknown</t>
  </si>
  <si>
    <t>The Head of School enters data on the input sheet, in the Input Area.</t>
  </si>
  <si>
    <t>A summary of the data provided to the Head, plus the changes entered by the Head is available on the Summary sheet.</t>
  </si>
  <si>
    <t>This sheet not to be used by Head of School</t>
  </si>
  <si>
    <t>Summary of Input Area - Revised Amounts</t>
  </si>
  <si>
    <t>Summary of Changes</t>
  </si>
  <si>
    <t>Summary of Original Data</t>
  </si>
  <si>
    <t>http://www.ucd.ie/uplan/documents/registrations/</t>
  </si>
  <si>
    <t>GGXX</t>
  </si>
  <si>
    <t>Bsc Sustainability (GGXX)</t>
  </si>
  <si>
    <t>BGS1</t>
  </si>
  <si>
    <t>BSc Biological Sciences (BGS1)</t>
  </si>
  <si>
    <t>EXXX</t>
  </si>
  <si>
    <t>B Ed in Education (EXXX)</t>
  </si>
  <si>
    <t>B722</t>
  </si>
  <si>
    <t>BSc School of Business (B722)</t>
  </si>
  <si>
    <t>BS18</t>
  </si>
  <si>
    <t>BBS Digital Business (Singapore) (May) FT (BS18)</t>
  </si>
  <si>
    <t>HAI1</t>
  </si>
  <si>
    <t>Art History Joint Major (HAI1)</t>
  </si>
  <si>
    <t>AEC2</t>
  </si>
  <si>
    <t>Archaeology Structured Elective (AEC2)</t>
  </si>
  <si>
    <t>AYS3</t>
  </si>
  <si>
    <t>BA Humanities European English &amp; World Literatures (AYS3)</t>
  </si>
  <si>
    <t>B726</t>
  </si>
  <si>
    <t>BBS Digital Business (Hong Kong) PT (B726)</t>
  </si>
  <si>
    <t>B727</t>
  </si>
  <si>
    <t>BBS Digital Business (Hong Kong) FT (B727)</t>
  </si>
  <si>
    <t>B728</t>
  </si>
  <si>
    <t>BBS Business Analytics (Singapore) FT (B728)</t>
  </si>
  <si>
    <t>B729</t>
  </si>
  <si>
    <t>BBS Business Analytics (Singapore) PT (B729)</t>
  </si>
  <si>
    <t>B730</t>
  </si>
  <si>
    <t>BBS Business Analytics (Singapore) May FT (B730)</t>
  </si>
  <si>
    <t>B731</t>
  </si>
  <si>
    <t>BBS Business Analytics (Singapore) May PT (B731)</t>
  </si>
  <si>
    <t>BGS3</t>
  </si>
  <si>
    <t>BSc Biological Sciences (BGS3)</t>
  </si>
  <si>
    <t>FMJ1</t>
  </si>
  <si>
    <t>Film Studies Joint Major (FMJ1)</t>
  </si>
  <si>
    <t>FSS4</t>
  </si>
  <si>
    <t>BSc Food Quality &amp; Safety (FSS4)</t>
  </si>
  <si>
    <t>HLC1</t>
  </si>
  <si>
    <t>Hispanic Cultures Structured Elective (HLC1)</t>
  </si>
  <si>
    <t>HLS5</t>
  </si>
  <si>
    <t>BSc Horticulture (HLS5)</t>
  </si>
  <si>
    <t>ICC5</t>
  </si>
  <si>
    <t>Information &amp; Communication Studies Structured Elective (ICC5)</t>
  </si>
  <si>
    <t>LSS2</t>
  </si>
  <si>
    <t>Archaeology Geography &amp; History (LSS2)</t>
  </si>
  <si>
    <t>AES2</t>
  </si>
  <si>
    <t>ECS5</t>
  </si>
  <si>
    <t>PTS4</t>
  </si>
  <si>
    <t>PLS3</t>
  </si>
  <si>
    <t>Philosophy (PLS3)</t>
  </si>
  <si>
    <t>B214</t>
  </si>
  <si>
    <t>BBS Human Resource Management (Hong Kong) Sep FT (B214)</t>
  </si>
  <si>
    <t>PL250</t>
  </si>
  <si>
    <t>PLLAS</t>
  </si>
  <si>
    <t>PL521</t>
  </si>
  <si>
    <t>BA Arts Addl Intake DN520 (PL521)</t>
  </si>
  <si>
    <t>PL530</t>
  </si>
  <si>
    <t>PL531</t>
  </si>
  <si>
    <t>BA Humanities English with Creative Writing (PL531)</t>
  </si>
  <si>
    <t>PL532</t>
  </si>
  <si>
    <t>BA Humanities History and Politics (PL532)</t>
  </si>
  <si>
    <t>PL541</t>
  </si>
  <si>
    <t>BED9</t>
  </si>
  <si>
    <t>B.Ed - Education &amp; Languages (BED9)</t>
  </si>
  <si>
    <t>ISS1</t>
  </si>
  <si>
    <t>BA Humanities Irish Studies (ISS1)</t>
  </si>
  <si>
    <t>ISS2</t>
  </si>
  <si>
    <t>BA HumanitiesIrish Language, Lit &amp; Translation (ISS2)</t>
  </si>
  <si>
    <t>HSS5</t>
  </si>
  <si>
    <t>BA Humanities Global Studies (HSS5)</t>
  </si>
  <si>
    <t>HSS6</t>
  </si>
  <si>
    <t>BA Humanities European Studies (HSS6)</t>
  </si>
  <si>
    <t>CCI9</t>
  </si>
  <si>
    <t>BA Humanities Cultural and Creative Industries (CCI9)</t>
  </si>
  <si>
    <t>PL200</t>
  </si>
  <si>
    <t>IRTL</t>
  </si>
  <si>
    <t>BA Humanities Translation (IRTL)</t>
  </si>
  <si>
    <t>STS2</t>
  </si>
  <si>
    <t>BSc in Sustainability:Environmental Science &amp; Engineering (STS2)</t>
  </si>
  <si>
    <t>STS3</t>
  </si>
  <si>
    <t>BSc in Sustainability: Social Sciences Policy &amp; Law (STS3)</t>
  </si>
  <si>
    <t>PL600</t>
  </si>
  <si>
    <t>MA Race, Migration (W430)</t>
  </si>
  <si>
    <t>Grad Dip Race (W432)</t>
  </si>
  <si>
    <t>W458</t>
  </si>
  <si>
    <t>MA Gender Politics (W458)</t>
  </si>
  <si>
    <t>W4XP</t>
  </si>
  <si>
    <t>MSc Politics &amp; Data (W4XP)</t>
  </si>
  <si>
    <t>WXIC</t>
  </si>
  <si>
    <t>Msc Human Capital Interactions (WXIC)</t>
  </si>
  <si>
    <t>WXI2</t>
  </si>
  <si>
    <t>Msc Digital Policy (WXI2)</t>
  </si>
  <si>
    <t>X793</t>
  </si>
  <si>
    <t>Prof Cert Stats Human Genetics (X793)</t>
  </si>
  <si>
    <t>X794</t>
  </si>
  <si>
    <t>Prof Cert Epi &amp; Biostatistics (X794)</t>
  </si>
  <si>
    <t>X795</t>
  </si>
  <si>
    <t>Prof Cert Hlth Promo Nutrition (X795)</t>
  </si>
  <si>
    <t>X878</t>
  </si>
  <si>
    <t>MSc Health Informatics (X878)</t>
  </si>
  <si>
    <t>X452</t>
  </si>
  <si>
    <t>Grad Dip Advanced Physio Studi (X452)</t>
  </si>
  <si>
    <t>Grad Cert Advanced Physio Stud (X453)</t>
  </si>
  <si>
    <t>NEW2_S137</t>
  </si>
  <si>
    <t>NEW3_S137</t>
  </si>
  <si>
    <t>Prof Cert Clinical Exercise (NEW3_S137)</t>
  </si>
  <si>
    <t>NEW4_S137</t>
  </si>
  <si>
    <t>Prof Cert Food Safety (NEW4_S137)</t>
  </si>
  <si>
    <t>Z357</t>
  </si>
  <si>
    <t>Z358</t>
  </si>
  <si>
    <t>MMus Music &amp; Culture PT (Z358)</t>
  </si>
  <si>
    <t>W462</t>
  </si>
  <si>
    <t>MSc Critical Geographies (W462)</t>
  </si>
  <si>
    <t>W464</t>
  </si>
  <si>
    <t>MSc Risk, Resilience (W464)</t>
  </si>
  <si>
    <t>X884</t>
  </si>
  <si>
    <t>Prof Cert Collective Leadership (Jan) PT (X884)</t>
  </si>
  <si>
    <t>BXXX</t>
  </si>
  <si>
    <t>LLM Environmental Law (BXXX)</t>
  </si>
  <si>
    <t>B5XX</t>
  </si>
  <si>
    <t>Diploma in Mediation (B5XX)</t>
  </si>
  <si>
    <t>W461</t>
  </si>
  <si>
    <t>MSc in Behavioural Neuro (W461)</t>
  </si>
  <si>
    <t>W3XX</t>
  </si>
  <si>
    <t>MA Prehistoric Arch (W3XX)</t>
  </si>
  <si>
    <t>W33X</t>
  </si>
  <si>
    <t>MA Hunter Gatherer (W33X)</t>
  </si>
  <si>
    <t>WPXX</t>
  </si>
  <si>
    <t>Diploma In Ethics (WPXX)</t>
  </si>
  <si>
    <t>B715</t>
  </si>
  <si>
    <t>MSc Strategic Managt FT (B715)</t>
  </si>
  <si>
    <t>B714</t>
  </si>
  <si>
    <t>MSc Act % Fin Manag FT (B714)</t>
  </si>
  <si>
    <t>B716</t>
  </si>
  <si>
    <t>NEW2_S027</t>
  </si>
  <si>
    <t>Grad Dip Primary Care Nursing (NEW2_S027)</t>
  </si>
  <si>
    <t>NEW3_S027</t>
  </si>
  <si>
    <t>Grad Dip Perioperative Nursing (NEW3_S027)</t>
  </si>
  <si>
    <t>NEW4_S027</t>
  </si>
  <si>
    <t>Grad Dip Gerontology (NEW4_S027)</t>
  </si>
  <si>
    <t>NEW5_S027</t>
  </si>
  <si>
    <t>MSc HPE (NEW5_S027)</t>
  </si>
  <si>
    <t>F190</t>
  </si>
  <si>
    <t>Prof Cert in Creativity &amp; Innovation for Education May PT (F190)</t>
  </si>
  <si>
    <t>F191</t>
  </si>
  <si>
    <t>Prof Dip in Creativity &amp; Innovation for Education May PT (F191)</t>
  </si>
  <si>
    <t>X261</t>
  </si>
  <si>
    <t>MSc HC Risk Management &amp; Quality (May) FT (X261)</t>
  </si>
  <si>
    <t>B096</t>
  </si>
  <si>
    <t>Executive MBA (Mod)ular Jan PT (B096)</t>
  </si>
  <si>
    <t>B732</t>
  </si>
  <si>
    <t>MSc Criminology &amp; Criminal Justice FT (B732)</t>
  </si>
  <si>
    <t>B733</t>
  </si>
  <si>
    <t>MSc Criminology &amp; Criminal Justice Jan PT (B733)</t>
  </si>
  <si>
    <t>B734</t>
  </si>
  <si>
    <t>LLM Criminology &amp; Criminal Justice Jan FT (B734)</t>
  </si>
  <si>
    <t>B735</t>
  </si>
  <si>
    <t>LLM Criminology &amp; Criminal Justice Jan PT (B735)</t>
  </si>
  <si>
    <t>B736</t>
  </si>
  <si>
    <t>MSc International Law &amp; Business Jan FT (B736)</t>
  </si>
  <si>
    <t>B737</t>
  </si>
  <si>
    <t>Prof Dip Employment Law Jan PT (B737)</t>
  </si>
  <si>
    <t>B738</t>
  </si>
  <si>
    <t>ProfDip Strategic Growth (Biotech &amp; Pharma Industry) PT (B738)</t>
  </si>
  <si>
    <t>B739</t>
  </si>
  <si>
    <t>MSc Supply Chain &amp; Account Management(Retail&amp;FoodServ) JanFT (B739)</t>
  </si>
  <si>
    <t>B740</t>
  </si>
  <si>
    <t>MSc International Marketing Practice (Bord Bia) Jan FT (B740)</t>
  </si>
  <si>
    <t>B741</t>
  </si>
  <si>
    <t>MSc Business Analytics (Online) PT (B741)</t>
  </si>
  <si>
    <t>B742</t>
  </si>
  <si>
    <t>MSc International Management FT (B742)</t>
  </si>
  <si>
    <t>B743</t>
  </si>
  <si>
    <t>MSc International Management FT (B743)</t>
  </si>
  <si>
    <t>B744</t>
  </si>
  <si>
    <t>Prof Dip Employment Law May PT (B744)</t>
  </si>
  <si>
    <t>D066</t>
  </si>
  <si>
    <t>Grad Dip Agricultural Extension &amp; Innovation FT (D066)</t>
  </si>
  <si>
    <t>D067</t>
  </si>
  <si>
    <t>Grad Cert Agricultural Extension &amp;  Innovation FT (D067)</t>
  </si>
  <si>
    <t>F189</t>
  </si>
  <si>
    <t>Graduate Diploma in Design Thinking for Sustainability FT (F189)</t>
  </si>
  <si>
    <t>F193</t>
  </si>
  <si>
    <t>Grad Cert in Creativity Innovation &amp;Entrepreneurship PT (F193)</t>
  </si>
  <si>
    <t>F194</t>
  </si>
  <si>
    <t>Grad Cert in Creativity Innovation &amp; Entrepreneurship JanPT (F194)</t>
  </si>
  <si>
    <t>F198</t>
  </si>
  <si>
    <t>GD AppliedEnvironmental Sci FT (F198)</t>
  </si>
  <si>
    <t>F200</t>
  </si>
  <si>
    <t>Prof Cert Creativity &amp; Innovation for Education Sept PT (F200)</t>
  </si>
  <si>
    <t>F201</t>
  </si>
  <si>
    <t>Prof Cert Creativity &amp; Innovation for Education Jan PT (F201)</t>
  </si>
  <si>
    <t>F202</t>
  </si>
  <si>
    <t>Prof Dip Creativity &amp; Innovation for Education Sept PT (F202)</t>
  </si>
  <si>
    <t>F203</t>
  </si>
  <si>
    <t>Prof Dip Creativity &amp; Innovation for Education Jan PT (F203)</t>
  </si>
  <si>
    <t>F204</t>
  </si>
  <si>
    <t>Graduate Diploma Design Thinking for Sustainability Jan FT (F204)</t>
  </si>
  <si>
    <t>F205</t>
  </si>
  <si>
    <t>Prof Dip Transversal Skills FT (F205)</t>
  </si>
  <si>
    <t>F206</t>
  </si>
  <si>
    <t>Prof Dip Transversal Skills Jan FT (F206)</t>
  </si>
  <si>
    <t>T347</t>
  </si>
  <si>
    <t>MSc Advanced Software Engineering (Sept) PT (T347)</t>
  </si>
  <si>
    <t>T348</t>
  </si>
  <si>
    <t>M.Eng.Sc Optical Engineering FT (T348)</t>
  </si>
  <si>
    <t>T349</t>
  </si>
  <si>
    <t>MSc Financial Mathematics PT (T349)</t>
  </si>
  <si>
    <t>T350</t>
  </si>
  <si>
    <t>Grad Dip Bioeconomy with Business PT (T350)</t>
  </si>
  <si>
    <t>W463</t>
  </si>
  <si>
    <t>MSc Critical Geographies: Power &amp; Inequality PT (W463)</t>
  </si>
  <si>
    <t>W465</t>
  </si>
  <si>
    <t>MSc Risk Resilience &amp; Sustainability PT (W465)</t>
  </si>
  <si>
    <t>W466</t>
  </si>
  <si>
    <t>Prof Cert in Data and Methods for Policy Analysis PT (W466)</t>
  </si>
  <si>
    <t>W467</t>
  </si>
  <si>
    <t>Prof Cert in Public Administration and Policy PT (W467)</t>
  </si>
  <si>
    <t>W468</t>
  </si>
  <si>
    <t>Professional Diploma in Public Policy PT (W468)</t>
  </si>
  <si>
    <t>W469</t>
  </si>
  <si>
    <t>Graduate Certificate in Public Policy FT (W469)</t>
  </si>
  <si>
    <t>W471</t>
  </si>
  <si>
    <t>MSc Digital Policy FT (W471)</t>
  </si>
  <si>
    <t>W472</t>
  </si>
  <si>
    <t>MSc Digital Policy PT (W472)</t>
  </si>
  <si>
    <t>W473</t>
  </si>
  <si>
    <t>MSc Politics &amp; Data Science FT (W473)</t>
  </si>
  <si>
    <t>W474</t>
  </si>
  <si>
    <t>MSc Politics &amp; Data Science PT (W474)</t>
  </si>
  <si>
    <t>W475</t>
  </si>
  <si>
    <t>GD Politics &amp; Data Science FT (W475)</t>
  </si>
  <si>
    <t>W476</t>
  </si>
  <si>
    <t>GD Politics &amp; Data Science PT (W476)</t>
  </si>
  <si>
    <t>W477</t>
  </si>
  <si>
    <t>MSc Geospatial Data Analysis FT (W477)</t>
  </si>
  <si>
    <t>W478</t>
  </si>
  <si>
    <t>MSc Geospatial Data Analysis PT (W478)</t>
  </si>
  <si>
    <t>W480</t>
  </si>
  <si>
    <t>MSc Education Children &amp; Youth FT (W480)</t>
  </si>
  <si>
    <t>W481</t>
  </si>
  <si>
    <t>MSc Education Children &amp; Youth PT (W481)</t>
  </si>
  <si>
    <t>W482</t>
  </si>
  <si>
    <t>MSc Spatial Demography FT (W482)</t>
  </si>
  <si>
    <t>W483</t>
  </si>
  <si>
    <t>MSc Spatial Demography PT (W483)</t>
  </si>
  <si>
    <t>W485</t>
  </si>
  <si>
    <t>MSc Sustainable Development FT (W485)</t>
  </si>
  <si>
    <t>W486</t>
  </si>
  <si>
    <t>MSc Sustainable Development PT (W486)</t>
  </si>
  <si>
    <t>W488</t>
  </si>
  <si>
    <t>Master of Education Leadership &amp; Inclusion PT (W488)</t>
  </si>
  <si>
    <t>W489</t>
  </si>
  <si>
    <t>Professional Diploma Middle Leadership PT (W489)</t>
  </si>
  <si>
    <t>W490</t>
  </si>
  <si>
    <t>Master of Science Sustainable Development Jan PT (W490)</t>
  </si>
  <si>
    <t>X887</t>
  </si>
  <si>
    <t>MSc Health Professions Education (HPE) PT (X887)</t>
  </si>
  <si>
    <t>X888</t>
  </si>
  <si>
    <t>GC Health Prof Edu PT (X888)</t>
  </si>
  <si>
    <t>X889</t>
  </si>
  <si>
    <t>MSc Data Analytics for Precision Medicine FT (X889)</t>
  </si>
  <si>
    <t>X890</t>
  </si>
  <si>
    <t>MSc Data Analytics for Precision Medicine PT (X890)</t>
  </si>
  <si>
    <t>X891</t>
  </si>
  <si>
    <t>Grad Dip Data Analytics for Precision Medicine FT (X891)</t>
  </si>
  <si>
    <t>X892</t>
  </si>
  <si>
    <t>Grad Cert Data Analytics for Precision Medicine FT (X892)</t>
  </si>
  <si>
    <t>X893</t>
  </si>
  <si>
    <t>Grad Dip Dermatology Nursing FT (X893)</t>
  </si>
  <si>
    <t>X894</t>
  </si>
  <si>
    <t>Grad Cert Dermatology Nursing FT (X894)</t>
  </si>
  <si>
    <t>X895</t>
  </si>
  <si>
    <t>HDip Nursing (Children's Nursing) FT (X895)</t>
  </si>
  <si>
    <t>X899</t>
  </si>
  <si>
    <t>GC Primary Care (Orthopaedics&amp;MusculoskeletalMedicine)PT (X899)</t>
  </si>
  <si>
    <t>X900</t>
  </si>
  <si>
    <t>GD Primary Care (Orthopaedics&amp;MusculoskeletalMedicine)PT (X900)</t>
  </si>
  <si>
    <t>X901</t>
  </si>
  <si>
    <t>GC Primary Care (Mental Healthcare)PT (X901)</t>
  </si>
  <si>
    <t>X902</t>
  </si>
  <si>
    <t>GD Primary Care (Mental Healthcare)PT (X902)</t>
  </si>
  <si>
    <t>X903</t>
  </si>
  <si>
    <t>MSc Artificial Intelligence for Medicine &amp; MedicalResearchFT (X903)</t>
  </si>
  <si>
    <t>X904</t>
  </si>
  <si>
    <t>GD Artificial Intelligence for Medicine &amp; MedicalResearch FT (X904)</t>
  </si>
  <si>
    <t>X911</t>
  </si>
  <si>
    <t>Prof Cert Clinical Exercise Prescription Jan PT (X911)</t>
  </si>
  <si>
    <t>X912</t>
  </si>
  <si>
    <t>Grad Cert Healthcare Informatics FT (X912)</t>
  </si>
  <si>
    <t>X913</t>
  </si>
  <si>
    <t>MPH European Master in Public Health (Europubhealth+) FT (X913)</t>
  </si>
  <si>
    <t>X914</t>
  </si>
  <si>
    <t>GD Gerontological Nursing FT (X914)</t>
  </si>
  <si>
    <t>X915</t>
  </si>
  <si>
    <t>GD Gerontological Nursing PT (X915)</t>
  </si>
  <si>
    <t>X916</t>
  </si>
  <si>
    <t>MSc Gerontological Nursing PT (X916)</t>
  </si>
  <si>
    <t>X917</t>
  </si>
  <si>
    <t>Master of Science Advanced Practice (Nursing/Midwifery) PT (X917)</t>
  </si>
  <si>
    <t>X918</t>
  </si>
  <si>
    <t>Prof Cert Neurodiversity PT (X918)</t>
  </si>
  <si>
    <t>X919</t>
  </si>
  <si>
    <t>Prof Dip Neurodiversity PT (X919)</t>
  </si>
  <si>
    <t>X921</t>
  </si>
  <si>
    <t>MSc Primary Care (Mental Healthcare) (Jan) PT (X921)</t>
  </si>
  <si>
    <t>X922</t>
  </si>
  <si>
    <t>Grad Dip Primary Care (Mental Healthcare) (Jan) PT (X922)</t>
  </si>
  <si>
    <t>X923</t>
  </si>
  <si>
    <t>Grad Cert Primary Care (Mental Healthcare) (Jan) PT (X923)</t>
  </si>
  <si>
    <t>Z359</t>
  </si>
  <si>
    <t>MA Irish Literature &amp; Culture PT (Z359)</t>
  </si>
  <si>
    <t>Z360</t>
  </si>
  <si>
    <t>MA Linguistics &amp; Applied Linguistics FT (Z360)</t>
  </si>
  <si>
    <t>Z361</t>
  </si>
  <si>
    <t>MA Linguistics &amp; Applied Linguistics PT (Z361)</t>
  </si>
  <si>
    <t>Z362</t>
  </si>
  <si>
    <t>GD Linguistics &amp; Applied Linguistics FT (Z362)</t>
  </si>
  <si>
    <t>Z363</t>
  </si>
  <si>
    <t>Grad Dip Localisation FT (Z363)</t>
  </si>
  <si>
    <t>W374</t>
  </si>
  <si>
    <t>W442</t>
  </si>
  <si>
    <t>X802</t>
  </si>
  <si>
    <t>B745</t>
  </si>
  <si>
    <t>X450</t>
  </si>
  <si>
    <t>F192</t>
  </si>
  <si>
    <t>X293</t>
  </si>
  <si>
    <t>Z257</t>
  </si>
  <si>
    <t>HDip Irish Folklore PT (Z257)</t>
  </si>
  <si>
    <t>W459</t>
  </si>
  <si>
    <t>MA Gender Politics and International Relations PT (W459)</t>
  </si>
  <si>
    <t>F207</t>
  </si>
  <si>
    <t>Prof Dip Transversal Skills PT (F207)</t>
  </si>
  <si>
    <t>B757</t>
  </si>
  <si>
    <t>Prof Dip in Strategic Mgmt in Financial Services (B757)</t>
  </si>
  <si>
    <t>T358</t>
  </si>
  <si>
    <t>MEngSc Water Waste &amp; Environmental Engineering FT Jan (T358)</t>
  </si>
  <si>
    <t>W516</t>
  </si>
  <si>
    <t>MSc Sustainable Development FT Jan (W516)</t>
  </si>
  <si>
    <t>B755</t>
  </si>
  <si>
    <t>Professional Diploma in Business Finance PT (B755)</t>
  </si>
  <si>
    <t>T357</t>
  </si>
  <si>
    <t>MEngSc Materials Science and Engineering FT Jan (T357)</t>
  </si>
  <si>
    <t>T356</t>
  </si>
  <si>
    <t>MEngSc Electronic &amp; Comp EngFT Jan (T356)</t>
  </si>
  <si>
    <t>X929</t>
  </si>
  <si>
    <t>MSc Artificial Intelligence for Medicine&amp; Med Research FTJan (X929)</t>
  </si>
  <si>
    <t>W511</t>
  </si>
  <si>
    <t>MSc Geospatial Data Analysis FT Jan (W511)</t>
  </si>
  <si>
    <t>W509</t>
  </si>
  <si>
    <t>MSc Politics &amp; Data Science FT Jan (W509)</t>
  </si>
  <si>
    <t>W518</t>
  </si>
  <si>
    <t>Grad Dip in Digital Information Management FT Jan (W518)</t>
  </si>
  <si>
    <t>W519</t>
  </si>
  <si>
    <t>MSc Information Systems FT Jan (W519)</t>
  </si>
  <si>
    <t>W514</t>
  </si>
  <si>
    <t>MEconScEuroPublicAffairs&amp;LawFT Jan (W514)</t>
  </si>
  <si>
    <t>T353</t>
  </si>
  <si>
    <t>MSc Data &amp; Computational Science FT Jan (T353)</t>
  </si>
  <si>
    <t>W517</t>
  </si>
  <si>
    <t>MSc Sociology FT Jan (W517)</t>
  </si>
  <si>
    <t>X928</t>
  </si>
  <si>
    <t>MSc Clinical &amp; Translational Research FT Jan (X928)</t>
  </si>
  <si>
    <t>W520</t>
  </si>
  <si>
    <t>MA Sociology FT Jan (W520)</t>
  </si>
  <si>
    <t>X926</t>
  </si>
  <si>
    <t>Food Engineering MEngSc FT Jan (X926)</t>
  </si>
  <si>
    <t>X927</t>
  </si>
  <si>
    <t>MSc Sustainable Energy &amp; Green Technologies FT Jan (X927)</t>
  </si>
  <si>
    <t>T359</t>
  </si>
  <si>
    <t>Professional Diploma in Power System Analysis Jan (T359)</t>
  </si>
  <si>
    <t>T360</t>
  </si>
  <si>
    <t>Professional Diploma in Electronic Design Jan (T360)</t>
  </si>
  <si>
    <t>B756</t>
  </si>
  <si>
    <t>Grad Dip in Digital &amp; Data Strategy in Financial Services (B756)</t>
  </si>
  <si>
    <t>NEW2_S008</t>
  </si>
  <si>
    <t>MSc (NEW2_S008)</t>
  </si>
  <si>
    <t>NEW3_S008</t>
  </si>
  <si>
    <t>MsC (NEW3_S008)</t>
  </si>
  <si>
    <t>DMY999</t>
  </si>
  <si>
    <t>Dummy Major (DMY999)</t>
  </si>
  <si>
    <t>F210</t>
  </si>
  <si>
    <t>MSc SynChem Pharm&amp;FineChemInd PT (F210)</t>
  </si>
  <si>
    <t>F211</t>
  </si>
  <si>
    <t>MSc Biol&amp;BiomolSc(Neg L)Jan FT (F211)</t>
  </si>
  <si>
    <t>F212</t>
  </si>
  <si>
    <t>MSc Biol&amp;BiomolSc (Neg L) PT (F212)</t>
  </si>
  <si>
    <t>T346</t>
  </si>
  <si>
    <t>MSc Architecture Planning &amp; Environmental Policy FT (T346)</t>
  </si>
  <si>
    <t>W154</t>
  </si>
  <si>
    <t>PhD Quantitative Social Sciences PT (W154)</t>
  </si>
  <si>
    <t>B136</t>
  </si>
  <si>
    <t>W160</t>
  </si>
  <si>
    <t>T351</t>
  </si>
  <si>
    <t>MSc Mathematics &amp; Statistics PT (T351)</t>
  </si>
  <si>
    <t>DB08</t>
  </si>
  <si>
    <t>At-distance Pre-Sessional (Intensive) (DB08)</t>
  </si>
  <si>
    <t>DB09</t>
  </si>
  <si>
    <t>At-distance Pre-Sessional (Standard) (DB09)</t>
  </si>
  <si>
    <t>CD41</t>
  </si>
  <si>
    <t>Occasional Online Study Abroad Social Sciences (CD41)</t>
  </si>
  <si>
    <t>CF32</t>
  </si>
  <si>
    <t>Occasional Online Study Abroad Arts &amp; Humanities (CF32)</t>
  </si>
  <si>
    <t>CT55</t>
  </si>
  <si>
    <t>Personalised Medicine &amp; High Throughput Technologies (CT55)</t>
  </si>
  <si>
    <t>CF30</t>
  </si>
  <si>
    <t>Study Abroad Summer (2wks) (CF30)</t>
  </si>
  <si>
    <t>CF31</t>
  </si>
  <si>
    <t>Study Abroad Summer (4wks) (CF31)</t>
  </si>
  <si>
    <t>B384</t>
  </si>
  <si>
    <t>Prof Cert Retail Banking Operations Sept PT (B384)</t>
  </si>
  <si>
    <t>X905</t>
  </si>
  <si>
    <t>ProfCert Referring for Radiological Procedures (Children) PT (X905)</t>
  </si>
  <si>
    <t>X906</t>
  </si>
  <si>
    <t>Prof Cert Referring for Radiological Procedures (Adults) PT (X906)</t>
  </si>
  <si>
    <t>X907</t>
  </si>
  <si>
    <t>Prof Cert Referring for Radiological Procedures (A&amp;C) PT (X907)</t>
  </si>
  <si>
    <t>X908</t>
  </si>
  <si>
    <t>Uni Cert Prescribing Meds &amp; Referring for Rad Pro (Child) PT (X908)</t>
  </si>
  <si>
    <t>X909</t>
  </si>
  <si>
    <t>Uni Cert Prescribing Meds &amp; Referring for Rad Pro (Adult) PT (X909)</t>
  </si>
  <si>
    <t>X910</t>
  </si>
  <si>
    <t>Uni Cert Prescribing Meds &amp; Referring for Rad Pro (A&amp;C) PT (X910)</t>
  </si>
  <si>
    <t>Z266</t>
  </si>
  <si>
    <t>Professional Certificate Digital Methods &amp; Data Literacy FT (Z266)</t>
  </si>
  <si>
    <t>W508</t>
  </si>
  <si>
    <t>Graduate Diploma Digital Policy PT (W508)</t>
  </si>
  <si>
    <t>W470</t>
  </si>
  <si>
    <t>Professional Certificate Digital Policy FT (W470)</t>
  </si>
  <si>
    <t>X932</t>
  </si>
  <si>
    <t>Professional Certificate in Cardiac Rehabilitation PT Jan (X932)</t>
  </si>
  <si>
    <t>X898</t>
  </si>
  <si>
    <t>Intern Continuing Professional Development (X898)</t>
  </si>
  <si>
    <t>X897</t>
  </si>
  <si>
    <t>PC Spinal Studies PT (X897)</t>
  </si>
  <si>
    <t>X896</t>
  </si>
  <si>
    <t>W505</t>
  </si>
  <si>
    <t>National SNA Training Programme (W505)</t>
  </si>
  <si>
    <t>Mar</t>
  </si>
  <si>
    <t>This template may be used to provide planned enrolment information as part of the planning process.</t>
  </si>
  <si>
    <t>Further information is available from the UPlan website at</t>
  </si>
  <si>
    <t>Unknown Major (FRI1)</t>
  </si>
  <si>
    <t>Unknown Major (ECI6)</t>
  </si>
  <si>
    <t>Unknown Major (SJI3)</t>
  </si>
  <si>
    <t>Unknown Major (ECI1)</t>
  </si>
  <si>
    <t>Unknown Major (ECI5)</t>
  </si>
  <si>
    <t>Unknown Major (HSI5)</t>
  </si>
  <si>
    <t>New Major UG (New_S003_UG)</t>
  </si>
  <si>
    <t>New Major UG (New_S005_UG)</t>
  </si>
  <si>
    <t>New Major UG (New_S006_UG)</t>
  </si>
  <si>
    <t>New Major UG (New_S007_UG)</t>
  </si>
  <si>
    <t>New Major UG (New_S008_UG)</t>
  </si>
  <si>
    <t>New Major UG (New_S009_UG)</t>
  </si>
  <si>
    <t>New Major UG (New_S010_UG)</t>
  </si>
  <si>
    <t>New Major UG (New_S011_UG)</t>
  </si>
  <si>
    <t>New Major UG (New_S012_UG)</t>
  </si>
  <si>
    <t>New Major UG (New_S013_UG)</t>
  </si>
  <si>
    <t>New Major UG (New_S014_UG)</t>
  </si>
  <si>
    <t>New Major UG (New_S016_UG)</t>
  </si>
  <si>
    <t>New Major UG (New_S017_UG)</t>
  </si>
  <si>
    <t>New Major UG (New_S018_UG)</t>
  </si>
  <si>
    <t>New Major UG (New_S019_UG)</t>
  </si>
  <si>
    <t>New Major UG (New_S020_UG)</t>
  </si>
  <si>
    <t>New Major UG (New_S021_UG)</t>
  </si>
  <si>
    <t>New Major UG (New_S022_UG)</t>
  </si>
  <si>
    <t>New Major UG (New_S023_UG)</t>
  </si>
  <si>
    <t>New Major UG (New_S024_UG)</t>
  </si>
  <si>
    <t>New Major UG (New_S025_UG)</t>
  </si>
  <si>
    <t>New Major UG (New_S026_UG)</t>
  </si>
  <si>
    <t>New Major UG (New_S027_UG)</t>
  </si>
  <si>
    <t>New Major UG (New_S028_UG)</t>
  </si>
  <si>
    <t>New Major UG (New_S029_UG)</t>
  </si>
  <si>
    <t>New Major UG (New_S031_UG)</t>
  </si>
  <si>
    <t>New Major UG (New_S032_UG)</t>
  </si>
  <si>
    <t>New Major UG (New_S034_UG)</t>
  </si>
  <si>
    <t>New Major UG (New_S035_UG)</t>
  </si>
  <si>
    <t>New Major UG (New_S036_UG)</t>
  </si>
  <si>
    <t>New Major UG (New_S037_UG)</t>
  </si>
  <si>
    <t>New Major UG (New_S039_UG)</t>
  </si>
  <si>
    <t>New Major UG (New_S041_UG)</t>
  </si>
  <si>
    <t>New Major UG (New_S042_UG)</t>
  </si>
  <si>
    <t>New Major UG (New_S045_UG)</t>
  </si>
  <si>
    <t>New Major UG (New_S099_UG)</t>
  </si>
  <si>
    <t>New Major UG (New_S104_UG)</t>
  </si>
  <si>
    <t>New Major UG (New_S108_UG)</t>
  </si>
  <si>
    <t>New Major UG (New_S112_UG)</t>
  </si>
  <si>
    <t>New Major UG (New_S115_UG)</t>
  </si>
  <si>
    <t>New Major UG (New_S116_UG)</t>
  </si>
  <si>
    <t>New Major UG (New_S117_UG)</t>
  </si>
  <si>
    <t>New Major UG (New_S124_UG)</t>
  </si>
  <si>
    <t>New Major UG (New_S134_UG)</t>
  </si>
  <si>
    <t>New Major UG (New_S137_UG)</t>
  </si>
  <si>
    <t>New Major UG (New_S142_UG)</t>
  </si>
  <si>
    <t>New Major UG (New_S143_UG)</t>
  </si>
  <si>
    <t>New Major UG (New_S144_UG)</t>
  </si>
  <si>
    <t>New Major UG (New_S145_UG)</t>
  </si>
  <si>
    <t>New Major UG (New_S146_UG)</t>
  </si>
  <si>
    <t>New Major UG (New_S147_UG)</t>
  </si>
  <si>
    <t>New Major UG (New_S148_UG)</t>
  </si>
  <si>
    <t>New Major UG (New_S150_UG)</t>
  </si>
  <si>
    <t>New Major UG (New_S151_UG)</t>
  </si>
  <si>
    <t>New Major UG (New_S152_UG)</t>
  </si>
  <si>
    <t>New Major UG (New_S153_UG)</t>
  </si>
  <si>
    <t>New Major UG (New_S157_UG)</t>
  </si>
  <si>
    <t>New Major UG (New_S171_UG)</t>
  </si>
  <si>
    <t>New Major UG (New_S173_UG)</t>
  </si>
  <si>
    <t>BBS Digital Business Singapore May PT (BS17)</t>
  </si>
  <si>
    <t>PM DN250 Agricultural Science - Omnibus (PL250)</t>
  </si>
  <si>
    <t>PM DNLAS Liberal Arts and Sciences (PLLAS)</t>
  </si>
  <si>
    <t>Archaeology (AES2)</t>
  </si>
  <si>
    <t>Economics (ECS5)</t>
  </si>
  <si>
    <t>Politics &amp; International Relations (PTS4)</t>
  </si>
  <si>
    <t>PM DN530 Humanities (PL530)</t>
  </si>
  <si>
    <t>PM DN541 Modern Languages (PL541)</t>
  </si>
  <si>
    <t>PM DN200 Science - Omnibus (PL200)</t>
  </si>
  <si>
    <t>PM DN600 Law (PL600)</t>
  </si>
  <si>
    <t>BED1</t>
  </si>
  <si>
    <t>Bachelor of Education (Post Primary) (BED1)</t>
  </si>
  <si>
    <t>DMY001_S144</t>
  </si>
  <si>
    <t>H Dip STADAM (DMY001_S144)</t>
  </si>
  <si>
    <t>ANS3</t>
  </si>
  <si>
    <t>New 2 + 2 Animal Science SCAU (ANS3)</t>
  </si>
  <si>
    <t>DMY001_S142</t>
  </si>
  <si>
    <t>Food Sustainability (DMY001_S142)</t>
  </si>
  <si>
    <t>DMY002_S142</t>
  </si>
  <si>
    <t>GDIC (DMY002_S142)</t>
  </si>
  <si>
    <t>MHS3</t>
  </si>
  <si>
    <t>Science Mathematics &amp; Education(MHS3)</t>
  </si>
  <si>
    <t>BGS4</t>
  </si>
  <si>
    <t>BSc Biological Sciences (UCD) (BGS4)</t>
  </si>
  <si>
    <t>FSS5</t>
  </si>
  <si>
    <t>BSc Food Quality &amp; Safety (UCD)(FSS5)</t>
  </si>
  <si>
    <t>HLS7</t>
  </si>
  <si>
    <t>BSc Horticulture (UCD)(HLS7)</t>
  </si>
  <si>
    <t>EDS1</t>
  </si>
  <si>
    <t>Education &amp; Modern Languages(EDS1)</t>
  </si>
  <si>
    <t>EDS2</t>
  </si>
  <si>
    <t>Education &amp; Gaeilge(EDS2)</t>
  </si>
  <si>
    <t>EDS3</t>
  </si>
  <si>
    <t>Education Gaeilge &amp; Modern Languages(EDS3)</t>
  </si>
  <si>
    <t>LWWD</t>
  </si>
  <si>
    <t>Criminology with Psychology(LWWD)</t>
  </si>
  <si>
    <t>PCI2</t>
  </si>
  <si>
    <t>Psychology(PCI2)</t>
  </si>
  <si>
    <t>ZYU3</t>
  </si>
  <si>
    <t>Science Mathematics &amp; Education Stage 1 Options(ZYU3)</t>
  </si>
  <si>
    <t>PLI7</t>
  </si>
  <si>
    <t>Philosophy (PLI7)</t>
  </si>
  <si>
    <t>MUS1</t>
  </si>
  <si>
    <t>BA Humanities Music (New) (MUS1)</t>
  </si>
  <si>
    <t>SBS5</t>
  </si>
  <si>
    <t>Society and Public Policy(SBS5)</t>
  </si>
  <si>
    <t>FSS6</t>
  </si>
  <si>
    <t>Sustainable Food Systems(FSS6)</t>
  </si>
  <si>
    <t>B816</t>
  </si>
  <si>
    <t>BSc Business(B816)</t>
  </si>
  <si>
    <t>RCS3</t>
  </si>
  <si>
    <t>City Planning &amp; Environmental Policy (RCS3)</t>
  </si>
  <si>
    <t>MDSS</t>
  </si>
  <si>
    <t>BSc Diagnostic Radiography FT(MDSS)</t>
  </si>
  <si>
    <t>GEI2</t>
  </si>
  <si>
    <t>Earth Sciences Minor(GEI2)</t>
  </si>
  <si>
    <t>LAW1</t>
  </si>
  <si>
    <t>BCL Criminology (LAW1)</t>
  </si>
  <si>
    <t>SAI1</t>
  </si>
  <si>
    <t>Statistics Minor (SAI1)</t>
  </si>
  <si>
    <t>ICI1</t>
  </si>
  <si>
    <t>Information &amp; Social Computing Minor (ICI1)</t>
  </si>
  <si>
    <t>MSI1</t>
  </si>
  <si>
    <t>Mathematical Studies Minor (MSI1)</t>
  </si>
  <si>
    <t>BGS2</t>
  </si>
  <si>
    <t>BSc Biological Sciences (UCD) (BGS2)</t>
  </si>
  <si>
    <t>HLS6</t>
  </si>
  <si>
    <t>Horticulture (HLS6)</t>
  </si>
  <si>
    <t>ICJ5</t>
  </si>
  <si>
    <t>Information &amp; Communication Studies (ICJ5)</t>
  </si>
  <si>
    <t>SJI2</t>
  </si>
  <si>
    <t>BCL International Social Justice (SJI2)</t>
  </si>
  <si>
    <t>CPS3</t>
  </si>
  <si>
    <t>Crop Science (CPS3)</t>
  </si>
  <si>
    <t>B751</t>
  </si>
  <si>
    <t>BBS Fintech (SG) Sept PT (B751)</t>
  </si>
  <si>
    <t>GGI2</t>
  </si>
  <si>
    <t>Geography Minor (GGI2)</t>
  </si>
  <si>
    <t>PTI7</t>
  </si>
  <si>
    <t>Politics &amp; International Relations (PTI7)</t>
  </si>
  <si>
    <t>CCS2</t>
  </si>
  <si>
    <t>BA Humanities Cultural and Creative Industries (CCS2)</t>
  </si>
  <si>
    <t>STS4</t>
  </si>
  <si>
    <t>BSc Sustainability with Business and Economics (STS4)</t>
  </si>
  <si>
    <t>STS4E</t>
  </si>
  <si>
    <t>Sustainability Pathway (STS4E)</t>
  </si>
  <si>
    <t>DMY998</t>
  </si>
  <si>
    <t>New 2+2 Animal Science SCAU (DMY998)</t>
  </si>
  <si>
    <t>B748</t>
  </si>
  <si>
    <t>BBS Fintech (Singapore) May FT (B748)</t>
  </si>
  <si>
    <t>B749</t>
  </si>
  <si>
    <t>BBS Fintech (Singapore) May PT (B749)</t>
  </si>
  <si>
    <t>B750</t>
  </si>
  <si>
    <t>BBS Fintech SG Sept FT (B750)</t>
  </si>
  <si>
    <t>LII1</t>
  </si>
  <si>
    <t>Linguistics Minor (LII1)</t>
  </si>
  <si>
    <t>BED2</t>
  </si>
  <si>
    <t>B.Ed - Education &amp; Languages (BED2)</t>
  </si>
  <si>
    <t>MHS2</t>
  </si>
  <si>
    <t>Mathematics (App,Fin,Stats) (MHS2)</t>
  </si>
  <si>
    <t>PYS2</t>
  </si>
  <si>
    <t>Physics (Theor,Astro&amp;SpaceSci) (PYS2)</t>
  </si>
  <si>
    <t>EES1</t>
  </si>
  <si>
    <t>Earth &amp; Environmental Sciences (EES1)</t>
  </si>
  <si>
    <t>CHS2</t>
  </si>
  <si>
    <t>Chemistry (Med/Sustain/Biophys) (CHS2)</t>
  </si>
  <si>
    <t>European Masters Public Health (NEW2_S137)</t>
  </si>
  <si>
    <t>New Major GT (New_S003_GT)</t>
  </si>
  <si>
    <t>New Major GT (New_S005_GT)</t>
  </si>
  <si>
    <t>New Major GT (New_S006_GT)</t>
  </si>
  <si>
    <t>New Major GT (New_S007_GT)</t>
  </si>
  <si>
    <t>New Major GT (New_S008_GT)</t>
  </si>
  <si>
    <t>New Major GT (New_S009_GT)</t>
  </si>
  <si>
    <t>New Major GT (New_S011_GT)</t>
  </si>
  <si>
    <t>New Major GT (New_S012_GT)</t>
  </si>
  <si>
    <t>New Major GT (New_S013_GT)</t>
  </si>
  <si>
    <t>New Major GT (New_S014_GT)</t>
  </si>
  <si>
    <t>New Major GT (New_S016_GT)</t>
  </si>
  <si>
    <t>New Major GT (New_S017_GT)</t>
  </si>
  <si>
    <t>New Major GT (New_S019_GT)</t>
  </si>
  <si>
    <t>New Major GT (New_S020_GT)</t>
  </si>
  <si>
    <t>New Major GT (New_S021_GT)</t>
  </si>
  <si>
    <t>New Major GT (New_S022_GT)</t>
  </si>
  <si>
    <t>New Major GT (New_S023_GT)</t>
  </si>
  <si>
    <t>New Major GT (New_S024_GT)</t>
  </si>
  <si>
    <t>New Major GT (New_S025_GT)</t>
  </si>
  <si>
    <t>New Major GT (New_S026_GT)</t>
  </si>
  <si>
    <t>New Major GT (New_S027_GT)</t>
  </si>
  <si>
    <t>New Major GT (New_S028_GT)</t>
  </si>
  <si>
    <t>New Major GT (New_S031_GT)</t>
  </si>
  <si>
    <t>New Major GT (New_S032_GT)</t>
  </si>
  <si>
    <t>New Major GT (New_S034_GT)</t>
  </si>
  <si>
    <t>New Major GT (New_S035_GT)</t>
  </si>
  <si>
    <t>New Major GT (New_S036_GT)</t>
  </si>
  <si>
    <t>New Major GT (New_S037_GT)</t>
  </si>
  <si>
    <t>New Major GT (New_S039_GT)</t>
  </si>
  <si>
    <t>New Major GT (New_S041_GT)</t>
  </si>
  <si>
    <t>New Major GT (New_S042_GT)</t>
  </si>
  <si>
    <t>New Major GT (New_S045_GT)</t>
  </si>
  <si>
    <t>New Major GT (New_S099_GT)</t>
  </si>
  <si>
    <t>New Major GT (New_S104_GT)</t>
  </si>
  <si>
    <t>New Major GT (New_S108_GT)</t>
  </si>
  <si>
    <t>New Major GT (New_S112_GT)</t>
  </si>
  <si>
    <t>New Major GT (New_S115_GT)</t>
  </si>
  <si>
    <t>New Major GT (New_S116_GT)</t>
  </si>
  <si>
    <t>New Major GT (New_S117_GT)</t>
  </si>
  <si>
    <t>New Major GT (New_S124_GT)</t>
  </si>
  <si>
    <t>New Major GT (New_S134_GT)</t>
  </si>
  <si>
    <t>New Major GT (New_S137_GT)</t>
  </si>
  <si>
    <t>New Major GT (New_S142_GT)</t>
  </si>
  <si>
    <t>New Major GT (New_S143_GT)</t>
  </si>
  <si>
    <t>New Major GT (New_S144_GT)</t>
  </si>
  <si>
    <t>New Major GT (New_S145_GT)</t>
  </si>
  <si>
    <t>New Major GT (New_S146_GT)</t>
  </si>
  <si>
    <t>New Major GT (New_S147_GT)</t>
  </si>
  <si>
    <t>New Major GT (New_S148_GT)</t>
  </si>
  <si>
    <t>New Major GT (New_S150_GT)</t>
  </si>
  <si>
    <t>New Major GT (New_S151_GT)</t>
  </si>
  <si>
    <t>New Major GT (New_S152_GT)</t>
  </si>
  <si>
    <t>New Major GT (New_S153_GT)</t>
  </si>
  <si>
    <t>New Major GT (New_S157_GT)</t>
  </si>
  <si>
    <t>New Major GT (New_S171_GT)</t>
  </si>
  <si>
    <t>New Major GT (New_S173_GT)</t>
  </si>
  <si>
    <t>MSc FinTech New - Code TBA (FTNew)</t>
  </si>
  <si>
    <t>New Major (New_S018_GT)</t>
  </si>
  <si>
    <t>Prof Dip Business of Law PT (B622)</t>
  </si>
  <si>
    <t>MSc Business &amp; Executive Coaching May PT (B657)</t>
  </si>
  <si>
    <t>Prof Diploma Food Safety &amp; Quality Jan PT (D065)</t>
  </si>
  <si>
    <t>Graduate Diploma School Leadership (W448)</t>
  </si>
  <si>
    <t>MSc Applied Governance PT (W326)</t>
  </si>
  <si>
    <t>MSc Strat. Management PT (B716)</t>
  </si>
  <si>
    <t>Grad Dip in Experimental Archaeology &amp; Material Culture PT (W374)</t>
  </si>
  <si>
    <t>Grad Dip Communication &amp; Media FT (W442)</t>
  </si>
  <si>
    <t>Prof Cert Gynaecological Pregnancy Ultrasound May PT (X802)</t>
  </si>
  <si>
    <t>MA Teaching Chinese Language &amp; Culture FT (B745)</t>
  </si>
  <si>
    <t>Grad Dip Sustainable Agriculture &amp; Rural Development PT (X450)</t>
  </si>
  <si>
    <t>Grad Cert in Creativity Innovation &amp; Entrepreneurship MayPT (F192)</t>
  </si>
  <si>
    <t>Grad Dip Healthcare Informatics (Sept) FT (X293)</t>
  </si>
  <si>
    <t>W521</t>
  </si>
  <si>
    <t>MSc Human Computer Interaction FT (W521)</t>
  </si>
  <si>
    <t>W501</t>
  </si>
  <si>
    <t>MSc Hunter-Gatherer Archaeology FT (W501)</t>
  </si>
  <si>
    <t>W503</t>
  </si>
  <si>
    <t>Grad Dip Hunter-Gatherer Archaeology FT (W503)</t>
  </si>
  <si>
    <t>W491</t>
  </si>
  <si>
    <t>MSc Archaeology FT (W491)</t>
  </si>
  <si>
    <t>W493</t>
  </si>
  <si>
    <t>Grad Dip Archaeology FT (W493)</t>
  </si>
  <si>
    <t>W495</t>
  </si>
  <si>
    <t>MSc European Prehistories: Deep-Time Social Perspectives FT (W495)</t>
  </si>
  <si>
    <t>W499</t>
  </si>
  <si>
    <t>Grad Cert Experimental Archaeology &amp; Material Culture PT (W499)</t>
  </si>
  <si>
    <t>W487</t>
  </si>
  <si>
    <t>Graduate Diploma Social Data Analytics FT (W487)</t>
  </si>
  <si>
    <t>WXX1</t>
  </si>
  <si>
    <t>Msc Global Solutions (WXX1)</t>
  </si>
  <si>
    <t>WXX2</t>
  </si>
  <si>
    <t>MA in Social and Political Thought (WXX2)</t>
  </si>
  <si>
    <t>WXX4</t>
  </si>
  <si>
    <t>MSc Environmental Law (WXX4)</t>
  </si>
  <si>
    <t>X934</t>
  </si>
  <si>
    <t>GC Emergencies in Sports &amp; Exercise Medicine PT May (X934)</t>
  </si>
  <si>
    <t>X935</t>
  </si>
  <si>
    <t>Professional Certificate in Skin and Hair Follicle Science PT Sept (X935)</t>
  </si>
  <si>
    <t>X938</t>
  </si>
  <si>
    <t>GC Emergencies in Sports &amp; Exercise Medicine PT Sept (X938)</t>
  </si>
  <si>
    <t>MSc Financial Mathematics FT (T341)</t>
  </si>
  <si>
    <t>B660</t>
  </si>
  <si>
    <t>Prof Dip Advanced Business &amp; Executive Coaching Jan PT (B660)</t>
  </si>
  <si>
    <t>B661</t>
  </si>
  <si>
    <t>Professional Diploma Business of Law PT (B661)</t>
  </si>
  <si>
    <t>B761</t>
  </si>
  <si>
    <t>Professional Diploma in Dispute Resolution (Mediation) (B761)</t>
  </si>
  <si>
    <t>X800</t>
  </si>
  <si>
    <t>Grad Cert Medical Imaging PT (X800)</t>
  </si>
  <si>
    <t>X931</t>
  </si>
  <si>
    <t>HDip Mental Health Nursing (May) FT (X931)</t>
  </si>
  <si>
    <t>X449</t>
  </si>
  <si>
    <t>Grad Dip Sustainable Agriculture &amp; Rural Development FT (X449)</t>
  </si>
  <si>
    <t>B762</t>
  </si>
  <si>
    <t>MSc Supply Chain &amp; Acc Management(Retail&amp;FoodServ) Sept FT (B762)</t>
  </si>
  <si>
    <t>T308</t>
  </si>
  <si>
    <t>ME Civil Engineering (D) FT (T308)</t>
  </si>
  <si>
    <t>T361</t>
  </si>
  <si>
    <t>Prof Dip Power System Analysis (Sept) PT (T361)</t>
  </si>
  <si>
    <t>T367</t>
  </si>
  <si>
    <t>Grad Cert Statistics PT (T367)</t>
  </si>
  <si>
    <t>T368</t>
  </si>
  <si>
    <t>ME Management PT (T368)</t>
  </si>
  <si>
    <t>W494</t>
  </si>
  <si>
    <t>Grad Dip Archaeology PT (W494)</t>
  </si>
  <si>
    <t>W502</t>
  </si>
  <si>
    <t>MSc Hunter-Gatherer Archaeology PT (W502)</t>
  </si>
  <si>
    <t>W522</t>
  </si>
  <si>
    <t>MSc Human Computer Interaction PT (W522)</t>
  </si>
  <si>
    <t>W525</t>
  </si>
  <si>
    <t>MSc Gender Politics &amp; International Relations FT (W525)</t>
  </si>
  <si>
    <t>W530</t>
  </si>
  <si>
    <t>MSc Disability FT (W530)</t>
  </si>
  <si>
    <t>X682</t>
  </si>
  <si>
    <t>Grad Cert Adult Cancer Nursing PT (X682)</t>
  </si>
  <si>
    <t>X871</t>
  </si>
  <si>
    <t>Prof Dip Health Systems &amp; Health Policy PT (X871)</t>
  </si>
  <si>
    <t>X924</t>
  </si>
  <si>
    <t>Graduate Diploma Process Improvement in Health Systems FT (X924)</t>
  </si>
  <si>
    <t>X949</t>
  </si>
  <si>
    <t>Grad Dip Children's Cardiac Nursing PT (X949)</t>
  </si>
  <si>
    <t>X952</t>
  </si>
  <si>
    <t>MSc Advanced Practice Midwifery PT (X952)</t>
  </si>
  <si>
    <t>X954</t>
  </si>
  <si>
    <t>MSc Precision Medicine FT (X954)</t>
  </si>
  <si>
    <t>Z351</t>
  </si>
  <si>
    <t>MA Writing for Stage &amp; Screen FT (Z351)</t>
  </si>
  <si>
    <t>Z352</t>
  </si>
  <si>
    <t>MA Writing for Stage &amp; Screen PT (Z352)</t>
  </si>
  <si>
    <t>B778</t>
  </si>
  <si>
    <t>Professional Diploma Dispute Resolution (Mediation) Jan PT (B778)</t>
  </si>
  <si>
    <t>X960</t>
  </si>
  <si>
    <t>Prof Cert Suspected Physical Abuse (Jan) PT (X960)</t>
  </si>
  <si>
    <t>X684</t>
  </si>
  <si>
    <t>Grad Cert Breast Care Nursing PT (X684)</t>
  </si>
  <si>
    <t>X946</t>
  </si>
  <si>
    <t>Prof Cert Breastfeeding &amp; Lactation (Jan) PT (X946)</t>
  </si>
  <si>
    <t>B769</t>
  </si>
  <si>
    <t>Prof Cert for Designated Persons in a Fund Mgmnt Co (B769)</t>
  </si>
  <si>
    <t>GDGC</t>
  </si>
  <si>
    <t>Graduate Diploma in Global Cinema (GDGC)</t>
  </si>
  <si>
    <t>MAGC</t>
  </si>
  <si>
    <t>MA in Global Cinema (MAGC)</t>
  </si>
  <si>
    <t>MSc Subsurface Characterisation &amp; Geomodelling (F181)</t>
  </si>
  <si>
    <t>D076</t>
  </si>
  <si>
    <t>MSc Animal Science (D076)</t>
  </si>
  <si>
    <t>B789</t>
  </si>
  <si>
    <t>Professional Diploma Leadership Development May PT (B789)</t>
  </si>
  <si>
    <t>F216</t>
  </si>
  <si>
    <t>Prof Diploma Creativity Innovation &amp; Leadership Jan PT (F216)</t>
  </si>
  <si>
    <t>F223</t>
  </si>
  <si>
    <t>Prof Cert Creativity &amp; Innovation for Education May PT (F223)</t>
  </si>
  <si>
    <t>F225</t>
  </si>
  <si>
    <t>Grad Cert Creativity Innovation &amp; Entrepreneurship Jan PT (F225)</t>
  </si>
  <si>
    <t>T369</t>
  </si>
  <si>
    <t>ME Manufacturing Eng w Additive Man for Full Flexibility FT (T369)</t>
  </si>
  <si>
    <t>T371</t>
  </si>
  <si>
    <t>ME Manufacturing Eng w Platforms for Dig Value Networks FT (T371)</t>
  </si>
  <si>
    <t>T370</t>
  </si>
  <si>
    <t>ME Manufacturing Eng w Zero Defect Man for Circ Econ FT (T370)</t>
  </si>
  <si>
    <t>W492</t>
  </si>
  <si>
    <t>MSc Archaeology PT (W492)</t>
  </si>
  <si>
    <t>W504</t>
  </si>
  <si>
    <t>Grad Dip Hunter-Gatherer Archaeology PT (W504)</t>
  </si>
  <si>
    <t>B784</t>
  </si>
  <si>
    <t>MSc Environmental &amp; Climate Law PT (B784)</t>
  </si>
  <si>
    <t>T379</t>
  </si>
  <si>
    <t>Grad Cert Cybersecurity PT (T379)</t>
  </si>
  <si>
    <t>T380</t>
  </si>
  <si>
    <t>MSc Cybersecurity PT (T380)</t>
  </si>
  <si>
    <t>T376</t>
  </si>
  <si>
    <t>MSc Advanced Software Engineering (Sept) PT (T376)</t>
  </si>
  <si>
    <t>W546</t>
  </si>
  <si>
    <t>MA Education (Mentoring Leading &amp; Global Learning) PT (W546)</t>
  </si>
  <si>
    <t>Z365</t>
  </si>
  <si>
    <t>MA Journalism &amp; International Affairs FT (Z365)</t>
  </si>
  <si>
    <t>Z368</t>
  </si>
  <si>
    <t>Professional Certificate Holocaust Studies PT (Z368)</t>
  </si>
  <si>
    <t>B783</t>
  </si>
  <si>
    <t>MSc Environmental &amp; Climate Law FT (B783)</t>
  </si>
  <si>
    <t>D080</t>
  </si>
  <si>
    <t>MSc Animal Science PT (D080)</t>
  </si>
  <si>
    <t>X801</t>
  </si>
  <si>
    <t>Professional Certificate Fetal Wellbeing Ultrasound May PT (X801)</t>
  </si>
  <si>
    <t>X936</t>
  </si>
  <si>
    <t>Prof Cert Neurodiversity PT (X936)</t>
  </si>
  <si>
    <t>X937</t>
  </si>
  <si>
    <t>Prof Dip Neurodiversity PT (X937)</t>
  </si>
  <si>
    <t>X962</t>
  </si>
  <si>
    <t>Graduate Diploma Children's Cardiac Care PT (X962)</t>
  </si>
  <si>
    <t>X963</t>
  </si>
  <si>
    <t>Grad Cert Process Improvement in Health Systems PT (X963)</t>
  </si>
  <si>
    <t>X964</t>
  </si>
  <si>
    <t>Grad Cert Leadership &amp; Quality in Health Systems PT (X964)</t>
  </si>
  <si>
    <t>W526</t>
  </si>
  <si>
    <t>MSc Gender Politics &amp; International Relations PT (W526)</t>
  </si>
  <si>
    <t>X966</t>
  </si>
  <si>
    <t>Master of Public Health Epidemiology FT (X966)</t>
  </si>
  <si>
    <t>Z369</t>
  </si>
  <si>
    <t>MA Journalism and International Affairs PT (Z369)</t>
  </si>
  <si>
    <t>D077</t>
  </si>
  <si>
    <t>Prof Dip Researcher Development Teagasc Sept PT (D077)</t>
  </si>
  <si>
    <t>X965</t>
  </si>
  <si>
    <t>Master Landscape Architecture FT (X965)</t>
  </si>
  <si>
    <t>D074</t>
  </si>
  <si>
    <t>MSc Sustainable Food Processing PT (D074)</t>
  </si>
  <si>
    <t>D079</t>
  </si>
  <si>
    <t>MSc Food Safety PT (D079)</t>
  </si>
  <si>
    <t>T384</t>
  </si>
  <si>
    <t>Grad Dip Carbon Accounting &amp; Life Cycle Assessment PT (T384)</t>
  </si>
  <si>
    <t>D075</t>
  </si>
  <si>
    <t>Graduate Certificate Small Animal Medicine Sept PT (D075)</t>
  </si>
  <si>
    <t>F215</t>
  </si>
  <si>
    <t>Prof Diploma Creativity Innovation &amp; Leadership Sept PT (F215)</t>
  </si>
  <si>
    <t>F224</t>
  </si>
  <si>
    <t>Grad Cert Creativity Innovation &amp; Entrepreneurship Sept PT (F224)</t>
  </si>
  <si>
    <t>F241</t>
  </si>
  <si>
    <t>Professional Diploma Innovation for Sustainability PT (F241)</t>
  </si>
  <si>
    <t>X972</t>
  </si>
  <si>
    <t>MSc Healthcare Informatics May FT (X972)</t>
  </si>
  <si>
    <t>B792</t>
  </si>
  <si>
    <t>Professional Diploma Team Coaching (Jan) PT (B792)</t>
  </si>
  <si>
    <t>X971</t>
  </si>
  <si>
    <t>Prof Cert Primary Care (Mental Health) Jan PT (X971)</t>
  </si>
  <si>
    <t>W563</t>
  </si>
  <si>
    <t>Professional Cert Ethics Jan PT (W563)</t>
  </si>
  <si>
    <t>D078</t>
  </si>
  <si>
    <t>Prof Dip Researcher Development Teagasc Jan PT (D078)</t>
  </si>
  <si>
    <t>D068</t>
  </si>
  <si>
    <t>Prof Dip Food Safety &amp; Regulatory Science PT (D068)</t>
  </si>
  <si>
    <t>F218</t>
  </si>
  <si>
    <t>Prof Dip Creativity &amp; Innovation for Education Sept PT (F218)</t>
  </si>
  <si>
    <t>F220</t>
  </si>
  <si>
    <t>Prof Dip Creativity &amp; Innovation for Education May PT (F220)</t>
  </si>
  <si>
    <t>F250</t>
  </si>
  <si>
    <t>GC Digital Technology Transformation &amp; Resilience Jan PT (F250)</t>
  </si>
  <si>
    <t>F251</t>
  </si>
  <si>
    <t>Professional Diploma Innovation for Sustainability Jan PT (F251)</t>
  </si>
  <si>
    <t>W534</t>
  </si>
  <si>
    <t>MSc Transition Innovation&amp;Sustainability Environments TISE (W534)</t>
  </si>
  <si>
    <t>B094</t>
  </si>
  <si>
    <t>Executive MBA (Mod)ular PT (B094)</t>
  </si>
  <si>
    <t>PD Business &amp; ExecCoaching Jan (B247)</t>
  </si>
  <si>
    <t>B746</t>
  </si>
  <si>
    <t>MSc Financial Data Science FT (B746)</t>
  </si>
  <si>
    <t>B747</t>
  </si>
  <si>
    <t>MSc Financial Data Science PT (B747)</t>
  </si>
  <si>
    <t>D082</t>
  </si>
  <si>
    <t>MSc Animal Science (Jan) PT (DO82)</t>
  </si>
  <si>
    <t>BPD001</t>
  </si>
  <si>
    <t>Prof Diploma Digital Transformation (BPD001)</t>
  </si>
  <si>
    <t>BPD002</t>
  </si>
  <si>
    <t>Prof Diploma Aviation Finance (BPD002)</t>
  </si>
  <si>
    <t>BPD003</t>
  </si>
  <si>
    <t>Prof Diploma Business Analytics (BPD003)</t>
  </si>
  <si>
    <t>Z370</t>
  </si>
  <si>
    <t>Grad Dip Languages &amp; Image Studies FT (Z370)</t>
  </si>
  <si>
    <t>Z371</t>
  </si>
  <si>
    <t>Grad Dip Languages &amp; Image Studies PT (Z371)</t>
  </si>
  <si>
    <t>Z372</t>
  </si>
  <si>
    <t>MA Languages &amp; Image Studies FT (Z372)</t>
  </si>
  <si>
    <t>Z373</t>
  </si>
  <si>
    <t>MA Languages &amp; Image Studies PT (Z373)</t>
  </si>
  <si>
    <t>W564</t>
  </si>
  <si>
    <t>MSc Economics and Data Analytics FT (W564)</t>
  </si>
  <si>
    <t>T378</t>
  </si>
  <si>
    <t>MEngSc Electrical Power Networks (T378)</t>
  </si>
  <si>
    <t>T382</t>
  </si>
  <si>
    <t>Prof Diploma Quantum Engineering PT (T382)</t>
  </si>
  <si>
    <t>T372</t>
  </si>
  <si>
    <t>PC Manufacturing of Cell &amp; Gene Therapies and Vaccines JanPT (T372)</t>
  </si>
  <si>
    <t>T374</t>
  </si>
  <si>
    <t>MSc Digital Agriculture (Sept) FT (T374)</t>
  </si>
  <si>
    <t>W536</t>
  </si>
  <si>
    <t>Global Solutions (FT) (W536)</t>
  </si>
  <si>
    <t>W544</t>
  </si>
  <si>
    <t>Social &amp; Political Thought (FT) (W544)</t>
  </si>
  <si>
    <t>B793</t>
  </si>
  <si>
    <t>MSc Sust Supply Chain Mangt FT (B793)</t>
  </si>
  <si>
    <t>B794</t>
  </si>
  <si>
    <t>MSc Sust Supply Chain Mangt PT (B794)</t>
  </si>
  <si>
    <t>B798</t>
  </si>
  <si>
    <t>MSc Management PT (B798)</t>
  </si>
  <si>
    <t>WXX3</t>
  </si>
  <si>
    <t>MSc Environmental Law (WXX3)</t>
  </si>
  <si>
    <t>B803</t>
  </si>
  <si>
    <t>Prof Diploma Strategy Development &amp; Innovation (May) PT (B803)</t>
  </si>
  <si>
    <t>X979</t>
  </si>
  <si>
    <t>Prof Cert Primary Care (Sports Medicine) May PT (X979)</t>
  </si>
  <si>
    <t>X977</t>
  </si>
  <si>
    <t>Prof Cert Fetal Biometry Liquor &amp; Placenta (May) PT(X977)</t>
  </si>
  <si>
    <t>X988</t>
  </si>
  <si>
    <t>Prof Cert Ambulatory Gynaecology Ultrasound May PT(X988)</t>
  </si>
  <si>
    <t>B768</t>
  </si>
  <si>
    <t>Prof Cert Retirement Planning(B768)</t>
  </si>
  <si>
    <t>B796</t>
  </si>
  <si>
    <t>Prof Cert Capital Markets Investments &amp; Funds PT(B796)</t>
  </si>
  <si>
    <t>B799</t>
  </si>
  <si>
    <t>PC Teaching &amp; Learning for Financial Professionals Jan PT(B799)</t>
  </si>
  <si>
    <t>X984</t>
  </si>
  <si>
    <t>MSc Artificial Intelligence for Medicine &amp; MedicalResearchPT(X984)</t>
  </si>
  <si>
    <t>B806</t>
  </si>
  <si>
    <t>MSc Sustainable Finance FT(B806)</t>
  </si>
  <si>
    <t>B807</t>
  </si>
  <si>
    <t>MSc Sustainable Finance PT(B807)</t>
  </si>
  <si>
    <t>T389</t>
  </si>
  <si>
    <t>HD Spectroscopic Tech&amp;Data Analysis for Adv Manufacturing FT(T389)</t>
  </si>
  <si>
    <t>W559</t>
  </si>
  <si>
    <t>MSc Social Data Science FT(W559)</t>
  </si>
  <si>
    <t>W560</t>
  </si>
  <si>
    <t>MSc Social Data Science PT(W560)</t>
  </si>
  <si>
    <t>W565</t>
  </si>
  <si>
    <t>MSc Economics and Data Analytics PT(W565)</t>
  </si>
  <si>
    <t>Z248</t>
  </si>
  <si>
    <t>MA Public History PT(Z248)</t>
  </si>
  <si>
    <t>X993</t>
  </si>
  <si>
    <t>Prof Masters Psychoanalytic Psychotherapy PT(X993)</t>
  </si>
  <si>
    <t>X940</t>
  </si>
  <si>
    <t>Grad Dip Primary Care Nursing Practice FT(X940)</t>
  </si>
  <si>
    <t>X989</t>
  </si>
  <si>
    <t>Prof Cert Advanced Imaging Fertility Ultrasound PT(X989)</t>
  </si>
  <si>
    <t>XA01</t>
  </si>
  <si>
    <t>ProfMasters Systemic Psychotherapy (Ind Couple Families)PT(XA01)</t>
  </si>
  <si>
    <t>X991</t>
  </si>
  <si>
    <t>Prof Diploma Clinical Dermatology PT(X991)</t>
  </si>
  <si>
    <t>XA02</t>
  </si>
  <si>
    <t>Prof Dip Breast Care Nursing (Sept) PT(XA02)</t>
  </si>
  <si>
    <t>T392</t>
  </si>
  <si>
    <t>PD Foundations of Sustainable Development PT(T392)</t>
  </si>
  <si>
    <t>X973</t>
  </si>
  <si>
    <t>Prof Cert Evidence Synthesis PT(X973)</t>
  </si>
  <si>
    <t>D090</t>
  </si>
  <si>
    <t>Grad Cert Sustainable Food Processing PT(D090)</t>
  </si>
  <si>
    <t>W580</t>
  </si>
  <si>
    <t>MSc Environmental Policy PT(W580)</t>
  </si>
  <si>
    <t>T390</t>
  </si>
  <si>
    <t>Grad Dip Environmental Sustainability Implementation FT(T390)</t>
  </si>
  <si>
    <t>T362</t>
  </si>
  <si>
    <t>Prof Dip Electronic Design (Sept) PT(T362)</t>
  </si>
  <si>
    <t>T365</t>
  </si>
  <si>
    <t>Professional Diploma Operations Excellence (Sept) PT(T365)</t>
  </si>
  <si>
    <t>T383</t>
  </si>
  <si>
    <t>ME Manufacturing Eng w Data Science &amp; AI Competitive Man FT(T383)</t>
  </si>
  <si>
    <t>F242</t>
  </si>
  <si>
    <t>Grad Cert Digital Technology Transformation &amp; Resilience PT(F242)</t>
  </si>
  <si>
    <t>B804</t>
  </si>
  <si>
    <t>Professional Diploma Management Excellence PT(B804)</t>
  </si>
  <si>
    <t>D085</t>
  </si>
  <si>
    <t>Grad Cert Animal Science PT(D085)</t>
  </si>
  <si>
    <t>F221</t>
  </si>
  <si>
    <t>Prof Cert Creativity &amp; Innovation for Education Sept PT(F221)</t>
  </si>
  <si>
    <t>B802</t>
  </si>
  <si>
    <t>Prof Dip Digital Innovation &amp; Transformation PT(B802)</t>
  </si>
  <si>
    <t>X980</t>
  </si>
  <si>
    <t>Prof Dip Psychoanalytic Supervision PT(X980)</t>
  </si>
  <si>
    <t>X990</t>
  </si>
  <si>
    <t>MSc Psychoanalytic Psychotherapy Studies PT(X990)</t>
  </si>
  <si>
    <t>X997</t>
  </si>
  <si>
    <t>Prof Masters in Child Art Psychotherapy PT(X997)</t>
  </si>
  <si>
    <t>B805</t>
  </si>
  <si>
    <t>Professional Diploma Management Excellence Jan PT(B805)</t>
  </si>
  <si>
    <t>D092</t>
  </si>
  <si>
    <t>Prof Dip Food Safety &amp; Regulatory Science Jan PT(D092)</t>
  </si>
  <si>
    <t>D094</t>
  </si>
  <si>
    <t>Prof Dip Researcher Development (Teagasc) (Jan) PT(D094)</t>
  </si>
  <si>
    <t>F252</t>
  </si>
  <si>
    <t>MSc Design Thinking for Sustainability FT(F252)</t>
  </si>
  <si>
    <t>T366</t>
  </si>
  <si>
    <t>Professional Diploma Operations Excellence (Jan) PT(T366)</t>
  </si>
  <si>
    <t>T394</t>
  </si>
  <si>
    <t>PD Foundations of Sustainable Development Jan PT(T394)</t>
  </si>
  <si>
    <t>XA03</t>
  </si>
  <si>
    <t>MSc Primary Care (Orthopaedics&amp;Musculoskeletal Med) PT Jan(XA03)</t>
  </si>
  <si>
    <t>XA05</t>
  </si>
  <si>
    <t>GC Primary Care (Orthopeadics&amp;MusculoskeletalMedicine)JanPT(XA05)</t>
  </si>
  <si>
    <t>B808</t>
  </si>
  <si>
    <t>Grad Dip Sustainable Transformational Leadership PT(B808)</t>
  </si>
  <si>
    <t>B810</t>
  </si>
  <si>
    <t>Grad Dip Investment Funds Services Management PT(B810)</t>
  </si>
  <si>
    <t>B812</t>
  </si>
  <si>
    <t>Prof Dip ESG &amp; Sustainable Finance Leadership PT(B812)</t>
  </si>
  <si>
    <t>B818</t>
  </si>
  <si>
    <t>Prof Dip Sustainable Finance Reporting and Disclosures PT(B818)</t>
  </si>
  <si>
    <t>BPD24</t>
  </si>
  <si>
    <t>Prof Diploma Sust Supply Chain (BPD24)</t>
  </si>
  <si>
    <t>BPD24A</t>
  </si>
  <si>
    <t>Prof Diploma Aviation (BPD24A)</t>
  </si>
  <si>
    <t>BPD24B</t>
  </si>
  <si>
    <t>Prof Dip AI and Business Analytics (BPD24B)</t>
  </si>
  <si>
    <t>T410</t>
  </si>
  <si>
    <t>Grad Dip Agri Food Innovation % Entrepeurship (T410)</t>
  </si>
  <si>
    <t>T395</t>
  </si>
  <si>
    <t>Msc Environmental Sustainability Implemtation (T395)</t>
  </si>
  <si>
    <t>T399</t>
  </si>
  <si>
    <t>Master of Regional &amp; Urban Planning (T399)</t>
  </si>
  <si>
    <t>T409</t>
  </si>
  <si>
    <t>Msc Smart &amp; Climate Neutral Cities (T409)</t>
  </si>
  <si>
    <t>Z377</t>
  </si>
  <si>
    <t>PC English for Academics MayFT (Z377)</t>
  </si>
  <si>
    <t>Z378</t>
  </si>
  <si>
    <t>MA TESOL Pre-Service FT (Z378)</t>
  </si>
  <si>
    <t>Z379</t>
  </si>
  <si>
    <t>MA TESOL Pre-Service PT (Z379)</t>
  </si>
  <si>
    <t>MMus Music &amp; Culture FT (Z357) (Z357)</t>
  </si>
  <si>
    <t>NVS6</t>
  </si>
  <si>
    <t>BE Civil Engineering Infrastructure (NVS6)</t>
  </si>
  <si>
    <t>T385</t>
  </si>
  <si>
    <t>MSc Digital technologies for Sustainable Agriculture (T385)</t>
  </si>
  <si>
    <t>T405</t>
  </si>
  <si>
    <t>MEngSc  Robotics &amp; Intelligent Manufacturing (T405)</t>
  </si>
  <si>
    <t>B825</t>
  </si>
  <si>
    <t>ProfDip Artificial Intelligence &amp; Business Analytics (May)PT(B825)</t>
  </si>
  <si>
    <t>D095</t>
  </si>
  <si>
    <t>Prof Dip Researcher Development (Teagasc) (May) PT(D095)</t>
  </si>
  <si>
    <t>W556</t>
  </si>
  <si>
    <t>Prof Cert in Identity Sexuality Mortality &amp; Trauma (May) FT(W556)</t>
  </si>
  <si>
    <t>X982</t>
  </si>
  <si>
    <t>Grad Cert Clinical &amp; Translational Research PT(X811)</t>
  </si>
  <si>
    <t>D086</t>
  </si>
  <si>
    <t>Grad Dip Animal Science FT(D086)</t>
  </si>
  <si>
    <t>T403</t>
  </si>
  <si>
    <t>ME Manu Eng with Digital Manu for Innovative Ecosystems FT(T403)</t>
  </si>
  <si>
    <t>T387</t>
  </si>
  <si>
    <t>MSc Statistical Data Science FT(T387)</t>
  </si>
  <si>
    <t>T388</t>
  </si>
  <si>
    <t>MSc Statistical Data Science PT(T388)</t>
  </si>
  <si>
    <t>W596</t>
  </si>
  <si>
    <t>MA Philosophy of Mind and Embodied Cognition PT(W596)</t>
  </si>
  <si>
    <t>XA17</t>
  </si>
  <si>
    <t>MPH (Global Health) FT(XA17)</t>
  </si>
  <si>
    <t>XA18</t>
  </si>
  <si>
    <t>MPH (Global Health) PT(XA18)</t>
  </si>
  <si>
    <t>W589</t>
  </si>
  <si>
    <t>MA Critical Geographies: Crises Climate &amp; Inequality FT(W589)</t>
  </si>
  <si>
    <t>W590</t>
  </si>
  <si>
    <t>MA Critical Geographies: Crises Climate &amp; Inequality PT(W590)</t>
  </si>
  <si>
    <t>B820</t>
  </si>
  <si>
    <t>LLM EU Law &amp; Governance FT(B820)</t>
  </si>
  <si>
    <t>D093</t>
  </si>
  <si>
    <t>Prof Dip Researcher Development (Teagasc) (Sept) PT(D093)</t>
  </si>
  <si>
    <t>X987</t>
  </si>
  <si>
    <t>MSc Child Art Psychotherapy Studies (Sep) PT(X987)</t>
  </si>
  <si>
    <t>XA21</t>
  </si>
  <si>
    <t>Prof Masters Group Analytic Psychotherapy PT(XA21)</t>
  </si>
  <si>
    <t>XA24</t>
  </si>
  <si>
    <t>Grad Cert Group Analytic Studies PT(XA24)</t>
  </si>
  <si>
    <t>XA26</t>
  </si>
  <si>
    <t>PC Referring for Radiological Procedures (Physios) Sept PT(XA26)</t>
  </si>
  <si>
    <t>XA20</t>
  </si>
  <si>
    <t>MSc Critical Care Nursing PT(XA20)</t>
  </si>
  <si>
    <t>W394</t>
  </si>
  <si>
    <t>MA Middle East Politics PT9w394)</t>
  </si>
  <si>
    <t>W551</t>
  </si>
  <si>
    <t>Prof Cert in Advanced Disability Studies FT(W551)</t>
  </si>
  <si>
    <t>W552</t>
  </si>
  <si>
    <t>Prof Cert in Disability Policy and Legislation FT(W552)</t>
  </si>
  <si>
    <t>Z259</t>
  </si>
  <si>
    <t>MA TESOL PT(Z259)</t>
  </si>
  <si>
    <t>D089</t>
  </si>
  <si>
    <t>Grad Dip Food Safety PT(D089)</t>
  </si>
  <si>
    <t>T407</t>
  </si>
  <si>
    <t>MSc Global Change Landscape Design FT(T407)</t>
  </si>
  <si>
    <t>W585</t>
  </si>
  <si>
    <t>MSocSc Welfare and Justice FT(W585)</t>
  </si>
  <si>
    <t>X992</t>
  </si>
  <si>
    <t>Prof Cert High Yield Dermatology 2 PT(X992)</t>
  </si>
  <si>
    <t>D091</t>
  </si>
  <si>
    <t>Grad Dip Sustainable Food Processing PT(D091)</t>
  </si>
  <si>
    <t>F270</t>
  </si>
  <si>
    <t>Prof Cert Creativity &amp; Innovation for Education Sept PT(F270)</t>
  </si>
  <si>
    <t>B813</t>
  </si>
  <si>
    <t>Prof Dip Financial Planning PT(B813)</t>
  </si>
  <si>
    <t>B814</t>
  </si>
  <si>
    <t>Prof Dip Sustainability Reporting &amp; Disclosures PT (B814)</t>
  </si>
  <si>
    <t>B800</t>
  </si>
  <si>
    <t>MSc Environmental &amp; Climate Law Jan FT(B800)</t>
  </si>
  <si>
    <t>B801</t>
  </si>
  <si>
    <t>MSc Environmental &amp; Climate Law Jan PT(B801)</t>
  </si>
  <si>
    <t>T412</t>
  </si>
  <si>
    <t>PC Manufacturing of Cell &amp; Gene Therapies &amp; Vaccines JanPT(T412)</t>
  </si>
  <si>
    <t>B823</t>
  </si>
  <si>
    <t>LLM EU Law &amp; Governance Jan PT(B823)</t>
  </si>
  <si>
    <t>XA27</t>
  </si>
  <si>
    <t>PC Referring for Radiological Procedures (Physios) Jan PT (XA27)</t>
  </si>
  <si>
    <t>XA35</t>
  </si>
  <si>
    <t>Prof Dip in Advanced Magnetic Resonance Safety Jan PT(XA35)</t>
  </si>
  <si>
    <t>T411</t>
  </si>
  <si>
    <t>Professional Diploma Architecture PT Jan(T411)</t>
  </si>
  <si>
    <t>D100</t>
  </si>
  <si>
    <t>Prof Cert Veterinary Education (Jan) PT(D100)</t>
  </si>
  <si>
    <t>F271</t>
  </si>
  <si>
    <t>Prof Cert Creativity &amp; Innovation for Education Jan PT(F271)</t>
  </si>
  <si>
    <t>MSc Biosystems Engineering PT (T267)</t>
  </si>
  <si>
    <t>MPhil Business FT (B136)</t>
  </si>
  <si>
    <t>MLitt Economics PT (W160)</t>
  </si>
  <si>
    <t>X944</t>
  </si>
  <si>
    <t>PhD Chemistry (Bionano Interactions) PT (X944)</t>
  </si>
  <si>
    <t>W524</t>
  </si>
  <si>
    <t>PhD Global Human Development PT (W524)</t>
  </si>
  <si>
    <t>W542</t>
  </si>
  <si>
    <t>PhD Quantitative &amp; Computational Social Science FT (W542)</t>
  </si>
  <si>
    <t>X967</t>
  </si>
  <si>
    <t>MD FT (X967)</t>
  </si>
  <si>
    <t>X968</t>
  </si>
  <si>
    <t>MD PT (X968)</t>
  </si>
  <si>
    <t>F253</t>
  </si>
  <si>
    <t>Medical Physics PhD FT(F253)</t>
  </si>
  <si>
    <t>X817</t>
  </si>
  <si>
    <t>PhD Infection Biology (SAFS) PT(X817)</t>
  </si>
  <si>
    <t>X811</t>
  </si>
  <si>
    <t>PhD Infection Biology (SMMS) PT(X811)</t>
  </si>
  <si>
    <t>W597</t>
  </si>
  <si>
    <t>PhD in Bilingual Education FT(W597)</t>
  </si>
  <si>
    <t>XA32</t>
  </si>
  <si>
    <t>PhD Clinical Trials PT(XA32)</t>
  </si>
  <si>
    <t>XA31</t>
  </si>
  <si>
    <t>PhD Clinical Trials FT(XA31)</t>
  </si>
  <si>
    <t>X213</t>
  </si>
  <si>
    <t>MAO Medicine FT(X213)</t>
  </si>
  <si>
    <t>T401</t>
  </si>
  <si>
    <t>PhD Environmental Policy FT(T401)</t>
  </si>
  <si>
    <t>W211</t>
  </si>
  <si>
    <t>MLitt Social Policy Social Work &amp; Social Justice PT(W211)</t>
  </si>
  <si>
    <t>CT33</t>
  </si>
  <si>
    <t>Occasional Diagnostic Imaging Semester 3 (CT33)</t>
  </si>
  <si>
    <t>CU12</t>
  </si>
  <si>
    <t>External Collaborative (CU12)</t>
  </si>
  <si>
    <t>CT57</t>
  </si>
  <si>
    <t>Occasional Medicine (CT57)</t>
  </si>
  <si>
    <t>CG02</t>
  </si>
  <si>
    <t>ADVANCE Centre Modular Study Programme (CG02)</t>
  </si>
  <si>
    <t>CV37</t>
  </si>
  <si>
    <t>Sustainable Food Systems Engineering Technology &amp; BusinessFT (CV37)</t>
  </si>
  <si>
    <t>CF33</t>
  </si>
  <si>
    <t>Creative Futures Academy (CF33)</t>
  </si>
  <si>
    <t>CB73</t>
  </si>
  <si>
    <t>Nobel Week Dialogue Programme (CB73)</t>
  </si>
  <si>
    <t>CT56</t>
  </si>
  <si>
    <t>Occasional Public Health Physiotherapy &amp; Sports Science Sum (CT56)</t>
  </si>
  <si>
    <t>CA01</t>
  </si>
  <si>
    <t>Pre Veterinary Medicine Study Abroad Full Year (CA01)</t>
  </si>
  <si>
    <t>CD25</t>
  </si>
  <si>
    <t>Freshman Study Abroad Programme Science Full Year (CD25)</t>
  </si>
  <si>
    <t>CF34</t>
  </si>
  <si>
    <t>Occasional Arts &amp; Humanities (GR) (CF34)</t>
  </si>
  <si>
    <t>CG08</t>
  </si>
  <si>
    <t>Financial Mathematics (Advance Centre) (CG08)</t>
  </si>
  <si>
    <t>CT59</t>
  </si>
  <si>
    <t>Occasional Graduate Medicine (CT59)</t>
  </si>
  <si>
    <t>CG09</t>
  </si>
  <si>
    <t>Health Data Analytics Advance Centre (CG09)</t>
  </si>
  <si>
    <t>B791</t>
  </si>
  <si>
    <t>Law Micro-credential (B791)</t>
  </si>
  <si>
    <t>CT03</t>
  </si>
  <si>
    <t>Erasmus Health Sciences Full Yr (CT03)</t>
  </si>
  <si>
    <t>CD29</t>
  </si>
  <si>
    <t>Study Abroad Archaeology Full Year (CD29)</t>
  </si>
  <si>
    <t>CT58</t>
  </si>
  <si>
    <t>Occasional Undergraduate Medicine (CT58)</t>
  </si>
  <si>
    <t>CG12</t>
  </si>
  <si>
    <t>Cyber Security Advance Centre (CG12)</t>
  </si>
  <si>
    <t>CG05</t>
  </si>
  <si>
    <t>Data Science Advance Centre (CG05)</t>
  </si>
  <si>
    <t>X975</t>
  </si>
  <si>
    <t>Radiation Protection Micro-credential (X975)</t>
  </si>
  <si>
    <t>0006</t>
  </si>
  <si>
    <t>Social Sciences Arts and Humanities Jan (0006)</t>
  </si>
  <si>
    <t>X974</t>
  </si>
  <si>
    <t>Skin &amp; Hair Follicle Science Micro-credential (X974)</t>
  </si>
  <si>
    <t>X985</t>
  </si>
  <si>
    <t>Sports Medicine Micro-credential (X985)</t>
  </si>
  <si>
    <t>X981</t>
  </si>
  <si>
    <t>Advancing Healthcare Micro-credentials (X981)</t>
  </si>
  <si>
    <t>CD42</t>
  </si>
  <si>
    <t>Occasional Psychology(CD42)</t>
  </si>
  <si>
    <t>CT60</t>
  </si>
  <si>
    <t>Global Public Health and Sports Studies Summer School(CT60)</t>
  </si>
  <si>
    <t>CT61</t>
  </si>
  <si>
    <t>Bachelor PLUS Programme (Physiotherapy) AUT (CT61)</t>
  </si>
  <si>
    <t>D081</t>
  </si>
  <si>
    <t>Food  &amp; Nutrition Micro-credential(D081)</t>
  </si>
  <si>
    <t>D083</t>
  </si>
  <si>
    <t>Agriculture &amp; Food Systems Micro-credential(D083)</t>
  </si>
  <si>
    <t>T398</t>
  </si>
  <si>
    <t>Energy Systems Micro-Credentials</t>
  </si>
  <si>
    <t>D073</t>
  </si>
  <si>
    <t>Food Safety &amp; Regulation Micro-credential (D073)</t>
  </si>
  <si>
    <t>CG13</t>
  </si>
  <si>
    <t>Quantum Engineering and Computing (Advance Centre)(CG13)</t>
  </si>
  <si>
    <t>D096</t>
  </si>
  <si>
    <t>Veterinary Medicine Micro-credentials(D096)</t>
  </si>
  <si>
    <t>W583</t>
  </si>
  <si>
    <t>Philosophy &amp; Ethics Micro-credentials(W583)</t>
  </si>
  <si>
    <t>XA09</t>
  </si>
  <si>
    <t>Sports Science Micro-credentials(XA09)</t>
  </si>
  <si>
    <t>CG11</t>
  </si>
  <si>
    <t>Data in Context (Advance Centre)(CG11)</t>
  </si>
  <si>
    <t>CF35</t>
  </si>
  <si>
    <t>Study Abroad Journalism &amp; International Affairs (Autumn)(CF35)</t>
  </si>
  <si>
    <t>CG07</t>
  </si>
  <si>
    <t>Digital Manufacturing (Advance Centre)(CG07)</t>
  </si>
  <si>
    <t>CU33</t>
  </si>
  <si>
    <t>Erasmus Sustainability Autumn(CU33)</t>
  </si>
  <si>
    <t>XA08</t>
  </si>
  <si>
    <t>Infection Control Micro-credentials(XA08)</t>
  </si>
  <si>
    <t>D097</t>
  </si>
  <si>
    <t>Agriculture &amp; Food Systems II Micro-credentials(D097)</t>
  </si>
  <si>
    <t>F266</t>
  </si>
  <si>
    <t>Science Communications Micro-credentials(F266)</t>
  </si>
  <si>
    <t>F280</t>
  </si>
  <si>
    <t>Public Science Communications Micro-credential(F280)</t>
  </si>
  <si>
    <t>CD24</t>
  </si>
  <si>
    <t>First Year Study Abroad Programme Science Spring(CD24)</t>
  </si>
  <si>
    <t>T417</t>
  </si>
  <si>
    <t>Sustainability Implementation Micro-credential(T417)</t>
  </si>
  <si>
    <t>CG06</t>
  </si>
  <si>
    <t>Digital Agriculture (Advance Centre)(CG06)</t>
  </si>
  <si>
    <t>T415</t>
  </si>
  <si>
    <t>Sustainable Food Practices Micro-credential(T415)</t>
  </si>
  <si>
    <t>PC Principles of Lean Operations in Financial Services PT (B553)</t>
  </si>
  <si>
    <t>Professional Certificate in Credit Union Governance PT (B554)</t>
  </si>
  <si>
    <t>Prof Cert in Credit Union Risk &amp; Compliance PT (B555)</t>
  </si>
  <si>
    <t>Prof Cert Defined Contribution Pension Scheme Trusteeship PT (B566)</t>
  </si>
  <si>
    <t>Professional Certificate Retail Banking Practice PT (B536)</t>
  </si>
  <si>
    <t>Prof Diploma in Retail Banking Credit and Service NI PT (B567)</t>
  </si>
  <si>
    <t>Prof Dip Banking Operations &amp; Digital PT (B623)</t>
  </si>
  <si>
    <t>W529</t>
  </si>
  <si>
    <t>Professional Certificate Ethics PT (W529)</t>
  </si>
  <si>
    <t>Z267</t>
  </si>
  <si>
    <t>Professional Cert Digital Methods &amp; Data Literacy Jan FT (Z267)</t>
  </si>
  <si>
    <t>B675</t>
  </si>
  <si>
    <t>PD in Central Banking Prudential Regulation &amp; Conduct PT (B675)</t>
  </si>
  <si>
    <t>RDS8</t>
  </si>
  <si>
    <t>Hdip Arts - Drama (RDS8)</t>
  </si>
  <si>
    <t>X925</t>
  </si>
  <si>
    <t>Prof Cert Process Improvement in Health Systems PT (X925)</t>
  </si>
  <si>
    <t>X939</t>
  </si>
  <si>
    <t>Prof Cert Cardiac Rehabilitation (Sept) PT (X939)</t>
  </si>
  <si>
    <t>B767</t>
  </si>
  <si>
    <t>Prof Dip Wealth Management (B767)</t>
  </si>
  <si>
    <t>B781</t>
  </si>
  <si>
    <t>Prof Dip Central Banking &amp; Financial Regulation PT (B781)</t>
  </si>
  <si>
    <t>B619</t>
  </si>
  <si>
    <t>Prof Cert Digital Financial Services &amp; Data Analytics PT (B619)</t>
  </si>
  <si>
    <t>B760</t>
  </si>
  <si>
    <t>Prof Cert Responsible &amp; Sustainable Finance PT (B760)</t>
  </si>
  <si>
    <t>B779</t>
  </si>
  <si>
    <t>Prof Cert Combatting Money Laundering &amp; Financial Crime PT (B779)</t>
  </si>
  <si>
    <t>B780</t>
  </si>
  <si>
    <t>Prof Cert Central Banking &amp; Financial Regulation PT (B780)</t>
  </si>
  <si>
    <t>B774</t>
  </si>
  <si>
    <t>Professional Certificate Personal Lending Sept PT (B774)</t>
  </si>
  <si>
    <t>W531</t>
  </si>
  <si>
    <t>University Certificate Women Gender &amp; Social Justice PT Jan (W531)</t>
  </si>
  <si>
    <t>X958</t>
  </si>
  <si>
    <t>Certificate Military Medical Care FT (X958)</t>
  </si>
  <si>
    <t>X976</t>
  </si>
  <si>
    <t>Certificate Military Medical Care (May) FT (X976)</t>
  </si>
  <si>
    <t>B797</t>
  </si>
  <si>
    <t>PD Sustainable Finance for Compliance Professionals (Jan) PT(B797)</t>
  </si>
  <si>
    <t>W566</t>
  </si>
  <si>
    <t>Diploma Continuing Education Inclusive School Support PT(W566)</t>
  </si>
  <si>
    <t>W569</t>
  </si>
  <si>
    <t>Professional Certificate Digital Policy FT(W569)</t>
  </si>
  <si>
    <t>X994</t>
  </si>
  <si>
    <t>Certificate Skin and Hair Science PT(X994)</t>
  </si>
  <si>
    <t>B815</t>
  </si>
  <si>
    <t>PC Customer Experience Management Financial Services PT(B815)</t>
  </si>
  <si>
    <t>B811</t>
  </si>
  <si>
    <t>ProfDip Digital Financial Services Management &amp; Fintech PT(B811)</t>
  </si>
  <si>
    <t>U008</t>
  </si>
  <si>
    <t>University Certificate Open Learning PT(U008)</t>
  </si>
  <si>
    <t>XA19</t>
  </si>
  <si>
    <t>Professional Certificate in Cardiac Rehabilitation  (Sep) PT(XA19)</t>
  </si>
  <si>
    <t>XA13</t>
  </si>
  <si>
    <t>Certificate Skin &amp; Hair Science (Jan) PT(XA13)</t>
  </si>
  <si>
    <t>Forensic Computing &amp; Cybercrime Investigation CPD (F001)</t>
  </si>
  <si>
    <t>Toxicology CPD (F051)</t>
  </si>
  <si>
    <t>Forensic Computing &amp; Cybercrime Investigation Jan CPD (F135)</t>
  </si>
  <si>
    <t>St Vincents Healthcare Group UCD NMHS CPD (X492)</t>
  </si>
  <si>
    <t>Mater Misericordiae University Hospital UCD NMHS CPD (X494)</t>
  </si>
  <si>
    <t>Our Ladys Childrens Hospital Crumlin UCD NMHS CPD (X639)</t>
  </si>
  <si>
    <t>Diagnostic Imaging CPD (X658)</t>
  </si>
  <si>
    <t>Mater Misericordiae University Hospital UCD NMHS May CPD (X730)</t>
  </si>
  <si>
    <t>St Vincents Healthcare Group UCD NMHS May CPD (X731)</t>
  </si>
  <si>
    <t>EMS CPD (X821)</t>
  </si>
  <si>
    <t>Our Lady's Hospice &amp; Care Services UCD NMHS CPD (X896)</t>
  </si>
  <si>
    <t>W506</t>
  </si>
  <si>
    <t>National SNA Training Programme (W506)</t>
  </si>
  <si>
    <t>X959</t>
  </si>
  <si>
    <t>Dermatology CPD (X959)</t>
  </si>
  <si>
    <t>X986</t>
  </si>
  <si>
    <t>Our Ladys Childrens Hospital Crumlin UCD NMHS (CPD) May PT(X986)</t>
  </si>
  <si>
    <t>X996</t>
  </si>
  <si>
    <t>Medicine (CPD) (X996)</t>
  </si>
  <si>
    <t>XA36</t>
  </si>
  <si>
    <t>Medicine (CPD)(XA36)</t>
  </si>
  <si>
    <t>D099</t>
  </si>
  <si>
    <t>Plant Health (D099)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</si>
</sst>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#,##0;\-#,##0;;@\,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Wingdings"/>
      <charset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Calibri"/>
    </font>
    <font>
      <sz val="10"/>
      <color indexed="9"/>
      <name val="Calibri"/>
    </font>
    <font>
      <sz val="10"/>
      <color indexed="9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8080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9" fillId="0" borderId="0"/>
    <xf numFmtId="0" fontId="13" fillId="0" borderId="0" applyNumberFormat="0" applyFill="0" applyBorder="0" applyAlignment="0" applyProtection="0"/>
  </cellStyleXfs>
  <cellXfs count="9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0" fillId="2" borderId="0" xfId="0" applyFill="1"/>
    <xf numFmtId="0" fontId="0" fillId="4" borderId="0" xfId="0" applyFill="1"/>
    <xf numFmtId="0" fontId="0" fillId="5" borderId="0" xfId="0" applyFill="1"/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0" xfId="0" applyFont="1"/>
    <xf numFmtId="0" fontId="0" fillId="6" borderId="0" xfId="0" applyFill="1" applyProtection="1">
      <protection locked="0"/>
    </xf>
    <xf numFmtId="41" fontId="0" fillId="0" borderId="0" xfId="0" applyNumberFormat="1"/>
    <xf numFmtId="41" fontId="0" fillId="6" borderId="0" xfId="0" applyNumberFormat="1" applyFill="1" applyProtection="1">
      <protection locked="0"/>
    </xf>
    <xf numFmtId="41" fontId="0" fillId="5" borderId="0" xfId="0" applyNumberFormat="1" applyFill="1"/>
    <xf numFmtId="0" fontId="5" fillId="0" borderId="1" xfId="2"/>
    <xf numFmtId="0" fontId="6" fillId="0" borderId="2" xfId="3"/>
    <xf numFmtId="0" fontId="7" fillId="0" borderId="3" xfId="4"/>
    <xf numFmtId="0" fontId="10" fillId="0" borderId="0" xfId="0" applyFont="1"/>
    <xf numFmtId="0" fontId="0" fillId="13" borderId="0" xfId="0" applyFill="1"/>
    <xf numFmtId="0" fontId="8" fillId="7" borderId="0" xfId="0" applyFont="1" applyFill="1" applyAlignment="1">
      <alignment wrapText="1"/>
    </xf>
    <xf numFmtId="0" fontId="8" fillId="3" borderId="0" xfId="0" applyFont="1" applyFill="1" applyAlignment="1">
      <alignment wrapText="1"/>
    </xf>
    <xf numFmtId="0" fontId="8" fillId="8" borderId="0" xfId="0" applyFont="1" applyFill="1"/>
    <xf numFmtId="0" fontId="8" fillId="9" borderId="0" xfId="0" applyFont="1" applyFill="1" applyAlignment="1">
      <alignment wrapText="1"/>
    </xf>
    <xf numFmtId="0" fontId="8" fillId="10" borderId="0" xfId="0" applyFont="1" applyFill="1"/>
    <xf numFmtId="0" fontId="8" fillId="8" borderId="0" xfId="0" applyFont="1" applyFill="1" applyAlignment="1">
      <alignment wrapText="1"/>
    </xf>
    <xf numFmtId="0" fontId="8" fillId="10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11" fillId="0" borderId="0" xfId="0" applyFont="1"/>
    <xf numFmtId="164" fontId="0" fillId="0" borderId="0" xfId="1" applyNumberFormat="1" applyFont="1"/>
    <xf numFmtId="164" fontId="0" fillId="5" borderId="0" xfId="0" applyNumberFormat="1" applyFill="1"/>
    <xf numFmtId="164" fontId="1" fillId="0" borderId="0" xfId="1" applyNumberFormat="1" applyFont="1"/>
    <xf numFmtId="164" fontId="0" fillId="0" borderId="4" xfId="1" applyNumberFormat="1" applyFont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164" fontId="0" fillId="0" borderId="0" xfId="1" applyNumberFormat="1" applyFont="1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164" fontId="0" fillId="0" borderId="10" xfId="1" applyNumberFormat="1" applyFont="1" applyBorder="1"/>
    <xf numFmtId="164" fontId="0" fillId="0" borderId="11" xfId="1" applyNumberFormat="1" applyFont="1" applyBorder="1"/>
    <xf numFmtId="164" fontId="1" fillId="0" borderId="12" xfId="1" applyNumberFormat="1" applyFont="1" applyBorder="1"/>
    <xf numFmtId="164" fontId="1" fillId="0" borderId="13" xfId="1" applyNumberFormat="1" applyFont="1" applyBorder="1"/>
    <xf numFmtId="164" fontId="1" fillId="0" borderId="14" xfId="1" applyNumberFormat="1" applyFont="1" applyBorder="1"/>
    <xf numFmtId="0" fontId="8" fillId="7" borderId="9" xfId="0" applyFont="1" applyFill="1" applyBorder="1" applyAlignment="1">
      <alignment horizontal="center" wrapText="1"/>
    </xf>
    <xf numFmtId="0" fontId="8" fillId="7" borderId="10" xfId="0" applyFont="1" applyFill="1" applyBorder="1" applyAlignment="1">
      <alignment horizontal="center" wrapText="1"/>
    </xf>
    <xf numFmtId="0" fontId="8" fillId="7" borderId="11" xfId="0" applyFont="1" applyFill="1" applyBorder="1" applyAlignment="1">
      <alignment horizontal="center" wrapText="1"/>
    </xf>
    <xf numFmtId="0" fontId="8" fillId="3" borderId="9" xfId="0" applyFont="1" applyFill="1" applyBorder="1" applyAlignment="1">
      <alignment horizontal="center" wrapText="1"/>
    </xf>
    <xf numFmtId="0" fontId="8" fillId="3" borderId="10" xfId="0" applyFont="1" applyFill="1" applyBorder="1" applyAlignment="1">
      <alignment horizontal="center" wrapText="1"/>
    </xf>
    <xf numFmtId="0" fontId="8" fillId="3" borderId="11" xfId="0" applyFont="1" applyFill="1" applyBorder="1" applyAlignment="1">
      <alignment horizontal="center" wrapText="1"/>
    </xf>
    <xf numFmtId="0" fontId="8" fillId="8" borderId="9" xfId="0" applyFont="1" applyFill="1" applyBorder="1" applyAlignment="1">
      <alignment horizontal="center" wrapText="1"/>
    </xf>
    <xf numFmtId="0" fontId="8" fillId="8" borderId="10" xfId="0" applyFont="1" applyFill="1" applyBorder="1" applyAlignment="1">
      <alignment horizontal="center" wrapText="1"/>
    </xf>
    <xf numFmtId="0" fontId="8" fillId="8" borderId="11" xfId="0" applyFont="1" applyFill="1" applyBorder="1" applyAlignment="1">
      <alignment horizontal="center" wrapText="1"/>
    </xf>
    <xf numFmtId="0" fontId="8" fillId="7" borderId="7" xfId="0" applyFont="1" applyFill="1" applyBorder="1" applyAlignment="1">
      <alignment horizontal="center" wrapText="1"/>
    </xf>
    <xf numFmtId="0" fontId="8" fillId="7" borderId="0" xfId="0" applyFont="1" applyFill="1" applyAlignment="1">
      <alignment horizontal="center" wrapText="1"/>
    </xf>
    <xf numFmtId="0" fontId="8" fillId="7" borderId="8" xfId="0" applyFont="1" applyFill="1" applyBorder="1" applyAlignment="1">
      <alignment horizontal="center" wrapText="1"/>
    </xf>
    <xf numFmtId="0" fontId="8" fillId="9" borderId="9" xfId="0" applyFont="1" applyFill="1" applyBorder="1" applyAlignment="1">
      <alignment horizontal="center" wrapText="1"/>
    </xf>
    <xf numFmtId="0" fontId="8" fillId="9" borderId="10" xfId="0" applyFont="1" applyFill="1" applyBorder="1" applyAlignment="1">
      <alignment horizontal="center" wrapText="1"/>
    </xf>
    <xf numFmtId="0" fontId="8" fillId="9" borderId="11" xfId="0" applyFont="1" applyFill="1" applyBorder="1" applyAlignment="1">
      <alignment horizontal="center" wrapText="1"/>
    </xf>
    <xf numFmtId="0" fontId="8" fillId="10" borderId="9" xfId="0" applyFont="1" applyFill="1" applyBorder="1" applyAlignment="1">
      <alignment horizontal="center" wrapText="1"/>
    </xf>
    <xf numFmtId="0" fontId="8" fillId="10" borderId="10" xfId="0" applyFont="1" applyFill="1" applyBorder="1" applyAlignment="1">
      <alignment horizontal="center" wrapText="1"/>
    </xf>
    <xf numFmtId="0" fontId="8" fillId="10" borderId="11" xfId="0" applyFont="1" applyFill="1" applyBorder="1" applyAlignment="1">
      <alignment horizontal="center" wrapText="1"/>
    </xf>
    <xf numFmtId="0" fontId="12" fillId="0" borderId="0" xfId="0" applyFont="1"/>
    <xf numFmtId="0" fontId="11" fillId="13" borderId="0" xfId="0" applyFont="1" applyFill="1"/>
    <xf numFmtId="0" fontId="0" fillId="0" borderId="0" xfId="0" quotePrefix="1"/>
    <xf numFmtId="0" fontId="8" fillId="14" borderId="9" xfId="0" applyFont="1" applyFill="1" applyBorder="1" applyAlignment="1">
      <alignment horizontal="center" wrapText="1"/>
    </xf>
    <xf numFmtId="0" fontId="8" fillId="14" borderId="10" xfId="0" applyFont="1" applyFill="1" applyBorder="1" applyAlignment="1">
      <alignment horizontal="center" wrapText="1"/>
    </xf>
    <xf numFmtId="0" fontId="8" fillId="14" borderId="11" xfId="0" applyFont="1" applyFill="1" applyBorder="1" applyAlignment="1">
      <alignment horizontal="center" wrapText="1"/>
    </xf>
    <xf numFmtId="0" fontId="13" fillId="0" borderId="0" xfId="6"/>
    <xf numFmtId="0" fontId="14" fillId="0" borderId="0" xfId="0" applyFont="1"/>
    <xf numFmtId="0" fontId="15" fillId="0" borderId="0" xfId="5" applyFont="1" applyAlignment="1">
      <alignment horizontal="right" vertical="center" wrapText="1"/>
    </xf>
    <xf numFmtId="0" fontId="16" fillId="11" borderId="0" xfId="5" applyFont="1" applyFill="1" applyAlignment="1">
      <alignment horizontal="left"/>
    </xf>
    <xf numFmtId="0" fontId="8" fillId="7" borderId="0" xfId="0" applyFont="1" applyFill="1" applyAlignment="1">
      <alignment horizontal="center" wrapText="1"/>
    </xf>
    <xf numFmtId="0" fontId="1" fillId="12" borderId="0" xfId="0" applyFont="1" applyFill="1" applyAlignment="1">
      <alignment horizontal="center"/>
    </xf>
    <xf numFmtId="0" fontId="1" fillId="13" borderId="0" xfId="0" applyFont="1" applyFill="1" applyAlignment="1">
      <alignment horizontal="center"/>
    </xf>
    <xf numFmtId="0" fontId="8" fillId="14" borderId="4" xfId="0" applyFont="1" applyFill="1" applyBorder="1" applyAlignment="1">
      <alignment horizontal="center"/>
    </xf>
    <xf numFmtId="0" fontId="8" fillId="14" borderId="5" xfId="0" applyFont="1" applyFill="1" applyBorder="1" applyAlignment="1">
      <alignment horizontal="center"/>
    </xf>
    <xf numFmtId="0" fontId="8" fillId="14" borderId="6" xfId="0" applyFont="1" applyFill="1" applyBorder="1" applyAlignment="1">
      <alignment horizontal="center"/>
    </xf>
    <xf numFmtId="0" fontId="1" fillId="12" borderId="12" xfId="0" applyFont="1" applyFill="1" applyBorder="1" applyAlignment="1">
      <alignment horizontal="center"/>
    </xf>
    <xf numFmtId="0" fontId="1" fillId="12" borderId="13" xfId="0" applyFont="1" applyFill="1" applyBorder="1" applyAlignment="1">
      <alignment horizontal="center"/>
    </xf>
    <xf numFmtId="0" fontId="1" fillId="12" borderId="14" xfId="0" applyFont="1" applyFill="1" applyBorder="1" applyAlignment="1">
      <alignment horizontal="center"/>
    </xf>
    <xf numFmtId="0" fontId="1" fillId="13" borderId="12" xfId="0" applyFont="1" applyFill="1" applyBorder="1" applyAlignment="1">
      <alignment horizontal="center"/>
    </xf>
    <xf numFmtId="0" fontId="1" fillId="13" borderId="13" xfId="0" applyFont="1" applyFill="1" applyBorder="1" applyAlignment="1">
      <alignment horizontal="center"/>
    </xf>
    <xf numFmtId="0" fontId="1" fillId="13" borderId="14" xfId="0" applyFont="1" applyFill="1" applyBorder="1" applyAlignment="1">
      <alignment horizontal="center"/>
    </xf>
    <xf numFmtId="0" fontId="8" fillId="9" borderId="4" xfId="0" applyFont="1" applyFill="1" applyBorder="1" applyAlignment="1">
      <alignment horizontal="center" wrapText="1"/>
    </xf>
    <xf numFmtId="0" fontId="8" fillId="9" borderId="5" xfId="0" applyFont="1" applyFill="1" applyBorder="1" applyAlignment="1">
      <alignment horizontal="center" wrapText="1"/>
    </xf>
    <xf numFmtId="0" fontId="8" fillId="9" borderId="6" xfId="0" applyFont="1" applyFill="1" applyBorder="1" applyAlignment="1">
      <alignment horizontal="center" wrapText="1"/>
    </xf>
    <xf numFmtId="0" fontId="8" fillId="10" borderId="4" xfId="0" applyFont="1" applyFill="1" applyBorder="1" applyAlignment="1">
      <alignment horizontal="center"/>
    </xf>
    <xf numFmtId="0" fontId="8" fillId="10" borderId="5" xfId="0" applyFont="1" applyFill="1" applyBorder="1" applyAlignment="1">
      <alignment horizontal="center"/>
    </xf>
    <xf numFmtId="0" fontId="8" fillId="10" borderId="6" xfId="0" applyFont="1" applyFill="1" applyBorder="1" applyAlignment="1">
      <alignment horizontal="center"/>
    </xf>
    <xf numFmtId="0" fontId="8" fillId="7" borderId="12" xfId="0" applyFont="1" applyFill="1" applyBorder="1" applyAlignment="1">
      <alignment horizontal="center" wrapText="1"/>
    </xf>
    <xf numFmtId="0" fontId="8" fillId="7" borderId="13" xfId="0" applyFont="1" applyFill="1" applyBorder="1" applyAlignment="1">
      <alignment horizontal="center" wrapText="1"/>
    </xf>
    <xf numFmtId="0" fontId="8" fillId="7" borderId="14" xfId="0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center" wrapText="1"/>
    </xf>
    <xf numFmtId="0" fontId="8" fillId="3" borderId="5" xfId="0" applyFont="1" applyFill="1" applyBorder="1" applyAlignment="1">
      <alignment horizontal="center" wrapText="1"/>
    </xf>
    <xf numFmtId="0" fontId="8" fillId="3" borderId="6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/>
    </xf>
    <xf numFmtId="0" fontId="8" fillId="8" borderId="6" xfId="0" applyFont="1" applyFill="1" applyBorder="1" applyAlignment="1">
      <alignment horizontal="center"/>
    </xf>
    <xf numFmtId="0" fontId="17" fillId="11" borderId="0" xfId="5" applyFont="1" applyFill="1" applyAlignment="1">
      <alignment horizontal="left"/>
    </xf>
  </cellXfs>
  <cellStyles count="7">
    <cellStyle name="Comma" xfId="1" builtinId="3"/>
    <cellStyle name="Heading 1" xfId="2" builtinId="16"/>
    <cellStyle name="Heading 2" xfId="3" builtinId="17"/>
    <cellStyle name="Heading 3" xfId="4" builtinId="18"/>
    <cellStyle name="Hyperlink" xfId="6" builtinId="8"/>
    <cellStyle name="Normal" xfId="0" builtinId="0"/>
    <cellStyle name="Normal 2" xfId="5" xr:uid="{DB032D8D-45E9-4155-AE33-85F1A1F2F54C}"/>
  </cellStyles>
  <dxfs count="5">
    <dxf>
      <fill>
        <patternFill>
          <bgColor theme="9" tint="0.5999633777886288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DD04B2-4788-494F-A35C-1F50CBE6D7DF}" name="tblSourceData" displayName="tblSourceData" ref="C4:W5" totalsRowShown="0">
  <autoFilter ref="C4:W5" xr:uid="{416DAEDA-1E96-49D0-A83C-1088493A8F84}"/>
  <tableColumns count="21">
    <tableColumn id="1" xr3:uid="{5F1F8EEB-3188-4D9E-971D-527AC38EFA79}" name="School"/>
    <tableColumn id="2" xr3:uid="{B3F94AFB-F348-4876-9C1B-E4207427507D}" name="Campus"/>
    <tableColumn id="3" xr3:uid="{FC60F0FA-9326-4CE3-BCC2-38CC47A201ED}" name="Major"/>
    <tableColumn id="4" xr3:uid="{BD4988E4-E3AC-43DF-8D15-9768AAA867D6}" name="Stage"/>
    <tableColumn id="5" xr3:uid="{2CD85541-316B-4997-B611-8898E3959033}" name="EU Census"/>
    <tableColumn id="6" xr3:uid="{DE68DB23-9FA7-4EFC-A552-245CCE0EE70B}" name="NonEU Census"/>
    <tableColumn id="7" xr3:uid="{A079A024-EB49-42EC-A151-92415DE26B54}" name="Census Total"/>
    <tableColumn id="8" xr3:uid="{603B8A43-9D4D-4C79-B99D-C71D7E34E862}" name="EU Year 1"/>
    <tableColumn id="9" xr3:uid="{868CD11D-5F2F-473A-92D5-B6B269C55D56}" name="EU Year 2"/>
    <tableColumn id="10" xr3:uid="{C42EA919-B7AE-43A7-A03D-F66804D37604}" name="EU Year 3"/>
    <tableColumn id="11" xr3:uid="{6E6DEA66-1F6C-4826-A094-FAFC55E91DE5}" name="EU Year 4"/>
    <tableColumn id="12" xr3:uid="{47F65CC7-5CBB-4EA2-8795-06A0E7BA5C6A}" name="EU Year 5"/>
    <tableColumn id="13" xr3:uid="{DD653271-B2E0-4345-AA41-D0EA816A504F}" name="NonEU Year1"/>
    <tableColumn id="14" xr3:uid="{63123EAF-36B4-45AC-B0A3-B6531D8EA68C}" name="NonEU Year2"/>
    <tableColumn id="15" xr3:uid="{A9DC5962-441E-47AF-86A5-D0307ADBCDC7}" name="NonEU Year3"/>
    <tableColumn id="16" xr3:uid="{AF7E1EA6-39FD-4DEB-A403-D43D9B6DFE6A}" name="NonEU Year4"/>
    <tableColumn id="17" xr3:uid="{66FE78D8-2681-4C77-B1AE-26F076E04983}" name="NonEU Year5"/>
    <tableColumn id="18" xr3:uid="{B0A0A1F3-4349-4862-8937-6E6FBC879189}" name="Row No" dataDxfId="4">
      <calculatedColumnFormula array="1">ROW(tblSourceData[#This Row]) -ROW(tblSourceData[[#Headers],[Row No]])</calculatedColumnFormula>
    </tableColumn>
    <tableColumn id="21" xr3:uid="{443CF1EF-62CC-4769-8F81-A0EE5167DE90}" name="Extract Code" dataDxfId="3">
      <calculatedColumnFormula>IF(ISERROR(FIND("(",tblSourceData[[#This Row],[Major]])),tblSourceData[[#This Row],[Major]],RIGHT(tblSourceData[[#This Row],[Major]],LEN(tblSourceData[[#This Row],[Major]])-FIND("@",SUBSTITUTE(tblSourceData[[#This Row],[Major]]," ","@",LEN(tblSourceData[[#This Row],[Major]])-LEN(SUBSTITUTE(tblSourceData[[#This Row],[Major]]," ",""))))))</calculatedColumnFormula>
    </tableColumn>
    <tableColumn id="19" xr3:uid="{D213003F-4B0D-47B5-A600-09757B9B79E8}" name="Major Code" dataDxfId="2">
      <calculatedColumnFormula>MID(tblSourceData[[#This Row],[Extract Code]],2,LEN(tblSourceData[[#This Row],[Extract Code]])-2)</calculatedColumnFormula>
    </tableColumn>
    <tableColumn id="20" xr3:uid="{FDFCB7BE-84A4-4ADF-AB73-5EFF707DDDB2}" name="Level" dataDxfId="1">
      <calculatedColumnFormula>IFERROR(INDEX(tblMajors[Parent Member],MATCH(tblSourceData[[#This Row],[Major Code]],tblMajors[Major Code],0)),MyNoLevel)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275EC18-0545-4F9C-BDE3-7A343F6275F2}" name="tblMajors" displayName="tblMajors" ref="C4:K3305" totalsRowShown="0">
  <autoFilter ref="C4:K3305" xr:uid="{E95ED2AB-CBAB-47FE-B137-B06B31C88356}"/>
  <tableColumns count="9">
    <tableColumn id="1" xr3:uid="{A0D86759-488A-45C5-8D4F-9F3F1734A68F}" name="Major Code"/>
    <tableColumn id="2" xr3:uid="{3A7B3A70-0A30-4843-9EF9-B1D31A6B64D0}" name="Parent Member"/>
    <tableColumn id="3" xr3:uid="{B1A0D716-F1C3-4B1A-90CE-26F95F820ADE}" name="Default Data Storage"/>
    <tableColumn id="4" xr3:uid="{0A9A7DAE-34C7-4C96-9F6D-731C016279AE}" name="Data Type"/>
    <tableColumn id="5" xr3:uid="{B2B1EFC9-9897-4889-AB1E-7E2B2CDCC31C}" name="StaffPln Consol op."/>
    <tableColumn id="6" xr3:uid="{0DEE448B-66DA-46DC-ABDF-1E62C50B157A}" name="Report Consol op."/>
    <tableColumn id="7" xr3:uid="{04FC31DA-483D-443A-9D65-623C8D0F10B5}" name="FinPlan Consol op."/>
    <tableColumn id="8" xr3:uid="{FC57F40C-F004-4075-9C30-C904D8B3B913}" name="IntPlan Consol op."/>
    <tableColumn id="9" xr3:uid="{EE3343EC-28A2-4FA9-99A1-781A7607F217}" name="Default Alias Table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C8176E5-914A-44B0-A5F4-9F15A083E6CA}" name="tblLevelDescriptors" displayName="tblLevelDescriptors" ref="C3:D12" totalsRowShown="0">
  <autoFilter ref="C3:D12" xr:uid="{2B5D33BC-0918-4E70-AD94-33B7F7E784E3}"/>
  <tableColumns count="2">
    <tableColumn id="1" xr3:uid="{216E0CC3-CA3E-468D-AD2F-1285E488199D}" name="Level"/>
    <tableColumn id="2" xr3:uid="{92DEDAB4-25DD-4F78-B544-FBFA6D34070D}" name="StageOrYear"/>
  </tableColumns>
  <tableStyleInfo name="TableStyleMedium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9808684-16E5-4431-81BD-391E42E417D4}" name="tblUGLevel" displayName="tblUGLevel" ref="F3:G7" totalsRowShown="0">
  <autoFilter ref="F3:G7" xr:uid="{99330DFD-FAF2-4EB4-89D9-D83C59B3D0DF}"/>
  <tableColumns count="2">
    <tableColumn id="1" xr3:uid="{57981410-309F-4A68-8A6F-5067BD1B70B4}" name="Level"/>
    <tableColumn id="2" xr3:uid="{16B1E5D6-53E8-4D0F-AF87-3D34ECA4D326}" name="Stage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ucd.ie/uplan/documents/registration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F5F47-D4E2-46E8-884F-334340324C48}">
  <dimension ref="A1:L12"/>
  <sheetViews>
    <sheetView showGridLines="0" workbookViewId="0">
      <selection activeCell="B12" sqref="B12"/>
    </sheetView>
  </sheetViews>
  <sheetFormatPr defaultRowHeight="14.4" x14ac:dyDescent="0.3"/>
  <sheetData>
    <row r="1" spans="1:12" ht="20.399999999999999" thickBot="1" x14ac:dyDescent="0.45">
      <c r="A1" s="13" t="str">
        <f>myOverallTitle</f>
        <v>UCD Financial Planning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18.600000000000001" thickTop="1" thickBot="1" x14ac:dyDescent="0.4">
      <c r="A2" s="14" t="str">
        <f>mySubtitle</f>
        <v>Excel Registrations Template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15.6" thickTop="1" thickBot="1" x14ac:dyDescent="0.35">
      <c r="A3" s="15" t="str">
        <f>myAboutSheetTitle</f>
        <v>About this workbook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18" x14ac:dyDescent="0.35">
      <c r="A4" s="26">
        <f>INDEX(tblSourceData[School],1)</f>
        <v>0</v>
      </c>
    </row>
    <row r="7" spans="1:12" x14ac:dyDescent="0.3">
      <c r="B7" t="s">
        <v>5796</v>
      </c>
    </row>
    <row r="8" spans="1:12" x14ac:dyDescent="0.3">
      <c r="B8" t="s">
        <v>5353</v>
      </c>
    </row>
    <row r="9" spans="1:12" x14ac:dyDescent="0.3">
      <c r="B9" t="s">
        <v>5354</v>
      </c>
    </row>
    <row r="11" spans="1:12" x14ac:dyDescent="0.3">
      <c r="B11" t="s">
        <v>5797</v>
      </c>
    </row>
    <row r="12" spans="1:12" x14ac:dyDescent="0.3">
      <c r="B12" s="66" t="s">
        <v>5359</v>
      </c>
    </row>
  </sheetData>
  <hyperlinks>
    <hyperlink ref="B12" r:id="rId1" xr:uid="{ACE14D5F-23FB-405E-8427-086184398DB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B6B37-ABDF-4759-908A-4709ACDF0B2E}">
  <sheetPr>
    <tabColor rgb="FFFFFF00"/>
  </sheetPr>
  <dimension ref="A1:AP309"/>
  <sheetViews>
    <sheetView showGridLines="0" tabSelected="1" topLeftCell="D3" workbookViewId="0">
      <pane xSplit="4" ySplit="7" topLeftCell="H10" activePane="bottomRight" state="frozen"/>
      <selection activeCell="D3" sqref="D3"/>
      <selection pane="topRight" activeCell="H3" sqref="H3"/>
      <selection pane="bottomLeft" activeCell="D10" sqref="D10"/>
      <selection pane="bottomRight" activeCell="E7" sqref="E7"/>
    </sheetView>
  </sheetViews>
  <sheetFormatPr defaultRowHeight="14.4" x14ac:dyDescent="0.3"/>
  <cols>
    <col min="1" max="1" width="9.109375" style="4"/>
    <col min="2" max="2" width="8.88671875" style="4"/>
    <col min="5" max="5" width="42.33203125" customWidth="1"/>
    <col min="6" max="6" width="8.33203125" customWidth="1"/>
    <col min="7" max="7" width="5.88671875" customWidth="1"/>
    <col min="8" max="10" width="5.6640625" customWidth="1"/>
    <col min="11" max="20" width="5.6640625" style="9" customWidth="1"/>
    <col min="21" max="21" width="1.6640625" customWidth="1"/>
    <col min="22" max="31" width="5.6640625" customWidth="1"/>
    <col min="32" max="32" width="1.6640625" customWidth="1"/>
    <col min="33" max="42" width="5.6640625" customWidth="1"/>
  </cols>
  <sheetData>
    <row r="1" spans="1:42" x14ac:dyDescent="0.3">
      <c r="K1"/>
      <c r="L1"/>
      <c r="M1"/>
      <c r="N1"/>
      <c r="O1"/>
      <c r="P1"/>
      <c r="Q1"/>
      <c r="R1"/>
      <c r="S1"/>
      <c r="T1"/>
    </row>
    <row r="2" spans="1:42" x14ac:dyDescent="0.3">
      <c r="K2"/>
      <c r="L2"/>
      <c r="M2"/>
      <c r="N2"/>
      <c r="O2"/>
      <c r="P2"/>
      <c r="Q2"/>
      <c r="R2"/>
      <c r="S2"/>
      <c r="T2"/>
    </row>
    <row r="3" spans="1:42" ht="20.399999999999999" thickBot="1" x14ac:dyDescent="0.45">
      <c r="D3" s="13" t="str">
        <f>myOverallTitle</f>
        <v>UCD Financial Planning</v>
      </c>
      <c r="E3" s="13"/>
      <c r="K3"/>
      <c r="L3"/>
      <c r="M3"/>
      <c r="N3"/>
      <c r="O3"/>
      <c r="P3"/>
      <c r="Q3"/>
      <c r="R3"/>
      <c r="S3"/>
      <c r="T3"/>
    </row>
    <row r="4" spans="1:42" ht="18.600000000000001" thickTop="1" thickBot="1" x14ac:dyDescent="0.4">
      <c r="D4" s="14" t="str">
        <f>mySubtitle</f>
        <v>Excel Registrations Template</v>
      </c>
      <c r="E4" s="14"/>
      <c r="K4"/>
      <c r="L4"/>
      <c r="M4"/>
      <c r="N4"/>
      <c r="O4"/>
      <c r="P4"/>
      <c r="Q4"/>
      <c r="R4"/>
      <c r="S4"/>
      <c r="T4"/>
    </row>
    <row r="5" spans="1:42" ht="15.6" thickTop="1" thickBot="1" x14ac:dyDescent="0.35">
      <c r="D5" s="15" t="str">
        <f>MyInputSheetTitle</f>
        <v>Input Sheet</v>
      </c>
      <c r="E5" s="15"/>
      <c r="K5"/>
      <c r="L5"/>
      <c r="M5"/>
      <c r="N5"/>
      <c r="O5"/>
      <c r="P5"/>
      <c r="Q5"/>
      <c r="R5"/>
      <c r="S5"/>
      <c r="T5"/>
    </row>
    <row r="6" spans="1:42" x14ac:dyDescent="0.3">
      <c r="K6"/>
      <c r="L6"/>
      <c r="M6"/>
      <c r="N6"/>
      <c r="O6"/>
      <c r="P6"/>
      <c r="Q6"/>
      <c r="R6"/>
      <c r="S6"/>
      <c r="T6"/>
    </row>
    <row r="7" spans="1:42" ht="15.6" x14ac:dyDescent="0.3">
      <c r="D7" s="8" t="s">
        <v>2125</v>
      </c>
      <c r="E7" s="16">
        <f>INDEX(tblSourceData[School],1)</f>
        <v>0</v>
      </c>
      <c r="H7" s="70" t="s">
        <v>5330</v>
      </c>
      <c r="I7" s="70"/>
      <c r="J7" s="70"/>
      <c r="K7" s="71" t="s">
        <v>5339</v>
      </c>
      <c r="L7" s="71"/>
      <c r="M7" s="71"/>
      <c r="N7" s="71"/>
      <c r="O7" s="71"/>
      <c r="P7" s="71"/>
      <c r="Q7" s="71"/>
      <c r="R7" s="71"/>
      <c r="S7" s="71"/>
      <c r="T7" s="71"/>
      <c r="U7" s="8"/>
      <c r="V7" s="72" t="s">
        <v>5342</v>
      </c>
      <c r="W7" s="72"/>
      <c r="X7" s="72"/>
      <c r="Y7" s="72"/>
      <c r="Z7" s="72"/>
      <c r="AA7" s="72"/>
      <c r="AB7" s="72"/>
      <c r="AC7" s="72"/>
      <c r="AD7" s="72"/>
      <c r="AE7" s="72"/>
      <c r="AF7" s="8"/>
      <c r="AG7" s="72" t="s">
        <v>5341</v>
      </c>
      <c r="AH7" s="72"/>
      <c r="AI7" s="72"/>
      <c r="AJ7" s="72"/>
      <c r="AK7" s="72"/>
      <c r="AL7" s="72"/>
      <c r="AM7" s="72"/>
      <c r="AN7" s="72"/>
      <c r="AO7" s="72"/>
      <c r="AP7" s="72"/>
    </row>
    <row r="8" spans="1:42" x14ac:dyDescent="0.3">
      <c r="H8" s="18" t="s">
        <v>5331</v>
      </c>
      <c r="I8" s="18" t="s">
        <v>5332</v>
      </c>
      <c r="J8" s="18" t="s">
        <v>5333</v>
      </c>
      <c r="K8" s="19" t="s">
        <v>5331</v>
      </c>
      <c r="L8" s="19"/>
      <c r="M8" s="19"/>
      <c r="N8" s="19"/>
      <c r="O8" s="19"/>
      <c r="P8" s="20" t="s">
        <v>5340</v>
      </c>
      <c r="Q8" s="20"/>
      <c r="R8" s="20"/>
      <c r="S8" s="20"/>
      <c r="T8" s="20"/>
      <c r="U8" s="8"/>
      <c r="V8" s="21" t="s">
        <v>5331</v>
      </c>
      <c r="W8" s="21"/>
      <c r="X8" s="21"/>
      <c r="Y8" s="21"/>
      <c r="Z8" s="21"/>
      <c r="AA8" s="22" t="s">
        <v>5340</v>
      </c>
      <c r="AB8" s="22"/>
      <c r="AC8" s="22"/>
      <c r="AD8" s="22"/>
      <c r="AE8" s="22"/>
      <c r="AF8" s="8"/>
      <c r="AG8" s="21" t="s">
        <v>5331</v>
      </c>
      <c r="AH8" s="21"/>
      <c r="AI8" s="21"/>
      <c r="AJ8" s="21"/>
      <c r="AK8" s="21"/>
      <c r="AL8" s="22" t="s">
        <v>5340</v>
      </c>
      <c r="AM8" s="22"/>
      <c r="AN8" s="22"/>
      <c r="AO8" s="22"/>
      <c r="AP8" s="22"/>
    </row>
    <row r="9" spans="1:42" s="7" customFormat="1" x14ac:dyDescent="0.3">
      <c r="A9" s="6"/>
      <c r="B9" s="6"/>
      <c r="D9" s="19" t="s">
        <v>2120</v>
      </c>
      <c r="E9" s="19" t="s">
        <v>2121</v>
      </c>
      <c r="F9" s="19" t="s">
        <v>2106</v>
      </c>
      <c r="G9" s="19" t="s">
        <v>1</v>
      </c>
      <c r="H9" s="18" t="s">
        <v>5795</v>
      </c>
      <c r="I9" s="18" t="s">
        <v>5795</v>
      </c>
      <c r="J9" s="18" t="s">
        <v>5795</v>
      </c>
      <c r="K9" s="19" t="s">
        <v>5334</v>
      </c>
      <c r="L9" s="19" t="s">
        <v>5335</v>
      </c>
      <c r="M9" s="19" t="s">
        <v>5336</v>
      </c>
      <c r="N9" s="19" t="s">
        <v>5337</v>
      </c>
      <c r="O9" s="19" t="s">
        <v>5338</v>
      </c>
      <c r="P9" s="23" t="s">
        <v>5334</v>
      </c>
      <c r="Q9" s="23" t="s">
        <v>5335</v>
      </c>
      <c r="R9" s="23" t="s">
        <v>5336</v>
      </c>
      <c r="S9" s="23" t="s">
        <v>5337</v>
      </c>
      <c r="T9" s="23" t="s">
        <v>5338</v>
      </c>
      <c r="U9" s="8"/>
      <c r="V9" s="21" t="s">
        <v>5334</v>
      </c>
      <c r="W9" s="21" t="s">
        <v>5335</v>
      </c>
      <c r="X9" s="21" t="s">
        <v>5336</v>
      </c>
      <c r="Y9" s="21" t="s">
        <v>5337</v>
      </c>
      <c r="Z9" s="21" t="s">
        <v>5338</v>
      </c>
      <c r="AA9" s="24" t="s">
        <v>5334</v>
      </c>
      <c r="AB9" s="24" t="s">
        <v>5335</v>
      </c>
      <c r="AC9" s="24" t="s">
        <v>5336</v>
      </c>
      <c r="AD9" s="24" t="s">
        <v>5337</v>
      </c>
      <c r="AE9" s="24" t="s">
        <v>5338</v>
      </c>
      <c r="AF9" s="25"/>
      <c r="AG9" s="21" t="s">
        <v>5334</v>
      </c>
      <c r="AH9" s="21" t="s">
        <v>5335</v>
      </c>
      <c r="AI9" s="21" t="s">
        <v>5336</v>
      </c>
      <c r="AJ9" s="21" t="s">
        <v>5337</v>
      </c>
      <c r="AK9" s="21" t="s">
        <v>5338</v>
      </c>
      <c r="AL9" s="24" t="s">
        <v>5334</v>
      </c>
      <c r="AM9" s="24" t="s">
        <v>5335</v>
      </c>
      <c r="AN9" s="24" t="s">
        <v>5336</v>
      </c>
      <c r="AO9" s="24" t="s">
        <v>5337</v>
      </c>
      <c r="AP9" s="24" t="s">
        <v>5338</v>
      </c>
    </row>
    <row r="10" spans="1:42" x14ac:dyDescent="0.3">
      <c r="A10" s="5">
        <v>1</v>
      </c>
      <c r="B10" s="6" t="b">
        <f t="shared" ref="B10:B11" si="0">(A10&gt;myNoOfMajors)</f>
        <v>0</v>
      </c>
      <c r="D10" cm="1">
        <f t="array" ref="D10">IF($B10,myNull,INDEX(tblSourceData[Campus],$A10))</f>
        <v>0</v>
      </c>
      <c r="E10" cm="1">
        <f t="array" ref="E10">IF($B10,myNull,INDEX(tblSourceData[Major],$A10))</f>
        <v>0</v>
      </c>
      <c r="F10" cm="1">
        <f t="array" ref="F10">IF($B10,myNull,INDEX(tblSourceData[Stage],$A10))</f>
        <v>0</v>
      </c>
      <c r="G10" t="str" cm="1">
        <f t="array" ref="G10">IF($B10,myNull,INDEX(tblSourceData[Level],$A10))</f>
        <v>Unknown</v>
      </c>
      <c r="H10" s="10" cm="1">
        <f t="array" ref="H10">IF($B10,myNull,INDEX(tblSourceData[EU Census],$A10))</f>
        <v>0</v>
      </c>
      <c r="I10" s="10" cm="1">
        <f t="array" ref="I10">IF($B10,myNull,INDEX(tblSourceData[NonEU Census],$A10))</f>
        <v>0</v>
      </c>
      <c r="J10" s="10" cm="1">
        <f t="array" ref="J10">IF($B10,myNull,INDEX(tblSourceData[Census Total],$A10))</f>
        <v>0</v>
      </c>
      <c r="K10" s="11" cm="1">
        <f t="array" ref="K10">IF($B10,myNull,INDEX(tblSourceData[EU Year 1],$A10))</f>
        <v>0</v>
      </c>
      <c r="L10" s="11" cm="1">
        <f t="array" ref="L10">IF($B10,myNull,INDEX(tblSourceData[EU Year 2],$A10))</f>
        <v>0</v>
      </c>
      <c r="M10" s="11" cm="1">
        <f t="array" ref="M10">IF($B10,myNull,INDEX(tblSourceData[EU Year 3],$A10))</f>
        <v>0</v>
      </c>
      <c r="N10" s="11" cm="1">
        <f t="array" ref="N10">IF($B10,myNull,INDEX(tblSourceData[EU Year 4],$A10))</f>
        <v>0</v>
      </c>
      <c r="O10" s="11" cm="1">
        <f t="array" ref="O10">IF($B10,myNull,INDEX(tblSourceData[EU Year 5],$A10))</f>
        <v>0</v>
      </c>
      <c r="P10" s="11" cm="1">
        <f t="array" ref="P10">IF($B10,myNull,INDEX(tblSourceData[NonEU Year1],$A10))</f>
        <v>0</v>
      </c>
      <c r="Q10" s="11" cm="1">
        <f t="array" ref="Q10">IF($B10,myNull,INDEX(tblSourceData[NonEU Year2],$A10))</f>
        <v>0</v>
      </c>
      <c r="R10" s="11" cm="1">
        <f t="array" ref="R10">IF($B10,myNull,INDEX(tblSourceData[NonEU Year3],$A10))</f>
        <v>0</v>
      </c>
      <c r="S10" s="11" cm="1">
        <f t="array" ref="S10">IF($B10,myNull,INDEX(tblSourceData[NonEU Year4],$A10))</f>
        <v>0</v>
      </c>
      <c r="T10" s="11" cm="1">
        <f t="array" ref="T10">IF($B10,myNull,INDEX(tblSourceData[NonEU Year5],$A10))</f>
        <v>0</v>
      </c>
      <c r="V10" s="28">
        <f t="shared" ref="V10:V11" si="1">IFERROR(K10-AG10,0)</f>
        <v>0</v>
      </c>
      <c r="W10" s="28">
        <f t="shared" ref="W10:W11" si="2">IFERROR(L10-AH10,0)</f>
        <v>0</v>
      </c>
      <c r="X10" s="28">
        <f t="shared" ref="X10:X11" si="3">IFERROR(M10-AI10,0)</f>
        <v>0</v>
      </c>
      <c r="Y10" s="28">
        <f t="shared" ref="Y10:Y11" si="4">IFERROR(N10-AJ10,0)</f>
        <v>0</v>
      </c>
      <c r="Z10" s="28">
        <f t="shared" ref="Z10:Z11" si="5">IFERROR(O10-AK10,0)</f>
        <v>0</v>
      </c>
      <c r="AA10" s="28">
        <f t="shared" ref="AA10:AA11" si="6">IFERROR(P10-AL10,0)</f>
        <v>0</v>
      </c>
      <c r="AB10" s="28">
        <f t="shared" ref="AB10:AB11" si="7">IFERROR(Q10-AM10,0)</f>
        <v>0</v>
      </c>
      <c r="AC10" s="28">
        <f t="shared" ref="AC10:AC11" si="8">IFERROR(R10-AN10,0)</f>
        <v>0</v>
      </c>
      <c r="AD10" s="28">
        <f t="shared" ref="AD10:AD11" si="9">IFERROR(S10-AO10,0)</f>
        <v>0</v>
      </c>
      <c r="AE10" s="28">
        <f t="shared" ref="AE10:AE11" si="10">IFERROR(T10-AP10,0)</f>
        <v>0</v>
      </c>
      <c r="AG10" s="12" cm="1">
        <f t="array" ref="AG10">IF($B10,myNull,IF(INDEX(tblSourceData[EU Year 1],$A10)=myNull,0,INDEX(tblSourceData[EU Year 1],$A10)))</f>
        <v>0</v>
      </c>
      <c r="AH10" s="12" cm="1">
        <f t="array" ref="AH10">IF($B10,myNull,IF(INDEX(tblSourceData[EU Year 2],$A10)=myNull,0,INDEX(tblSourceData[EU Year 2],$A10)))</f>
        <v>0</v>
      </c>
      <c r="AI10" s="12" cm="1">
        <f t="array" ref="AI10">IF($B10,myNull,IF(INDEX(tblSourceData[EU Year 3],$A10)=myNull,0,INDEX(tblSourceData[EU Year 3],$A10)))</f>
        <v>0</v>
      </c>
      <c r="AJ10" s="12" cm="1">
        <f t="array" ref="AJ10">IF($B10,myNull,IF(INDEX(tblSourceData[EU Year 4],$A10)=myNull,0,INDEX(tblSourceData[EU Year 4],$A10)))</f>
        <v>0</v>
      </c>
      <c r="AK10" s="12" cm="1">
        <f t="array" ref="AK10">IF($B10,myNull,IF(INDEX(tblSourceData[EU Year 5],$A10)=myNull,0,INDEX(tblSourceData[EU Year 5],$A10)))</f>
        <v>0</v>
      </c>
      <c r="AL10" s="12" cm="1">
        <f t="array" ref="AL10">IF($B10,myNull,IF(INDEX(tblSourceData[NonEU Year1],$A10)=myNull,0,INDEX(tblSourceData[NonEU Year1],$A10)))</f>
        <v>0</v>
      </c>
      <c r="AM10" s="12" cm="1">
        <f t="array" ref="AM10">IF($B10,myNull,IF(INDEX(tblSourceData[NonEU Year2],$A10)=myNull,0,INDEX(tblSourceData[NonEU Year2],$A10)))</f>
        <v>0</v>
      </c>
      <c r="AN10" s="12" cm="1">
        <f t="array" ref="AN10">IF($B10,myNull,IF(INDEX(tblSourceData[NonEU Year3],$A10)=myNull,0,INDEX(tblSourceData[NonEU Year3],$A10)))</f>
        <v>0</v>
      </c>
      <c r="AO10" s="12" cm="1">
        <f t="array" ref="AO10">IF($B10,myNull,IF(INDEX(tblSourceData[NonEU Year4],$A10)=myNull,0,INDEX(tblSourceData[NonEU Year4],$A10)))</f>
        <v>0</v>
      </c>
      <c r="AP10" s="12" cm="1">
        <f t="array" ref="AP10">IF($B10,myNull,IF(INDEX(tblSourceData[NonEU Year5],$A10)=myNull,0,INDEX(tblSourceData[NonEU Year5],$A10)))</f>
        <v>0</v>
      </c>
    </row>
    <row r="11" spans="1:42" x14ac:dyDescent="0.3">
      <c r="A11" s="4">
        <f>A10+1</f>
        <v>2</v>
      </c>
      <c r="B11" s="6" t="b">
        <f t="shared" si="0"/>
        <v>1</v>
      </c>
      <c r="D11" t="str" cm="1">
        <f t="array" ref="D11">IF($B11,myNull,INDEX(tblSourceData[Campus],$A11))</f>
        <v/>
      </c>
      <c r="E11" t="str" cm="1">
        <f t="array" ref="E11">IF($B11,myNull,INDEX(tblSourceData[Major],$A11))</f>
        <v/>
      </c>
      <c r="F11" t="str" cm="1">
        <f t="array" ref="F11">IF($B11,myNull,INDEX(tblSourceData[Stage],$A11))</f>
        <v/>
      </c>
      <c r="G11" t="str" cm="1">
        <f t="array" ref="G11">IF($B11,myNull,INDEX(tblSourceData[Level],$A11))</f>
        <v/>
      </c>
      <c r="H11" s="10" t="str" cm="1">
        <f t="array" ref="H11">IF($B11,myNull,INDEX(tblSourceData[EU Census],$A11))</f>
        <v/>
      </c>
      <c r="I11" s="10" t="str" cm="1">
        <f t="array" ref="I11">IF($B11,myNull,INDEX(tblSourceData[NonEU Census],$A11))</f>
        <v/>
      </c>
      <c r="J11" s="10" t="str" cm="1">
        <f t="array" ref="J11">IF($B11,myNull,INDEX(tblSourceData[Census Total],$A11))</f>
        <v/>
      </c>
      <c r="K11" s="11" t="str" cm="1">
        <f t="array" ref="K11">IF($B11,myNull,INDEX(tblSourceData[EU Year 1],$A11))</f>
        <v/>
      </c>
      <c r="L11" s="11" t="str" cm="1">
        <f t="array" ref="L11">IF($B11,myNull,INDEX(tblSourceData[EU Year 2],$A11))</f>
        <v/>
      </c>
      <c r="M11" s="11" t="str" cm="1">
        <f t="array" ref="M11">IF($B11,myNull,INDEX(tblSourceData[EU Year 3],$A11))</f>
        <v/>
      </c>
      <c r="N11" s="11" t="str" cm="1">
        <f t="array" ref="N11">IF($B11,myNull,INDEX(tblSourceData[EU Year 4],$A11))</f>
        <v/>
      </c>
      <c r="O11" s="11" t="str" cm="1">
        <f t="array" ref="O11">IF($B11,myNull,INDEX(tblSourceData[EU Year 5],$A11))</f>
        <v/>
      </c>
      <c r="P11" s="11" t="str" cm="1">
        <f t="array" ref="P11">IF($B11,myNull,INDEX(tblSourceData[NonEU Year1],$A11))</f>
        <v/>
      </c>
      <c r="Q11" s="11" t="str" cm="1">
        <f t="array" ref="Q11">IF($B11,myNull,INDEX(tblSourceData[NonEU Year2],$A11))</f>
        <v/>
      </c>
      <c r="R11" s="11" t="str" cm="1">
        <f t="array" ref="R11">IF($B11,myNull,INDEX(tblSourceData[NonEU Year3],$A11))</f>
        <v/>
      </c>
      <c r="S11" s="11" t="str" cm="1">
        <f t="array" ref="S11">IF($B11,myNull,INDEX(tblSourceData[NonEU Year4],$A11))</f>
        <v/>
      </c>
      <c r="T11" s="11" t="str" cm="1">
        <f t="array" ref="T11">IF($B11,myNull,INDEX(tblSourceData[NonEU Year5],$A11))</f>
        <v/>
      </c>
      <c r="V11" s="28">
        <f t="shared" si="1"/>
        <v>0</v>
      </c>
      <c r="W11" s="28">
        <f t="shared" si="2"/>
        <v>0</v>
      </c>
      <c r="X11" s="28">
        <f t="shared" si="3"/>
        <v>0</v>
      </c>
      <c r="Y11" s="28">
        <f t="shared" si="4"/>
        <v>0</v>
      </c>
      <c r="Z11" s="28">
        <f t="shared" si="5"/>
        <v>0</v>
      </c>
      <c r="AA11" s="28">
        <f t="shared" si="6"/>
        <v>0</v>
      </c>
      <c r="AB11" s="28">
        <f t="shared" si="7"/>
        <v>0</v>
      </c>
      <c r="AC11" s="28">
        <f t="shared" si="8"/>
        <v>0</v>
      </c>
      <c r="AD11" s="28">
        <f t="shared" si="9"/>
        <v>0</v>
      </c>
      <c r="AE11" s="28">
        <f t="shared" si="10"/>
        <v>0</v>
      </c>
      <c r="AG11" s="12" t="str" cm="1">
        <f t="array" ref="AG11">IF($B11,myNull,IF(INDEX(tblSourceData[EU Year 1],$A11)=myNull,0,INDEX(tblSourceData[EU Year 1],$A11)))</f>
        <v/>
      </c>
      <c r="AH11" s="12" t="str" cm="1">
        <f t="array" ref="AH11">IF($B11,myNull,IF(INDEX(tblSourceData[EU Year 2],$A11)=myNull,0,INDEX(tblSourceData[EU Year 2],$A11)))</f>
        <v/>
      </c>
      <c r="AI11" s="12" t="str" cm="1">
        <f t="array" ref="AI11">IF($B11,myNull,IF(INDEX(tblSourceData[EU Year 3],$A11)=myNull,0,INDEX(tblSourceData[EU Year 3],$A11)))</f>
        <v/>
      </c>
      <c r="AJ11" s="12" t="str" cm="1">
        <f t="array" ref="AJ11">IF($B11,myNull,IF(INDEX(tblSourceData[EU Year 4],$A11)=myNull,0,INDEX(tblSourceData[EU Year 4],$A11)))</f>
        <v/>
      </c>
      <c r="AK11" s="12" t="str" cm="1">
        <f t="array" ref="AK11">IF($B11,myNull,IF(INDEX(tblSourceData[EU Year 5],$A11)=myNull,0,INDEX(tblSourceData[EU Year 5],$A11)))</f>
        <v/>
      </c>
      <c r="AL11" s="12" t="str" cm="1">
        <f t="array" ref="AL11">IF($B11,myNull,IF(INDEX(tblSourceData[NonEU Year1],$A11)=myNull,0,INDEX(tblSourceData[NonEU Year1],$A11)))</f>
        <v/>
      </c>
      <c r="AM11" s="12" t="str" cm="1">
        <f t="array" ref="AM11">IF($B11,myNull,IF(INDEX(tblSourceData[NonEU Year2],$A11)=myNull,0,INDEX(tblSourceData[NonEU Year2],$A11)))</f>
        <v/>
      </c>
      <c r="AN11" s="12" t="str" cm="1">
        <f t="array" ref="AN11">IF($B11,myNull,IF(INDEX(tblSourceData[NonEU Year3],$A11)=myNull,0,INDEX(tblSourceData[NonEU Year3],$A11)))</f>
        <v/>
      </c>
      <c r="AO11" s="12" t="str" cm="1">
        <f t="array" ref="AO11">IF($B11,myNull,IF(INDEX(tblSourceData[NonEU Year4],$A11)=myNull,0,INDEX(tblSourceData[NonEU Year4],$A11)))</f>
        <v/>
      </c>
      <c r="AP11" s="12" t="str" cm="1">
        <f t="array" ref="AP11">IF($B11,myNull,IF(INDEX(tblSourceData[NonEU Year5],$A11)=myNull,0,INDEX(tblSourceData[NonEU Year5],$A11)))</f>
        <v/>
      </c>
    </row>
    <row r="12" spans="1:42" x14ac:dyDescent="0.3">
      <c r="A12" s="4">
        <f t="shared" ref="A12:A75" si="11">A11+1</f>
        <v>3</v>
      </c>
      <c r="B12" s="6" t="b">
        <f t="shared" ref="B12:B75" si="12">(A12&gt;myNoOfMajors)</f>
        <v>1</v>
      </c>
      <c r="D12" t="str" cm="1">
        <f t="array" ref="D12">IF($B12,myNull,INDEX(tblSourceData[Campus],$A12))</f>
        <v/>
      </c>
      <c r="E12" t="str" cm="1">
        <f t="array" ref="E12">IF($B12,myNull,INDEX(tblSourceData[Major],$A12))</f>
        <v/>
      </c>
      <c r="F12" t="str" cm="1">
        <f t="array" ref="F12">IF($B12,myNull,INDEX(tblSourceData[Stage],$A12))</f>
        <v/>
      </c>
      <c r="G12" t="str" cm="1">
        <f t="array" ref="G12">IF($B12,myNull,INDEX(tblSourceData[Level],$A12))</f>
        <v/>
      </c>
      <c r="H12" s="10" t="str" cm="1">
        <f t="array" ref="H12">IF($B12,myNull,INDEX(tblSourceData[EU Census],$A12))</f>
        <v/>
      </c>
      <c r="I12" s="10" t="str" cm="1">
        <f t="array" ref="I12">IF($B12,myNull,INDEX(tblSourceData[NonEU Census],$A12))</f>
        <v/>
      </c>
      <c r="J12" s="10" t="str" cm="1">
        <f t="array" ref="J12">IF($B12,myNull,INDEX(tblSourceData[Census Total],$A12))</f>
        <v/>
      </c>
      <c r="K12" s="11" t="str" cm="1">
        <f t="array" ref="K12">IF($B12,myNull,INDEX(tblSourceData[EU Year 1],$A12))</f>
        <v/>
      </c>
      <c r="L12" s="11" t="str" cm="1">
        <f t="array" ref="L12">IF($B12,myNull,INDEX(tblSourceData[EU Year 2],$A12))</f>
        <v/>
      </c>
      <c r="M12" s="11" t="str" cm="1">
        <f t="array" ref="M12">IF($B12,myNull,INDEX(tblSourceData[EU Year 3],$A12))</f>
        <v/>
      </c>
      <c r="N12" s="11" t="str" cm="1">
        <f t="array" ref="N12">IF($B12,myNull,INDEX(tblSourceData[EU Year 4],$A12))</f>
        <v/>
      </c>
      <c r="O12" s="11" t="str" cm="1">
        <f t="array" ref="O12">IF($B12,myNull,INDEX(tblSourceData[EU Year 5],$A12))</f>
        <v/>
      </c>
      <c r="P12" s="11" t="str" cm="1">
        <f t="array" ref="P12">IF($B12,myNull,INDEX(tblSourceData[NonEU Year1],$A12))</f>
        <v/>
      </c>
      <c r="Q12" s="11" t="str" cm="1">
        <f t="array" ref="Q12">IF($B12,myNull,INDEX(tblSourceData[NonEU Year2],$A12))</f>
        <v/>
      </c>
      <c r="R12" s="11" t="str" cm="1">
        <f t="array" ref="R12">IF($B12,myNull,INDEX(tblSourceData[NonEU Year3],$A12))</f>
        <v/>
      </c>
      <c r="S12" s="11" t="str" cm="1">
        <f t="array" ref="S12">IF($B12,myNull,INDEX(tblSourceData[NonEU Year4],$A12))</f>
        <v/>
      </c>
      <c r="T12" s="11" t="str" cm="1">
        <f t="array" ref="T12">IF($B12,myNull,INDEX(tblSourceData[NonEU Year5],$A12))</f>
        <v/>
      </c>
      <c r="V12" s="28">
        <f t="shared" ref="V12:V75" si="13">IFERROR(K12-AG12,0)</f>
        <v>0</v>
      </c>
      <c r="W12" s="28">
        <f t="shared" ref="W12:W75" si="14">IFERROR(L12-AH12,0)</f>
        <v>0</v>
      </c>
      <c r="X12" s="28">
        <f t="shared" ref="X12:X75" si="15">IFERROR(M12-AI12,0)</f>
        <v>0</v>
      </c>
      <c r="Y12" s="28">
        <f t="shared" ref="Y12:Y75" si="16">IFERROR(N12-AJ12,0)</f>
        <v>0</v>
      </c>
      <c r="Z12" s="28">
        <f t="shared" ref="Z12:Z75" si="17">IFERROR(O12-AK12,0)</f>
        <v>0</v>
      </c>
      <c r="AA12" s="28">
        <f t="shared" ref="AA12:AA75" si="18">IFERROR(P12-AL12,0)</f>
        <v>0</v>
      </c>
      <c r="AB12" s="28">
        <f t="shared" ref="AB12:AB75" si="19">IFERROR(Q12-AM12,0)</f>
        <v>0</v>
      </c>
      <c r="AC12" s="28">
        <f t="shared" ref="AC12:AC75" si="20">IFERROR(R12-AN12,0)</f>
        <v>0</v>
      </c>
      <c r="AD12" s="28">
        <f t="shared" ref="AD12:AD75" si="21">IFERROR(S12-AO12,0)</f>
        <v>0</v>
      </c>
      <c r="AE12" s="28">
        <f t="shared" ref="AE12:AE75" si="22">IFERROR(T12-AP12,0)</f>
        <v>0</v>
      </c>
      <c r="AG12" s="12" t="str" cm="1">
        <f t="array" ref="AG12">IF($B12,myNull,IF(INDEX(tblSourceData[EU Year 1],$A12)=myNull,0,INDEX(tblSourceData[EU Year 1],$A12)))</f>
        <v/>
      </c>
      <c r="AH12" s="12" t="str" cm="1">
        <f t="array" ref="AH12">IF($B12,myNull,IF(INDEX(tblSourceData[EU Year 2],$A12)=myNull,0,INDEX(tblSourceData[EU Year 2],$A12)))</f>
        <v/>
      </c>
      <c r="AI12" s="12" t="str" cm="1">
        <f t="array" ref="AI12">IF($B12,myNull,IF(INDEX(tblSourceData[EU Year 3],$A12)=myNull,0,INDEX(tblSourceData[EU Year 3],$A12)))</f>
        <v/>
      </c>
      <c r="AJ12" s="12" t="str" cm="1">
        <f t="array" ref="AJ12">IF($B12,myNull,IF(INDEX(tblSourceData[EU Year 4],$A12)=myNull,0,INDEX(tblSourceData[EU Year 4],$A12)))</f>
        <v/>
      </c>
      <c r="AK12" s="12" t="str" cm="1">
        <f t="array" ref="AK12">IF($B12,myNull,IF(INDEX(tblSourceData[EU Year 5],$A12)=myNull,0,INDEX(tblSourceData[EU Year 5],$A12)))</f>
        <v/>
      </c>
      <c r="AL12" s="12" t="str" cm="1">
        <f t="array" ref="AL12">IF($B12,myNull,IF(INDEX(tblSourceData[NonEU Year1],$A12)=myNull,0,INDEX(tblSourceData[NonEU Year1],$A12)))</f>
        <v/>
      </c>
      <c r="AM12" s="12" t="str" cm="1">
        <f t="array" ref="AM12">IF($B12,myNull,IF(INDEX(tblSourceData[NonEU Year2],$A12)=myNull,0,INDEX(tblSourceData[NonEU Year2],$A12)))</f>
        <v/>
      </c>
      <c r="AN12" s="12" t="str" cm="1">
        <f t="array" ref="AN12">IF($B12,myNull,IF(INDEX(tblSourceData[NonEU Year3],$A12)=myNull,0,INDEX(tblSourceData[NonEU Year3],$A12)))</f>
        <v/>
      </c>
      <c r="AO12" s="12" t="str" cm="1">
        <f t="array" ref="AO12">IF($B12,myNull,IF(INDEX(tblSourceData[NonEU Year4],$A12)=myNull,0,INDEX(tblSourceData[NonEU Year4],$A12)))</f>
        <v/>
      </c>
      <c r="AP12" s="12" t="str" cm="1">
        <f t="array" ref="AP12">IF($B12,myNull,IF(INDEX(tblSourceData[NonEU Year5],$A12)=myNull,0,INDEX(tblSourceData[NonEU Year5],$A12)))</f>
        <v/>
      </c>
    </row>
    <row r="13" spans="1:42" x14ac:dyDescent="0.3">
      <c r="A13" s="4">
        <f t="shared" si="11"/>
        <v>4</v>
      </c>
      <c r="B13" s="6" t="b">
        <f t="shared" si="12"/>
        <v>1</v>
      </c>
      <c r="D13" t="str" cm="1">
        <f t="array" ref="D13">IF($B13,myNull,INDEX(tblSourceData[Campus],$A13))</f>
        <v/>
      </c>
      <c r="E13" t="str" cm="1">
        <f t="array" ref="E13">IF($B13,myNull,INDEX(tblSourceData[Major],$A13))</f>
        <v/>
      </c>
      <c r="F13" t="str" cm="1">
        <f t="array" ref="F13">IF($B13,myNull,INDEX(tblSourceData[Stage],$A13))</f>
        <v/>
      </c>
      <c r="G13" t="str" cm="1">
        <f t="array" ref="G13">IF($B13,myNull,INDEX(tblSourceData[Level],$A13))</f>
        <v/>
      </c>
      <c r="H13" s="10" t="str" cm="1">
        <f t="array" ref="H13">IF($B13,myNull,INDEX(tblSourceData[EU Census],$A13))</f>
        <v/>
      </c>
      <c r="I13" s="10" t="str" cm="1">
        <f t="array" ref="I13">IF($B13,myNull,INDEX(tblSourceData[NonEU Census],$A13))</f>
        <v/>
      </c>
      <c r="J13" s="10" t="str" cm="1">
        <f t="array" ref="J13">IF($B13,myNull,INDEX(tblSourceData[Census Total],$A13))</f>
        <v/>
      </c>
      <c r="K13" s="11" t="str" cm="1">
        <f t="array" ref="K13">IF($B13,myNull,INDEX(tblSourceData[EU Year 1],$A13))</f>
        <v/>
      </c>
      <c r="L13" s="11" t="str" cm="1">
        <f t="array" ref="L13">IF($B13,myNull,INDEX(tblSourceData[EU Year 2],$A13))</f>
        <v/>
      </c>
      <c r="M13" s="11" t="str" cm="1">
        <f t="array" ref="M13">IF($B13,myNull,INDEX(tblSourceData[EU Year 3],$A13))</f>
        <v/>
      </c>
      <c r="N13" s="11" t="str" cm="1">
        <f t="array" ref="N13">IF($B13,myNull,INDEX(tblSourceData[EU Year 4],$A13))</f>
        <v/>
      </c>
      <c r="O13" s="11" t="str" cm="1">
        <f t="array" ref="O13">IF($B13,myNull,INDEX(tblSourceData[EU Year 5],$A13))</f>
        <v/>
      </c>
      <c r="P13" s="11" t="str" cm="1">
        <f t="array" ref="P13">IF($B13,myNull,INDEX(tblSourceData[NonEU Year1],$A13))</f>
        <v/>
      </c>
      <c r="Q13" s="11" t="str" cm="1">
        <f t="array" ref="Q13">IF($B13,myNull,INDEX(tblSourceData[NonEU Year2],$A13))</f>
        <v/>
      </c>
      <c r="R13" s="11" t="str" cm="1">
        <f t="array" ref="R13">IF($B13,myNull,INDEX(tblSourceData[NonEU Year3],$A13))</f>
        <v/>
      </c>
      <c r="S13" s="11" t="str" cm="1">
        <f t="array" ref="S13">IF($B13,myNull,INDEX(tblSourceData[NonEU Year4],$A13))</f>
        <v/>
      </c>
      <c r="T13" s="11" t="str" cm="1">
        <f t="array" ref="T13">IF($B13,myNull,INDEX(tblSourceData[NonEU Year5],$A13))</f>
        <v/>
      </c>
      <c r="V13" s="28">
        <f t="shared" si="13"/>
        <v>0</v>
      </c>
      <c r="W13" s="28">
        <f t="shared" si="14"/>
        <v>0</v>
      </c>
      <c r="X13" s="28">
        <f t="shared" si="15"/>
        <v>0</v>
      </c>
      <c r="Y13" s="28">
        <f t="shared" si="16"/>
        <v>0</v>
      </c>
      <c r="Z13" s="28">
        <f t="shared" si="17"/>
        <v>0</v>
      </c>
      <c r="AA13" s="28">
        <f t="shared" si="18"/>
        <v>0</v>
      </c>
      <c r="AB13" s="28">
        <f t="shared" si="19"/>
        <v>0</v>
      </c>
      <c r="AC13" s="28">
        <f t="shared" si="20"/>
        <v>0</v>
      </c>
      <c r="AD13" s="28">
        <f t="shared" si="21"/>
        <v>0</v>
      </c>
      <c r="AE13" s="28">
        <f t="shared" si="22"/>
        <v>0</v>
      </c>
      <c r="AG13" s="12" t="str" cm="1">
        <f t="array" ref="AG13">IF($B13,myNull,IF(INDEX(tblSourceData[EU Year 1],$A13)=myNull,0,INDEX(tblSourceData[EU Year 1],$A13)))</f>
        <v/>
      </c>
      <c r="AH13" s="12" t="str" cm="1">
        <f t="array" ref="AH13">IF($B13,myNull,IF(INDEX(tblSourceData[EU Year 2],$A13)=myNull,0,INDEX(tblSourceData[EU Year 2],$A13)))</f>
        <v/>
      </c>
      <c r="AI13" s="12" t="str" cm="1">
        <f t="array" ref="AI13">IF($B13,myNull,IF(INDEX(tblSourceData[EU Year 3],$A13)=myNull,0,INDEX(tblSourceData[EU Year 3],$A13)))</f>
        <v/>
      </c>
      <c r="AJ13" s="12" t="str" cm="1">
        <f t="array" ref="AJ13">IF($B13,myNull,IF(INDEX(tblSourceData[EU Year 4],$A13)=myNull,0,INDEX(tblSourceData[EU Year 4],$A13)))</f>
        <v/>
      </c>
      <c r="AK13" s="12" t="str" cm="1">
        <f t="array" ref="AK13">IF($B13,myNull,IF(INDEX(tblSourceData[EU Year 5],$A13)=myNull,0,INDEX(tblSourceData[EU Year 5],$A13)))</f>
        <v/>
      </c>
      <c r="AL13" s="12" t="str" cm="1">
        <f t="array" ref="AL13">IF($B13,myNull,IF(INDEX(tblSourceData[NonEU Year1],$A13)=myNull,0,INDEX(tblSourceData[NonEU Year1],$A13)))</f>
        <v/>
      </c>
      <c r="AM13" s="12" t="str" cm="1">
        <f t="array" ref="AM13">IF($B13,myNull,IF(INDEX(tblSourceData[NonEU Year2],$A13)=myNull,0,INDEX(tblSourceData[NonEU Year2],$A13)))</f>
        <v/>
      </c>
      <c r="AN13" s="12" t="str" cm="1">
        <f t="array" ref="AN13">IF($B13,myNull,IF(INDEX(tblSourceData[NonEU Year3],$A13)=myNull,0,INDEX(tblSourceData[NonEU Year3],$A13)))</f>
        <v/>
      </c>
      <c r="AO13" s="12" t="str" cm="1">
        <f t="array" ref="AO13">IF($B13,myNull,IF(INDEX(tblSourceData[NonEU Year4],$A13)=myNull,0,INDEX(tblSourceData[NonEU Year4],$A13)))</f>
        <v/>
      </c>
      <c r="AP13" s="12" t="str" cm="1">
        <f t="array" ref="AP13">IF($B13,myNull,IF(INDEX(tblSourceData[NonEU Year5],$A13)=myNull,0,INDEX(tblSourceData[NonEU Year5],$A13)))</f>
        <v/>
      </c>
    </row>
    <row r="14" spans="1:42" x14ac:dyDescent="0.3">
      <c r="A14" s="4">
        <f t="shared" si="11"/>
        <v>5</v>
      </c>
      <c r="B14" s="6" t="b">
        <f t="shared" si="12"/>
        <v>1</v>
      </c>
      <c r="D14" t="str" cm="1">
        <f t="array" ref="D14">IF($B14,myNull,INDEX(tblSourceData[Campus],$A14))</f>
        <v/>
      </c>
      <c r="E14" t="str" cm="1">
        <f t="array" ref="E14">IF($B14,myNull,INDEX(tblSourceData[Major],$A14))</f>
        <v/>
      </c>
      <c r="F14" t="str" cm="1">
        <f t="array" ref="F14">IF($B14,myNull,INDEX(tblSourceData[Stage],$A14))</f>
        <v/>
      </c>
      <c r="G14" t="str" cm="1">
        <f t="array" ref="G14">IF($B14,myNull,INDEX(tblSourceData[Level],$A14))</f>
        <v/>
      </c>
      <c r="H14" s="10" t="str" cm="1">
        <f t="array" ref="H14">IF($B14,myNull,INDEX(tblSourceData[EU Census],$A14))</f>
        <v/>
      </c>
      <c r="I14" s="10" t="str" cm="1">
        <f t="array" ref="I14">IF($B14,myNull,INDEX(tblSourceData[NonEU Census],$A14))</f>
        <v/>
      </c>
      <c r="J14" s="10" t="str" cm="1">
        <f t="array" ref="J14">IF($B14,myNull,INDEX(tblSourceData[Census Total],$A14))</f>
        <v/>
      </c>
      <c r="K14" s="11" t="str" cm="1">
        <f t="array" ref="K14">IF($B14,myNull,INDEX(tblSourceData[EU Year 1],$A14))</f>
        <v/>
      </c>
      <c r="L14" s="11" t="str" cm="1">
        <f t="array" ref="L14">IF($B14,myNull,INDEX(tblSourceData[EU Year 2],$A14))</f>
        <v/>
      </c>
      <c r="M14" s="11" t="str" cm="1">
        <f t="array" ref="M14">IF($B14,myNull,INDEX(tblSourceData[EU Year 3],$A14))</f>
        <v/>
      </c>
      <c r="N14" s="11" t="str" cm="1">
        <f t="array" ref="N14">IF($B14,myNull,INDEX(tblSourceData[EU Year 4],$A14))</f>
        <v/>
      </c>
      <c r="O14" s="11" t="str" cm="1">
        <f t="array" ref="O14">IF($B14,myNull,INDEX(tblSourceData[EU Year 5],$A14))</f>
        <v/>
      </c>
      <c r="P14" s="11" t="str" cm="1">
        <f t="array" ref="P14">IF($B14,myNull,INDEX(tblSourceData[NonEU Year1],$A14))</f>
        <v/>
      </c>
      <c r="Q14" s="11" t="str" cm="1">
        <f t="array" ref="Q14">IF($B14,myNull,INDEX(tblSourceData[NonEU Year2],$A14))</f>
        <v/>
      </c>
      <c r="R14" s="11" t="str" cm="1">
        <f t="array" ref="R14">IF($B14,myNull,INDEX(tblSourceData[NonEU Year3],$A14))</f>
        <v/>
      </c>
      <c r="S14" s="11" t="str" cm="1">
        <f t="array" ref="S14">IF($B14,myNull,INDEX(tblSourceData[NonEU Year4],$A14))</f>
        <v/>
      </c>
      <c r="T14" s="11" t="str" cm="1">
        <f t="array" ref="T14">IF($B14,myNull,INDEX(tblSourceData[NonEU Year5],$A14))</f>
        <v/>
      </c>
      <c r="V14" s="28">
        <f t="shared" si="13"/>
        <v>0</v>
      </c>
      <c r="W14" s="28">
        <f t="shared" si="14"/>
        <v>0</v>
      </c>
      <c r="X14" s="28">
        <f t="shared" si="15"/>
        <v>0</v>
      </c>
      <c r="Y14" s="28">
        <f t="shared" si="16"/>
        <v>0</v>
      </c>
      <c r="Z14" s="28">
        <f t="shared" si="17"/>
        <v>0</v>
      </c>
      <c r="AA14" s="28">
        <f t="shared" si="18"/>
        <v>0</v>
      </c>
      <c r="AB14" s="28">
        <f t="shared" si="19"/>
        <v>0</v>
      </c>
      <c r="AC14" s="28">
        <f t="shared" si="20"/>
        <v>0</v>
      </c>
      <c r="AD14" s="28">
        <f t="shared" si="21"/>
        <v>0</v>
      </c>
      <c r="AE14" s="28">
        <f t="shared" si="22"/>
        <v>0</v>
      </c>
      <c r="AG14" s="12" t="str" cm="1">
        <f t="array" ref="AG14">IF($B14,myNull,IF(INDEX(tblSourceData[EU Year 1],$A14)=myNull,0,INDEX(tblSourceData[EU Year 1],$A14)))</f>
        <v/>
      </c>
      <c r="AH14" s="12" t="str" cm="1">
        <f t="array" ref="AH14">IF($B14,myNull,IF(INDEX(tblSourceData[EU Year 2],$A14)=myNull,0,INDEX(tblSourceData[EU Year 2],$A14)))</f>
        <v/>
      </c>
      <c r="AI14" s="12" t="str" cm="1">
        <f t="array" ref="AI14">IF($B14,myNull,IF(INDEX(tblSourceData[EU Year 3],$A14)=myNull,0,INDEX(tblSourceData[EU Year 3],$A14)))</f>
        <v/>
      </c>
      <c r="AJ14" s="12" t="str" cm="1">
        <f t="array" ref="AJ14">IF($B14,myNull,IF(INDEX(tblSourceData[EU Year 4],$A14)=myNull,0,INDEX(tblSourceData[EU Year 4],$A14)))</f>
        <v/>
      </c>
      <c r="AK14" s="12" t="str" cm="1">
        <f t="array" ref="AK14">IF($B14,myNull,IF(INDEX(tblSourceData[EU Year 5],$A14)=myNull,0,INDEX(tblSourceData[EU Year 5],$A14)))</f>
        <v/>
      </c>
      <c r="AL14" s="12" t="str" cm="1">
        <f t="array" ref="AL14">IF($B14,myNull,IF(INDEX(tblSourceData[NonEU Year1],$A14)=myNull,0,INDEX(tblSourceData[NonEU Year1],$A14)))</f>
        <v/>
      </c>
      <c r="AM14" s="12" t="str" cm="1">
        <f t="array" ref="AM14">IF($B14,myNull,IF(INDEX(tblSourceData[NonEU Year2],$A14)=myNull,0,INDEX(tblSourceData[NonEU Year2],$A14)))</f>
        <v/>
      </c>
      <c r="AN14" s="12" t="str" cm="1">
        <f t="array" ref="AN14">IF($B14,myNull,IF(INDEX(tblSourceData[NonEU Year3],$A14)=myNull,0,INDEX(tblSourceData[NonEU Year3],$A14)))</f>
        <v/>
      </c>
      <c r="AO14" s="12" t="str" cm="1">
        <f t="array" ref="AO14">IF($B14,myNull,IF(INDEX(tblSourceData[NonEU Year4],$A14)=myNull,0,INDEX(tblSourceData[NonEU Year4],$A14)))</f>
        <v/>
      </c>
      <c r="AP14" s="12" t="str" cm="1">
        <f t="array" ref="AP14">IF($B14,myNull,IF(INDEX(tblSourceData[NonEU Year5],$A14)=myNull,0,INDEX(tblSourceData[NonEU Year5],$A14)))</f>
        <v/>
      </c>
    </row>
    <row r="15" spans="1:42" x14ac:dyDescent="0.3">
      <c r="A15" s="4">
        <f t="shared" si="11"/>
        <v>6</v>
      </c>
      <c r="B15" s="6" t="b">
        <f t="shared" si="12"/>
        <v>1</v>
      </c>
      <c r="D15" t="str" cm="1">
        <f t="array" ref="D15">IF($B15,myNull,INDEX(tblSourceData[Campus],$A15))</f>
        <v/>
      </c>
      <c r="E15" t="str" cm="1">
        <f t="array" ref="E15">IF($B15,myNull,INDEX(tblSourceData[Major],$A15))</f>
        <v/>
      </c>
      <c r="F15" t="str" cm="1">
        <f t="array" ref="F15">IF($B15,myNull,INDEX(tblSourceData[Stage],$A15))</f>
        <v/>
      </c>
      <c r="G15" t="str" cm="1">
        <f t="array" ref="G15">IF($B15,myNull,INDEX(tblSourceData[Level],$A15))</f>
        <v/>
      </c>
      <c r="H15" s="10" t="str" cm="1">
        <f t="array" ref="H15">IF($B15,myNull,INDEX(tblSourceData[EU Census],$A15))</f>
        <v/>
      </c>
      <c r="I15" s="10" t="str" cm="1">
        <f t="array" ref="I15">IF($B15,myNull,INDEX(tblSourceData[NonEU Census],$A15))</f>
        <v/>
      </c>
      <c r="J15" s="10" t="str" cm="1">
        <f t="array" ref="J15">IF($B15,myNull,INDEX(tblSourceData[Census Total],$A15))</f>
        <v/>
      </c>
      <c r="K15" s="11" t="str" cm="1">
        <f t="array" ref="K15">IF($B15,myNull,INDEX(tblSourceData[EU Year 1],$A15))</f>
        <v/>
      </c>
      <c r="L15" s="11" t="str" cm="1">
        <f t="array" ref="L15">IF($B15,myNull,INDEX(tblSourceData[EU Year 2],$A15))</f>
        <v/>
      </c>
      <c r="M15" s="11" t="str" cm="1">
        <f t="array" ref="M15">IF($B15,myNull,INDEX(tblSourceData[EU Year 3],$A15))</f>
        <v/>
      </c>
      <c r="N15" s="11" t="str" cm="1">
        <f t="array" ref="N15">IF($B15,myNull,INDEX(tblSourceData[EU Year 4],$A15))</f>
        <v/>
      </c>
      <c r="O15" s="11" t="str" cm="1">
        <f t="array" ref="O15">IF($B15,myNull,INDEX(tblSourceData[EU Year 5],$A15))</f>
        <v/>
      </c>
      <c r="P15" s="11" t="str" cm="1">
        <f t="array" ref="P15">IF($B15,myNull,INDEX(tblSourceData[NonEU Year1],$A15))</f>
        <v/>
      </c>
      <c r="Q15" s="11" t="str" cm="1">
        <f t="array" ref="Q15">IF($B15,myNull,INDEX(tblSourceData[NonEU Year2],$A15))</f>
        <v/>
      </c>
      <c r="R15" s="11" t="str" cm="1">
        <f t="array" ref="R15">IF($B15,myNull,INDEX(tblSourceData[NonEU Year3],$A15))</f>
        <v/>
      </c>
      <c r="S15" s="11" t="str" cm="1">
        <f t="array" ref="S15">IF($B15,myNull,INDEX(tblSourceData[NonEU Year4],$A15))</f>
        <v/>
      </c>
      <c r="T15" s="11" t="str" cm="1">
        <f t="array" ref="T15">IF($B15,myNull,INDEX(tblSourceData[NonEU Year5],$A15))</f>
        <v/>
      </c>
      <c r="V15" s="28">
        <f t="shared" si="13"/>
        <v>0</v>
      </c>
      <c r="W15" s="28">
        <f t="shared" si="14"/>
        <v>0</v>
      </c>
      <c r="X15" s="28">
        <f t="shared" si="15"/>
        <v>0</v>
      </c>
      <c r="Y15" s="28">
        <f t="shared" si="16"/>
        <v>0</v>
      </c>
      <c r="Z15" s="28">
        <f t="shared" si="17"/>
        <v>0</v>
      </c>
      <c r="AA15" s="28">
        <f t="shared" si="18"/>
        <v>0</v>
      </c>
      <c r="AB15" s="28">
        <f t="shared" si="19"/>
        <v>0</v>
      </c>
      <c r="AC15" s="28">
        <f t="shared" si="20"/>
        <v>0</v>
      </c>
      <c r="AD15" s="28">
        <f t="shared" si="21"/>
        <v>0</v>
      </c>
      <c r="AE15" s="28">
        <f t="shared" si="22"/>
        <v>0</v>
      </c>
      <c r="AG15" s="12" t="str" cm="1">
        <f t="array" ref="AG15">IF($B15,myNull,IF(INDEX(tblSourceData[EU Year 1],$A15)=myNull,0,INDEX(tblSourceData[EU Year 1],$A15)))</f>
        <v/>
      </c>
      <c r="AH15" s="12" t="str" cm="1">
        <f t="array" ref="AH15">IF($B15,myNull,IF(INDEX(tblSourceData[EU Year 2],$A15)=myNull,0,INDEX(tblSourceData[EU Year 2],$A15)))</f>
        <v/>
      </c>
      <c r="AI15" s="12" t="str" cm="1">
        <f t="array" ref="AI15">IF($B15,myNull,IF(INDEX(tblSourceData[EU Year 3],$A15)=myNull,0,INDEX(tblSourceData[EU Year 3],$A15)))</f>
        <v/>
      </c>
      <c r="AJ15" s="12" t="str" cm="1">
        <f t="array" ref="AJ15">IF($B15,myNull,IF(INDEX(tblSourceData[EU Year 4],$A15)=myNull,0,INDEX(tblSourceData[EU Year 4],$A15)))</f>
        <v/>
      </c>
      <c r="AK15" s="12" t="str" cm="1">
        <f t="array" ref="AK15">IF($B15,myNull,IF(INDEX(tblSourceData[EU Year 5],$A15)=myNull,0,INDEX(tblSourceData[EU Year 5],$A15)))</f>
        <v/>
      </c>
      <c r="AL15" s="12" t="str" cm="1">
        <f t="array" ref="AL15">IF($B15,myNull,IF(INDEX(tblSourceData[NonEU Year1],$A15)=myNull,0,INDEX(tblSourceData[NonEU Year1],$A15)))</f>
        <v/>
      </c>
      <c r="AM15" s="12" t="str" cm="1">
        <f t="array" ref="AM15">IF($B15,myNull,IF(INDEX(tblSourceData[NonEU Year2],$A15)=myNull,0,INDEX(tblSourceData[NonEU Year2],$A15)))</f>
        <v/>
      </c>
      <c r="AN15" s="12" t="str" cm="1">
        <f t="array" ref="AN15">IF($B15,myNull,IF(INDEX(tblSourceData[NonEU Year3],$A15)=myNull,0,INDEX(tblSourceData[NonEU Year3],$A15)))</f>
        <v/>
      </c>
      <c r="AO15" s="12" t="str" cm="1">
        <f t="array" ref="AO15">IF($B15,myNull,IF(INDEX(tblSourceData[NonEU Year4],$A15)=myNull,0,INDEX(tblSourceData[NonEU Year4],$A15)))</f>
        <v/>
      </c>
      <c r="AP15" s="12" t="str" cm="1">
        <f t="array" ref="AP15">IF($B15,myNull,IF(INDEX(tblSourceData[NonEU Year5],$A15)=myNull,0,INDEX(tblSourceData[NonEU Year5],$A15)))</f>
        <v/>
      </c>
    </row>
    <row r="16" spans="1:42" x14ac:dyDescent="0.3">
      <c r="A16" s="4">
        <f t="shared" si="11"/>
        <v>7</v>
      </c>
      <c r="B16" s="6" t="b">
        <f t="shared" si="12"/>
        <v>1</v>
      </c>
      <c r="D16" t="str" cm="1">
        <f t="array" ref="D16">IF($B16,myNull,INDEX(tblSourceData[Campus],$A16))</f>
        <v/>
      </c>
      <c r="E16" t="str" cm="1">
        <f t="array" ref="E16">IF($B16,myNull,INDEX(tblSourceData[Major],$A16))</f>
        <v/>
      </c>
      <c r="F16" t="str" cm="1">
        <f t="array" ref="F16">IF($B16,myNull,INDEX(tblSourceData[Stage],$A16))</f>
        <v/>
      </c>
      <c r="G16" t="str" cm="1">
        <f t="array" ref="G16">IF($B16,myNull,INDEX(tblSourceData[Level],$A16))</f>
        <v/>
      </c>
      <c r="H16" s="10" t="str" cm="1">
        <f t="array" ref="H16">IF($B16,myNull,INDEX(tblSourceData[EU Census],$A16))</f>
        <v/>
      </c>
      <c r="I16" s="10" t="str" cm="1">
        <f t="array" ref="I16">IF($B16,myNull,INDEX(tblSourceData[NonEU Census],$A16))</f>
        <v/>
      </c>
      <c r="J16" s="10" t="str" cm="1">
        <f t="array" ref="J16">IF($B16,myNull,INDEX(tblSourceData[Census Total],$A16))</f>
        <v/>
      </c>
      <c r="K16" s="11" t="str" cm="1">
        <f t="array" ref="K16">IF($B16,myNull,INDEX(tblSourceData[EU Year 1],$A16))</f>
        <v/>
      </c>
      <c r="L16" s="11" t="str" cm="1">
        <f t="array" ref="L16">IF($B16,myNull,INDEX(tblSourceData[EU Year 2],$A16))</f>
        <v/>
      </c>
      <c r="M16" s="11" t="str" cm="1">
        <f t="array" ref="M16">IF($B16,myNull,INDEX(tblSourceData[EU Year 3],$A16))</f>
        <v/>
      </c>
      <c r="N16" s="11" t="str" cm="1">
        <f t="array" ref="N16">IF($B16,myNull,INDEX(tblSourceData[EU Year 4],$A16))</f>
        <v/>
      </c>
      <c r="O16" s="11" t="str" cm="1">
        <f t="array" ref="O16">IF($B16,myNull,INDEX(tblSourceData[EU Year 5],$A16))</f>
        <v/>
      </c>
      <c r="P16" s="11" t="str" cm="1">
        <f t="array" ref="P16">IF($B16,myNull,INDEX(tblSourceData[NonEU Year1],$A16))</f>
        <v/>
      </c>
      <c r="Q16" s="11" t="str" cm="1">
        <f t="array" ref="Q16">IF($B16,myNull,INDEX(tblSourceData[NonEU Year2],$A16))</f>
        <v/>
      </c>
      <c r="R16" s="11" t="str" cm="1">
        <f t="array" ref="R16">IF($B16,myNull,INDEX(tblSourceData[NonEU Year3],$A16))</f>
        <v/>
      </c>
      <c r="S16" s="11" t="str" cm="1">
        <f t="array" ref="S16">IF($B16,myNull,INDEX(tblSourceData[NonEU Year4],$A16))</f>
        <v/>
      </c>
      <c r="T16" s="11" t="str" cm="1">
        <f t="array" ref="T16">IF($B16,myNull,INDEX(tblSourceData[NonEU Year5],$A16))</f>
        <v/>
      </c>
      <c r="V16" s="28">
        <f t="shared" si="13"/>
        <v>0</v>
      </c>
      <c r="W16" s="28">
        <f t="shared" si="14"/>
        <v>0</v>
      </c>
      <c r="X16" s="28">
        <f t="shared" si="15"/>
        <v>0</v>
      </c>
      <c r="Y16" s="28">
        <f t="shared" si="16"/>
        <v>0</v>
      </c>
      <c r="Z16" s="28">
        <f t="shared" si="17"/>
        <v>0</v>
      </c>
      <c r="AA16" s="28">
        <f t="shared" si="18"/>
        <v>0</v>
      </c>
      <c r="AB16" s="28">
        <f t="shared" si="19"/>
        <v>0</v>
      </c>
      <c r="AC16" s="28">
        <f t="shared" si="20"/>
        <v>0</v>
      </c>
      <c r="AD16" s="28">
        <f t="shared" si="21"/>
        <v>0</v>
      </c>
      <c r="AE16" s="28">
        <f t="shared" si="22"/>
        <v>0</v>
      </c>
      <c r="AG16" s="12" t="str" cm="1">
        <f t="array" ref="AG16">IF($B16,myNull,IF(INDEX(tblSourceData[EU Year 1],$A16)=myNull,0,INDEX(tblSourceData[EU Year 1],$A16)))</f>
        <v/>
      </c>
      <c r="AH16" s="12" t="str" cm="1">
        <f t="array" ref="AH16">IF($B16,myNull,IF(INDEX(tblSourceData[EU Year 2],$A16)=myNull,0,INDEX(tblSourceData[EU Year 2],$A16)))</f>
        <v/>
      </c>
      <c r="AI16" s="12" t="str" cm="1">
        <f t="array" ref="AI16">IF($B16,myNull,IF(INDEX(tblSourceData[EU Year 3],$A16)=myNull,0,INDEX(tblSourceData[EU Year 3],$A16)))</f>
        <v/>
      </c>
      <c r="AJ16" s="12" t="str" cm="1">
        <f t="array" ref="AJ16">IF($B16,myNull,IF(INDEX(tblSourceData[EU Year 4],$A16)=myNull,0,INDEX(tblSourceData[EU Year 4],$A16)))</f>
        <v/>
      </c>
      <c r="AK16" s="12" t="str" cm="1">
        <f t="array" ref="AK16">IF($B16,myNull,IF(INDEX(tblSourceData[EU Year 5],$A16)=myNull,0,INDEX(tblSourceData[EU Year 5],$A16)))</f>
        <v/>
      </c>
      <c r="AL16" s="12" t="str" cm="1">
        <f t="array" ref="AL16">IF($B16,myNull,IF(INDEX(tblSourceData[NonEU Year1],$A16)=myNull,0,INDEX(tblSourceData[NonEU Year1],$A16)))</f>
        <v/>
      </c>
      <c r="AM16" s="12" t="str" cm="1">
        <f t="array" ref="AM16">IF($B16,myNull,IF(INDEX(tblSourceData[NonEU Year2],$A16)=myNull,0,INDEX(tblSourceData[NonEU Year2],$A16)))</f>
        <v/>
      </c>
      <c r="AN16" s="12" t="str" cm="1">
        <f t="array" ref="AN16">IF($B16,myNull,IF(INDEX(tblSourceData[NonEU Year3],$A16)=myNull,0,INDEX(tblSourceData[NonEU Year3],$A16)))</f>
        <v/>
      </c>
      <c r="AO16" s="12" t="str" cm="1">
        <f t="array" ref="AO16">IF($B16,myNull,IF(INDEX(tblSourceData[NonEU Year4],$A16)=myNull,0,INDEX(tblSourceData[NonEU Year4],$A16)))</f>
        <v/>
      </c>
      <c r="AP16" s="12" t="str" cm="1">
        <f t="array" ref="AP16">IF($B16,myNull,IF(INDEX(tblSourceData[NonEU Year5],$A16)=myNull,0,INDEX(tblSourceData[NonEU Year5],$A16)))</f>
        <v/>
      </c>
    </row>
    <row r="17" spans="1:42" x14ac:dyDescent="0.3">
      <c r="A17" s="4">
        <f t="shared" si="11"/>
        <v>8</v>
      </c>
      <c r="B17" s="6" t="b">
        <f t="shared" si="12"/>
        <v>1</v>
      </c>
      <c r="D17" t="str" cm="1">
        <f t="array" ref="D17">IF($B17,myNull,INDEX(tblSourceData[Campus],$A17))</f>
        <v/>
      </c>
      <c r="E17" t="str" cm="1">
        <f t="array" ref="E17">IF($B17,myNull,INDEX(tblSourceData[Major],$A17))</f>
        <v/>
      </c>
      <c r="F17" t="str" cm="1">
        <f t="array" ref="F17">IF($B17,myNull,INDEX(tblSourceData[Stage],$A17))</f>
        <v/>
      </c>
      <c r="G17" t="str" cm="1">
        <f t="array" ref="G17">IF($B17,myNull,INDEX(tblSourceData[Level],$A17))</f>
        <v/>
      </c>
      <c r="H17" s="10" t="str" cm="1">
        <f t="array" ref="H17">IF($B17,myNull,INDEX(tblSourceData[EU Census],$A17))</f>
        <v/>
      </c>
      <c r="I17" s="10" t="str" cm="1">
        <f t="array" ref="I17">IF($B17,myNull,INDEX(tblSourceData[NonEU Census],$A17))</f>
        <v/>
      </c>
      <c r="J17" s="10" t="str" cm="1">
        <f t="array" ref="J17">IF($B17,myNull,INDEX(tblSourceData[Census Total],$A17))</f>
        <v/>
      </c>
      <c r="K17" s="11" t="str" cm="1">
        <f t="array" ref="K17">IF($B17,myNull,INDEX(tblSourceData[EU Year 1],$A17))</f>
        <v/>
      </c>
      <c r="L17" s="11" t="str" cm="1">
        <f t="array" ref="L17">IF($B17,myNull,INDEX(tblSourceData[EU Year 2],$A17))</f>
        <v/>
      </c>
      <c r="M17" s="11" t="str" cm="1">
        <f t="array" ref="M17">IF($B17,myNull,INDEX(tblSourceData[EU Year 3],$A17))</f>
        <v/>
      </c>
      <c r="N17" s="11" t="str" cm="1">
        <f t="array" ref="N17">IF($B17,myNull,INDEX(tblSourceData[EU Year 4],$A17))</f>
        <v/>
      </c>
      <c r="O17" s="11" t="str" cm="1">
        <f t="array" ref="O17">IF($B17,myNull,INDEX(tblSourceData[EU Year 5],$A17))</f>
        <v/>
      </c>
      <c r="P17" s="11" t="str" cm="1">
        <f t="array" ref="P17">IF($B17,myNull,INDEX(tblSourceData[NonEU Year1],$A17))</f>
        <v/>
      </c>
      <c r="Q17" s="11" t="str" cm="1">
        <f t="array" ref="Q17">IF($B17,myNull,INDEX(tblSourceData[NonEU Year2],$A17))</f>
        <v/>
      </c>
      <c r="R17" s="11" t="str" cm="1">
        <f t="array" ref="R17">IF($B17,myNull,INDEX(tblSourceData[NonEU Year3],$A17))</f>
        <v/>
      </c>
      <c r="S17" s="11" t="str" cm="1">
        <f t="array" ref="S17">IF($B17,myNull,INDEX(tblSourceData[NonEU Year4],$A17))</f>
        <v/>
      </c>
      <c r="T17" s="11" t="str" cm="1">
        <f t="array" ref="T17">IF($B17,myNull,INDEX(tblSourceData[NonEU Year5],$A17))</f>
        <v/>
      </c>
      <c r="V17" s="28">
        <f t="shared" si="13"/>
        <v>0</v>
      </c>
      <c r="W17" s="28">
        <f t="shared" si="14"/>
        <v>0</v>
      </c>
      <c r="X17" s="28">
        <f t="shared" si="15"/>
        <v>0</v>
      </c>
      <c r="Y17" s="28">
        <f t="shared" si="16"/>
        <v>0</v>
      </c>
      <c r="Z17" s="28">
        <f t="shared" si="17"/>
        <v>0</v>
      </c>
      <c r="AA17" s="28">
        <f t="shared" si="18"/>
        <v>0</v>
      </c>
      <c r="AB17" s="28">
        <f t="shared" si="19"/>
        <v>0</v>
      </c>
      <c r="AC17" s="28">
        <f t="shared" si="20"/>
        <v>0</v>
      </c>
      <c r="AD17" s="28">
        <f t="shared" si="21"/>
        <v>0</v>
      </c>
      <c r="AE17" s="28">
        <f t="shared" si="22"/>
        <v>0</v>
      </c>
      <c r="AG17" s="12" t="str" cm="1">
        <f t="array" ref="AG17">IF($B17,myNull,IF(INDEX(tblSourceData[EU Year 1],$A17)=myNull,0,INDEX(tblSourceData[EU Year 1],$A17)))</f>
        <v/>
      </c>
      <c r="AH17" s="12" t="str" cm="1">
        <f t="array" ref="AH17">IF($B17,myNull,IF(INDEX(tblSourceData[EU Year 2],$A17)=myNull,0,INDEX(tblSourceData[EU Year 2],$A17)))</f>
        <v/>
      </c>
      <c r="AI17" s="12" t="str" cm="1">
        <f t="array" ref="AI17">IF($B17,myNull,IF(INDEX(tblSourceData[EU Year 3],$A17)=myNull,0,INDEX(tblSourceData[EU Year 3],$A17)))</f>
        <v/>
      </c>
      <c r="AJ17" s="12" t="str" cm="1">
        <f t="array" ref="AJ17">IF($B17,myNull,IF(INDEX(tblSourceData[EU Year 4],$A17)=myNull,0,INDEX(tblSourceData[EU Year 4],$A17)))</f>
        <v/>
      </c>
      <c r="AK17" s="12" t="str" cm="1">
        <f t="array" ref="AK17">IF($B17,myNull,IF(INDEX(tblSourceData[EU Year 5],$A17)=myNull,0,INDEX(tblSourceData[EU Year 5],$A17)))</f>
        <v/>
      </c>
      <c r="AL17" s="12" t="str" cm="1">
        <f t="array" ref="AL17">IF($B17,myNull,IF(INDEX(tblSourceData[NonEU Year1],$A17)=myNull,0,INDEX(tblSourceData[NonEU Year1],$A17)))</f>
        <v/>
      </c>
      <c r="AM17" s="12" t="str" cm="1">
        <f t="array" ref="AM17">IF($B17,myNull,IF(INDEX(tblSourceData[NonEU Year2],$A17)=myNull,0,INDEX(tblSourceData[NonEU Year2],$A17)))</f>
        <v/>
      </c>
      <c r="AN17" s="12" t="str" cm="1">
        <f t="array" ref="AN17">IF($B17,myNull,IF(INDEX(tblSourceData[NonEU Year3],$A17)=myNull,0,INDEX(tblSourceData[NonEU Year3],$A17)))</f>
        <v/>
      </c>
      <c r="AO17" s="12" t="str" cm="1">
        <f t="array" ref="AO17">IF($B17,myNull,IF(INDEX(tblSourceData[NonEU Year4],$A17)=myNull,0,INDEX(tblSourceData[NonEU Year4],$A17)))</f>
        <v/>
      </c>
      <c r="AP17" s="12" t="str" cm="1">
        <f t="array" ref="AP17">IF($B17,myNull,IF(INDEX(tblSourceData[NonEU Year5],$A17)=myNull,0,INDEX(tblSourceData[NonEU Year5],$A17)))</f>
        <v/>
      </c>
    </row>
    <row r="18" spans="1:42" x14ac:dyDescent="0.3">
      <c r="A18" s="4">
        <f t="shared" si="11"/>
        <v>9</v>
      </c>
      <c r="B18" s="6" t="b">
        <f t="shared" si="12"/>
        <v>1</v>
      </c>
      <c r="D18" t="str" cm="1">
        <f t="array" ref="D18">IF($B18,myNull,INDEX(tblSourceData[Campus],$A18))</f>
        <v/>
      </c>
      <c r="E18" t="str" cm="1">
        <f t="array" ref="E18">IF($B18,myNull,INDEX(tblSourceData[Major],$A18))</f>
        <v/>
      </c>
      <c r="F18" t="str" cm="1">
        <f t="array" ref="F18">IF($B18,myNull,INDEX(tblSourceData[Stage],$A18))</f>
        <v/>
      </c>
      <c r="G18" t="str" cm="1">
        <f t="array" ref="G18">IF($B18,myNull,INDEX(tblSourceData[Level],$A18))</f>
        <v/>
      </c>
      <c r="H18" s="10" t="str" cm="1">
        <f t="array" ref="H18">IF($B18,myNull,INDEX(tblSourceData[EU Census],$A18))</f>
        <v/>
      </c>
      <c r="I18" s="10" t="str" cm="1">
        <f t="array" ref="I18">IF($B18,myNull,INDEX(tblSourceData[NonEU Census],$A18))</f>
        <v/>
      </c>
      <c r="J18" s="10" t="str" cm="1">
        <f t="array" ref="J18">IF($B18,myNull,INDEX(tblSourceData[Census Total],$A18))</f>
        <v/>
      </c>
      <c r="K18" s="11" t="str" cm="1">
        <f t="array" ref="K18">IF($B18,myNull,INDEX(tblSourceData[EU Year 1],$A18))</f>
        <v/>
      </c>
      <c r="L18" s="11" t="str" cm="1">
        <f t="array" ref="L18">IF($B18,myNull,INDEX(tblSourceData[EU Year 2],$A18))</f>
        <v/>
      </c>
      <c r="M18" s="11" t="str" cm="1">
        <f t="array" ref="M18">IF($B18,myNull,INDEX(tblSourceData[EU Year 3],$A18))</f>
        <v/>
      </c>
      <c r="N18" s="11" t="str" cm="1">
        <f t="array" ref="N18">IF($B18,myNull,INDEX(tblSourceData[EU Year 4],$A18))</f>
        <v/>
      </c>
      <c r="O18" s="11" t="str" cm="1">
        <f t="array" ref="O18">IF($B18,myNull,INDEX(tblSourceData[EU Year 5],$A18))</f>
        <v/>
      </c>
      <c r="P18" s="11" t="str" cm="1">
        <f t="array" ref="P18">IF($B18,myNull,INDEX(tblSourceData[NonEU Year1],$A18))</f>
        <v/>
      </c>
      <c r="Q18" s="11" t="str" cm="1">
        <f t="array" ref="Q18">IF($B18,myNull,INDEX(tblSourceData[NonEU Year2],$A18))</f>
        <v/>
      </c>
      <c r="R18" s="11" t="str" cm="1">
        <f t="array" ref="R18">IF($B18,myNull,INDEX(tblSourceData[NonEU Year3],$A18))</f>
        <v/>
      </c>
      <c r="S18" s="11" t="str" cm="1">
        <f t="array" ref="S18">IF($B18,myNull,INDEX(tblSourceData[NonEU Year4],$A18))</f>
        <v/>
      </c>
      <c r="T18" s="11" t="str" cm="1">
        <f t="array" ref="T18">IF($B18,myNull,INDEX(tblSourceData[NonEU Year5],$A18))</f>
        <v/>
      </c>
      <c r="V18" s="28">
        <f t="shared" si="13"/>
        <v>0</v>
      </c>
      <c r="W18" s="28">
        <f t="shared" si="14"/>
        <v>0</v>
      </c>
      <c r="X18" s="28">
        <f t="shared" si="15"/>
        <v>0</v>
      </c>
      <c r="Y18" s="28">
        <f t="shared" si="16"/>
        <v>0</v>
      </c>
      <c r="Z18" s="28">
        <f t="shared" si="17"/>
        <v>0</v>
      </c>
      <c r="AA18" s="28">
        <f t="shared" si="18"/>
        <v>0</v>
      </c>
      <c r="AB18" s="28">
        <f t="shared" si="19"/>
        <v>0</v>
      </c>
      <c r="AC18" s="28">
        <f t="shared" si="20"/>
        <v>0</v>
      </c>
      <c r="AD18" s="28">
        <f t="shared" si="21"/>
        <v>0</v>
      </c>
      <c r="AE18" s="28">
        <f t="shared" si="22"/>
        <v>0</v>
      </c>
      <c r="AG18" s="12" t="str" cm="1">
        <f t="array" ref="AG18">IF($B18,myNull,IF(INDEX(tblSourceData[EU Year 1],$A18)=myNull,0,INDEX(tblSourceData[EU Year 1],$A18)))</f>
        <v/>
      </c>
      <c r="AH18" s="12" t="str" cm="1">
        <f t="array" ref="AH18">IF($B18,myNull,IF(INDEX(tblSourceData[EU Year 2],$A18)=myNull,0,INDEX(tblSourceData[EU Year 2],$A18)))</f>
        <v/>
      </c>
      <c r="AI18" s="12" t="str" cm="1">
        <f t="array" ref="AI18">IF($B18,myNull,IF(INDEX(tblSourceData[EU Year 3],$A18)=myNull,0,INDEX(tblSourceData[EU Year 3],$A18)))</f>
        <v/>
      </c>
      <c r="AJ18" s="12" t="str" cm="1">
        <f t="array" ref="AJ18">IF($B18,myNull,IF(INDEX(tblSourceData[EU Year 4],$A18)=myNull,0,INDEX(tblSourceData[EU Year 4],$A18)))</f>
        <v/>
      </c>
      <c r="AK18" s="12" t="str" cm="1">
        <f t="array" ref="AK18">IF($B18,myNull,IF(INDEX(tblSourceData[EU Year 5],$A18)=myNull,0,INDEX(tblSourceData[EU Year 5],$A18)))</f>
        <v/>
      </c>
      <c r="AL18" s="12" t="str" cm="1">
        <f t="array" ref="AL18">IF($B18,myNull,IF(INDEX(tblSourceData[NonEU Year1],$A18)=myNull,0,INDEX(tblSourceData[NonEU Year1],$A18)))</f>
        <v/>
      </c>
      <c r="AM18" s="12" t="str" cm="1">
        <f t="array" ref="AM18">IF($B18,myNull,IF(INDEX(tblSourceData[NonEU Year2],$A18)=myNull,0,INDEX(tblSourceData[NonEU Year2],$A18)))</f>
        <v/>
      </c>
      <c r="AN18" s="12" t="str" cm="1">
        <f t="array" ref="AN18">IF($B18,myNull,IF(INDEX(tblSourceData[NonEU Year3],$A18)=myNull,0,INDEX(tblSourceData[NonEU Year3],$A18)))</f>
        <v/>
      </c>
      <c r="AO18" s="12" t="str" cm="1">
        <f t="array" ref="AO18">IF($B18,myNull,IF(INDEX(tblSourceData[NonEU Year4],$A18)=myNull,0,INDEX(tblSourceData[NonEU Year4],$A18)))</f>
        <v/>
      </c>
      <c r="AP18" s="12" t="str" cm="1">
        <f t="array" ref="AP18">IF($B18,myNull,IF(INDEX(tblSourceData[NonEU Year5],$A18)=myNull,0,INDEX(tblSourceData[NonEU Year5],$A18)))</f>
        <v/>
      </c>
    </row>
    <row r="19" spans="1:42" x14ac:dyDescent="0.3">
      <c r="A19" s="4">
        <f t="shared" si="11"/>
        <v>10</v>
      </c>
      <c r="B19" s="6" t="b">
        <f t="shared" si="12"/>
        <v>1</v>
      </c>
      <c r="D19" t="str" cm="1">
        <f t="array" ref="D19">IF($B19,myNull,INDEX(tblSourceData[Campus],$A19))</f>
        <v/>
      </c>
      <c r="E19" t="str" cm="1">
        <f t="array" ref="E19">IF($B19,myNull,INDEX(tblSourceData[Major],$A19))</f>
        <v/>
      </c>
      <c r="F19" t="str" cm="1">
        <f t="array" ref="F19">IF($B19,myNull,INDEX(tblSourceData[Stage],$A19))</f>
        <v/>
      </c>
      <c r="G19" t="str" cm="1">
        <f t="array" ref="G19">IF($B19,myNull,INDEX(tblSourceData[Level],$A19))</f>
        <v/>
      </c>
      <c r="H19" s="10" t="str" cm="1">
        <f t="array" ref="H19">IF($B19,myNull,INDEX(tblSourceData[EU Census],$A19))</f>
        <v/>
      </c>
      <c r="I19" s="10" t="str" cm="1">
        <f t="array" ref="I19">IF($B19,myNull,INDEX(tblSourceData[NonEU Census],$A19))</f>
        <v/>
      </c>
      <c r="J19" s="10" t="str" cm="1">
        <f t="array" ref="J19">IF($B19,myNull,INDEX(tblSourceData[Census Total],$A19))</f>
        <v/>
      </c>
      <c r="K19" s="11" t="str" cm="1">
        <f t="array" ref="K19">IF($B19,myNull,INDEX(tblSourceData[EU Year 1],$A19))</f>
        <v/>
      </c>
      <c r="L19" s="11" t="str" cm="1">
        <f t="array" ref="L19">IF($B19,myNull,INDEX(tblSourceData[EU Year 2],$A19))</f>
        <v/>
      </c>
      <c r="M19" s="11" t="str" cm="1">
        <f t="array" ref="M19">IF($B19,myNull,INDEX(tblSourceData[EU Year 3],$A19))</f>
        <v/>
      </c>
      <c r="N19" s="11" t="str" cm="1">
        <f t="array" ref="N19">IF($B19,myNull,INDEX(tblSourceData[EU Year 4],$A19))</f>
        <v/>
      </c>
      <c r="O19" s="11" t="str" cm="1">
        <f t="array" ref="O19">IF($B19,myNull,INDEX(tblSourceData[EU Year 5],$A19))</f>
        <v/>
      </c>
      <c r="P19" s="11" t="str" cm="1">
        <f t="array" ref="P19">IF($B19,myNull,INDEX(tblSourceData[NonEU Year1],$A19))</f>
        <v/>
      </c>
      <c r="Q19" s="11" t="str" cm="1">
        <f t="array" ref="Q19">IF($B19,myNull,INDEX(tblSourceData[NonEU Year2],$A19))</f>
        <v/>
      </c>
      <c r="R19" s="11" t="str" cm="1">
        <f t="array" ref="R19">IF($B19,myNull,INDEX(tblSourceData[NonEU Year3],$A19))</f>
        <v/>
      </c>
      <c r="S19" s="11" t="str" cm="1">
        <f t="array" ref="S19">IF($B19,myNull,INDEX(tblSourceData[NonEU Year4],$A19))</f>
        <v/>
      </c>
      <c r="T19" s="11" t="str" cm="1">
        <f t="array" ref="T19">IF($B19,myNull,INDEX(tblSourceData[NonEU Year5],$A19))</f>
        <v/>
      </c>
      <c r="V19" s="28">
        <f t="shared" si="13"/>
        <v>0</v>
      </c>
      <c r="W19" s="28">
        <f t="shared" si="14"/>
        <v>0</v>
      </c>
      <c r="X19" s="28">
        <f t="shared" si="15"/>
        <v>0</v>
      </c>
      <c r="Y19" s="28">
        <f t="shared" si="16"/>
        <v>0</v>
      </c>
      <c r="Z19" s="28">
        <f t="shared" si="17"/>
        <v>0</v>
      </c>
      <c r="AA19" s="28">
        <f t="shared" si="18"/>
        <v>0</v>
      </c>
      <c r="AB19" s="28">
        <f t="shared" si="19"/>
        <v>0</v>
      </c>
      <c r="AC19" s="28">
        <f t="shared" si="20"/>
        <v>0</v>
      </c>
      <c r="AD19" s="28">
        <f t="shared" si="21"/>
        <v>0</v>
      </c>
      <c r="AE19" s="28">
        <f t="shared" si="22"/>
        <v>0</v>
      </c>
      <c r="AG19" s="12" t="str" cm="1">
        <f t="array" ref="AG19">IF($B19,myNull,IF(INDEX(tblSourceData[EU Year 1],$A19)=myNull,0,INDEX(tblSourceData[EU Year 1],$A19)))</f>
        <v/>
      </c>
      <c r="AH19" s="12" t="str" cm="1">
        <f t="array" ref="AH19">IF($B19,myNull,IF(INDEX(tblSourceData[EU Year 2],$A19)=myNull,0,INDEX(tblSourceData[EU Year 2],$A19)))</f>
        <v/>
      </c>
      <c r="AI19" s="12" t="str" cm="1">
        <f t="array" ref="AI19">IF($B19,myNull,IF(INDEX(tblSourceData[EU Year 3],$A19)=myNull,0,INDEX(tblSourceData[EU Year 3],$A19)))</f>
        <v/>
      </c>
      <c r="AJ19" s="12" t="str" cm="1">
        <f t="array" ref="AJ19">IF($B19,myNull,IF(INDEX(tblSourceData[EU Year 4],$A19)=myNull,0,INDEX(tblSourceData[EU Year 4],$A19)))</f>
        <v/>
      </c>
      <c r="AK19" s="12" t="str" cm="1">
        <f t="array" ref="AK19">IF($B19,myNull,IF(INDEX(tblSourceData[EU Year 5],$A19)=myNull,0,INDEX(tblSourceData[EU Year 5],$A19)))</f>
        <v/>
      </c>
      <c r="AL19" s="12" t="str" cm="1">
        <f t="array" ref="AL19">IF($B19,myNull,IF(INDEX(tblSourceData[NonEU Year1],$A19)=myNull,0,INDEX(tblSourceData[NonEU Year1],$A19)))</f>
        <v/>
      </c>
      <c r="AM19" s="12" t="str" cm="1">
        <f t="array" ref="AM19">IF($B19,myNull,IF(INDEX(tblSourceData[NonEU Year2],$A19)=myNull,0,INDEX(tblSourceData[NonEU Year2],$A19)))</f>
        <v/>
      </c>
      <c r="AN19" s="12" t="str" cm="1">
        <f t="array" ref="AN19">IF($B19,myNull,IF(INDEX(tblSourceData[NonEU Year3],$A19)=myNull,0,INDEX(tblSourceData[NonEU Year3],$A19)))</f>
        <v/>
      </c>
      <c r="AO19" s="12" t="str" cm="1">
        <f t="array" ref="AO19">IF($B19,myNull,IF(INDEX(tblSourceData[NonEU Year4],$A19)=myNull,0,INDEX(tblSourceData[NonEU Year4],$A19)))</f>
        <v/>
      </c>
      <c r="AP19" s="12" t="str" cm="1">
        <f t="array" ref="AP19">IF($B19,myNull,IF(INDEX(tblSourceData[NonEU Year5],$A19)=myNull,0,INDEX(tblSourceData[NonEU Year5],$A19)))</f>
        <v/>
      </c>
    </row>
    <row r="20" spans="1:42" x14ac:dyDescent="0.3">
      <c r="A20" s="4">
        <f t="shared" si="11"/>
        <v>11</v>
      </c>
      <c r="B20" s="6" t="b">
        <f t="shared" si="12"/>
        <v>1</v>
      </c>
      <c r="D20" t="str" cm="1">
        <f t="array" ref="D20">IF($B20,myNull,INDEX(tblSourceData[Campus],$A20))</f>
        <v/>
      </c>
      <c r="E20" t="str" cm="1">
        <f t="array" ref="E20">IF($B20,myNull,INDEX(tblSourceData[Major],$A20))</f>
        <v/>
      </c>
      <c r="F20" t="str" cm="1">
        <f t="array" ref="F20">IF($B20,myNull,INDEX(tblSourceData[Stage],$A20))</f>
        <v/>
      </c>
      <c r="G20" t="str" cm="1">
        <f t="array" ref="G20">IF($B20,myNull,INDEX(tblSourceData[Level],$A20))</f>
        <v/>
      </c>
      <c r="H20" s="10" t="str" cm="1">
        <f t="array" ref="H20">IF($B20,myNull,INDEX(tblSourceData[EU Census],$A20))</f>
        <v/>
      </c>
      <c r="I20" s="10" t="str" cm="1">
        <f t="array" ref="I20">IF($B20,myNull,INDEX(tblSourceData[NonEU Census],$A20))</f>
        <v/>
      </c>
      <c r="J20" s="10" t="str" cm="1">
        <f t="array" ref="J20">IF($B20,myNull,INDEX(tblSourceData[Census Total],$A20))</f>
        <v/>
      </c>
      <c r="K20" s="11" t="str" cm="1">
        <f t="array" ref="K20">IF($B20,myNull,INDEX(tblSourceData[EU Year 1],$A20))</f>
        <v/>
      </c>
      <c r="L20" s="11" t="str" cm="1">
        <f t="array" ref="L20">IF($B20,myNull,INDEX(tblSourceData[EU Year 2],$A20))</f>
        <v/>
      </c>
      <c r="M20" s="11" t="str" cm="1">
        <f t="array" ref="M20">IF($B20,myNull,INDEX(tblSourceData[EU Year 3],$A20))</f>
        <v/>
      </c>
      <c r="N20" s="11" t="str" cm="1">
        <f t="array" ref="N20">IF($B20,myNull,INDEX(tblSourceData[EU Year 4],$A20))</f>
        <v/>
      </c>
      <c r="O20" s="11" t="str" cm="1">
        <f t="array" ref="O20">IF($B20,myNull,INDEX(tblSourceData[EU Year 5],$A20))</f>
        <v/>
      </c>
      <c r="P20" s="11" t="str" cm="1">
        <f t="array" ref="P20">IF($B20,myNull,INDEX(tblSourceData[NonEU Year1],$A20))</f>
        <v/>
      </c>
      <c r="Q20" s="11" t="str" cm="1">
        <f t="array" ref="Q20">IF($B20,myNull,INDEX(tblSourceData[NonEU Year2],$A20))</f>
        <v/>
      </c>
      <c r="R20" s="11" t="str" cm="1">
        <f t="array" ref="R20">IF($B20,myNull,INDEX(tblSourceData[NonEU Year3],$A20))</f>
        <v/>
      </c>
      <c r="S20" s="11" t="str" cm="1">
        <f t="array" ref="S20">IF($B20,myNull,INDEX(tblSourceData[NonEU Year4],$A20))</f>
        <v/>
      </c>
      <c r="T20" s="11" t="str" cm="1">
        <f t="array" ref="T20">IF($B20,myNull,INDEX(tblSourceData[NonEU Year5],$A20))</f>
        <v/>
      </c>
      <c r="V20" s="28">
        <f t="shared" si="13"/>
        <v>0</v>
      </c>
      <c r="W20" s="28">
        <f t="shared" si="14"/>
        <v>0</v>
      </c>
      <c r="X20" s="28">
        <f t="shared" si="15"/>
        <v>0</v>
      </c>
      <c r="Y20" s="28">
        <f t="shared" si="16"/>
        <v>0</v>
      </c>
      <c r="Z20" s="28">
        <f t="shared" si="17"/>
        <v>0</v>
      </c>
      <c r="AA20" s="28">
        <f t="shared" si="18"/>
        <v>0</v>
      </c>
      <c r="AB20" s="28">
        <f t="shared" si="19"/>
        <v>0</v>
      </c>
      <c r="AC20" s="28">
        <f t="shared" si="20"/>
        <v>0</v>
      </c>
      <c r="AD20" s="28">
        <f t="shared" si="21"/>
        <v>0</v>
      </c>
      <c r="AE20" s="28">
        <f t="shared" si="22"/>
        <v>0</v>
      </c>
      <c r="AG20" s="12" t="str" cm="1">
        <f t="array" ref="AG20">IF($B20,myNull,IF(INDEX(tblSourceData[EU Year 1],$A20)=myNull,0,INDEX(tblSourceData[EU Year 1],$A20)))</f>
        <v/>
      </c>
      <c r="AH20" s="12" t="str" cm="1">
        <f t="array" ref="AH20">IF($B20,myNull,IF(INDEX(tblSourceData[EU Year 2],$A20)=myNull,0,INDEX(tblSourceData[EU Year 2],$A20)))</f>
        <v/>
      </c>
      <c r="AI20" s="12" t="str" cm="1">
        <f t="array" ref="AI20">IF($B20,myNull,IF(INDEX(tblSourceData[EU Year 3],$A20)=myNull,0,INDEX(tblSourceData[EU Year 3],$A20)))</f>
        <v/>
      </c>
      <c r="AJ20" s="12" t="str" cm="1">
        <f t="array" ref="AJ20">IF($B20,myNull,IF(INDEX(tblSourceData[EU Year 4],$A20)=myNull,0,INDEX(tblSourceData[EU Year 4],$A20)))</f>
        <v/>
      </c>
      <c r="AK20" s="12" t="str" cm="1">
        <f t="array" ref="AK20">IF($B20,myNull,IF(INDEX(tblSourceData[EU Year 5],$A20)=myNull,0,INDEX(tblSourceData[EU Year 5],$A20)))</f>
        <v/>
      </c>
      <c r="AL20" s="12" t="str" cm="1">
        <f t="array" ref="AL20">IF($B20,myNull,IF(INDEX(tblSourceData[NonEU Year1],$A20)=myNull,0,INDEX(tblSourceData[NonEU Year1],$A20)))</f>
        <v/>
      </c>
      <c r="AM20" s="12" t="str" cm="1">
        <f t="array" ref="AM20">IF($B20,myNull,IF(INDEX(tblSourceData[NonEU Year2],$A20)=myNull,0,INDEX(tblSourceData[NonEU Year2],$A20)))</f>
        <v/>
      </c>
      <c r="AN20" s="12" t="str" cm="1">
        <f t="array" ref="AN20">IF($B20,myNull,IF(INDEX(tblSourceData[NonEU Year3],$A20)=myNull,0,INDEX(tblSourceData[NonEU Year3],$A20)))</f>
        <v/>
      </c>
      <c r="AO20" s="12" t="str" cm="1">
        <f t="array" ref="AO20">IF($B20,myNull,IF(INDEX(tblSourceData[NonEU Year4],$A20)=myNull,0,INDEX(tblSourceData[NonEU Year4],$A20)))</f>
        <v/>
      </c>
      <c r="AP20" s="12" t="str" cm="1">
        <f t="array" ref="AP20">IF($B20,myNull,IF(INDEX(tblSourceData[NonEU Year5],$A20)=myNull,0,INDEX(tblSourceData[NonEU Year5],$A20)))</f>
        <v/>
      </c>
    </row>
    <row r="21" spans="1:42" x14ac:dyDescent="0.3">
      <c r="A21" s="4">
        <f t="shared" si="11"/>
        <v>12</v>
      </c>
      <c r="B21" s="6" t="b">
        <f t="shared" si="12"/>
        <v>1</v>
      </c>
      <c r="D21" t="str" cm="1">
        <f t="array" ref="D21">IF($B21,myNull,INDEX(tblSourceData[Campus],$A21))</f>
        <v/>
      </c>
      <c r="E21" t="str" cm="1">
        <f t="array" ref="E21">IF($B21,myNull,INDEX(tblSourceData[Major],$A21))</f>
        <v/>
      </c>
      <c r="F21" t="str" cm="1">
        <f t="array" ref="F21">IF($B21,myNull,INDEX(tblSourceData[Stage],$A21))</f>
        <v/>
      </c>
      <c r="G21" t="str" cm="1">
        <f t="array" ref="G21">IF($B21,myNull,INDEX(tblSourceData[Level],$A21))</f>
        <v/>
      </c>
      <c r="H21" s="10" t="str" cm="1">
        <f t="array" ref="H21">IF($B21,myNull,INDEX(tblSourceData[EU Census],$A21))</f>
        <v/>
      </c>
      <c r="I21" s="10" t="str" cm="1">
        <f t="array" ref="I21">IF($B21,myNull,INDEX(tblSourceData[NonEU Census],$A21))</f>
        <v/>
      </c>
      <c r="J21" s="10" t="str" cm="1">
        <f t="array" ref="J21">IF($B21,myNull,INDEX(tblSourceData[Census Total],$A21))</f>
        <v/>
      </c>
      <c r="K21" s="11" t="str" cm="1">
        <f t="array" ref="K21">IF($B21,myNull,INDEX(tblSourceData[EU Year 1],$A21))</f>
        <v/>
      </c>
      <c r="L21" s="11" t="str" cm="1">
        <f t="array" ref="L21">IF($B21,myNull,INDEX(tblSourceData[EU Year 2],$A21))</f>
        <v/>
      </c>
      <c r="M21" s="11" t="str" cm="1">
        <f t="array" ref="M21">IF($B21,myNull,INDEX(tblSourceData[EU Year 3],$A21))</f>
        <v/>
      </c>
      <c r="N21" s="11" t="str" cm="1">
        <f t="array" ref="N21">IF($B21,myNull,INDEX(tblSourceData[EU Year 4],$A21))</f>
        <v/>
      </c>
      <c r="O21" s="11" t="str" cm="1">
        <f t="array" ref="O21">IF($B21,myNull,INDEX(tblSourceData[EU Year 5],$A21))</f>
        <v/>
      </c>
      <c r="P21" s="11" t="str" cm="1">
        <f t="array" ref="P21">IF($B21,myNull,INDEX(tblSourceData[NonEU Year1],$A21))</f>
        <v/>
      </c>
      <c r="Q21" s="11" t="str" cm="1">
        <f t="array" ref="Q21">IF($B21,myNull,INDEX(tblSourceData[NonEU Year2],$A21))</f>
        <v/>
      </c>
      <c r="R21" s="11" t="str" cm="1">
        <f t="array" ref="R21">IF($B21,myNull,INDEX(tblSourceData[NonEU Year3],$A21))</f>
        <v/>
      </c>
      <c r="S21" s="11" t="str" cm="1">
        <f t="array" ref="S21">IF($B21,myNull,INDEX(tblSourceData[NonEU Year4],$A21))</f>
        <v/>
      </c>
      <c r="T21" s="11" t="str" cm="1">
        <f t="array" ref="T21">IF($B21,myNull,INDEX(tblSourceData[NonEU Year5],$A21))</f>
        <v/>
      </c>
      <c r="V21" s="28">
        <f t="shared" si="13"/>
        <v>0</v>
      </c>
      <c r="W21" s="28">
        <f t="shared" si="14"/>
        <v>0</v>
      </c>
      <c r="X21" s="28">
        <f t="shared" si="15"/>
        <v>0</v>
      </c>
      <c r="Y21" s="28">
        <f t="shared" si="16"/>
        <v>0</v>
      </c>
      <c r="Z21" s="28">
        <f t="shared" si="17"/>
        <v>0</v>
      </c>
      <c r="AA21" s="28">
        <f t="shared" si="18"/>
        <v>0</v>
      </c>
      <c r="AB21" s="28">
        <f t="shared" si="19"/>
        <v>0</v>
      </c>
      <c r="AC21" s="28">
        <f t="shared" si="20"/>
        <v>0</v>
      </c>
      <c r="AD21" s="28">
        <f t="shared" si="21"/>
        <v>0</v>
      </c>
      <c r="AE21" s="28">
        <f t="shared" si="22"/>
        <v>0</v>
      </c>
      <c r="AG21" s="12" t="str" cm="1">
        <f t="array" ref="AG21">IF($B21,myNull,IF(INDEX(tblSourceData[EU Year 1],$A21)=myNull,0,INDEX(tblSourceData[EU Year 1],$A21)))</f>
        <v/>
      </c>
      <c r="AH21" s="12" t="str" cm="1">
        <f t="array" ref="AH21">IF($B21,myNull,IF(INDEX(tblSourceData[EU Year 2],$A21)=myNull,0,INDEX(tblSourceData[EU Year 2],$A21)))</f>
        <v/>
      </c>
      <c r="AI21" s="12" t="str" cm="1">
        <f t="array" ref="AI21">IF($B21,myNull,IF(INDEX(tblSourceData[EU Year 3],$A21)=myNull,0,INDEX(tblSourceData[EU Year 3],$A21)))</f>
        <v/>
      </c>
      <c r="AJ21" s="12" t="str" cm="1">
        <f t="array" ref="AJ21">IF($B21,myNull,IF(INDEX(tblSourceData[EU Year 4],$A21)=myNull,0,INDEX(tblSourceData[EU Year 4],$A21)))</f>
        <v/>
      </c>
      <c r="AK21" s="12" t="str" cm="1">
        <f t="array" ref="AK21">IF($B21,myNull,IF(INDEX(tblSourceData[EU Year 5],$A21)=myNull,0,INDEX(tblSourceData[EU Year 5],$A21)))</f>
        <v/>
      </c>
      <c r="AL21" s="12" t="str" cm="1">
        <f t="array" ref="AL21">IF($B21,myNull,IF(INDEX(tblSourceData[NonEU Year1],$A21)=myNull,0,INDEX(tblSourceData[NonEU Year1],$A21)))</f>
        <v/>
      </c>
      <c r="AM21" s="12" t="str" cm="1">
        <f t="array" ref="AM21">IF($B21,myNull,IF(INDEX(tblSourceData[NonEU Year2],$A21)=myNull,0,INDEX(tblSourceData[NonEU Year2],$A21)))</f>
        <v/>
      </c>
      <c r="AN21" s="12" t="str" cm="1">
        <f t="array" ref="AN21">IF($B21,myNull,IF(INDEX(tblSourceData[NonEU Year3],$A21)=myNull,0,INDEX(tblSourceData[NonEU Year3],$A21)))</f>
        <v/>
      </c>
      <c r="AO21" s="12" t="str" cm="1">
        <f t="array" ref="AO21">IF($B21,myNull,IF(INDEX(tblSourceData[NonEU Year4],$A21)=myNull,0,INDEX(tblSourceData[NonEU Year4],$A21)))</f>
        <v/>
      </c>
      <c r="AP21" s="12" t="str" cm="1">
        <f t="array" ref="AP21">IF($B21,myNull,IF(INDEX(tblSourceData[NonEU Year5],$A21)=myNull,0,INDEX(tblSourceData[NonEU Year5],$A21)))</f>
        <v/>
      </c>
    </row>
    <row r="22" spans="1:42" x14ac:dyDescent="0.3">
      <c r="A22" s="4">
        <f t="shared" si="11"/>
        <v>13</v>
      </c>
      <c r="B22" s="6" t="b">
        <f t="shared" si="12"/>
        <v>1</v>
      </c>
      <c r="D22" t="str" cm="1">
        <f t="array" ref="D22">IF($B22,myNull,INDEX(tblSourceData[Campus],$A22))</f>
        <v/>
      </c>
      <c r="E22" t="str" cm="1">
        <f t="array" ref="E22">IF($B22,myNull,INDEX(tblSourceData[Major],$A22))</f>
        <v/>
      </c>
      <c r="F22" t="str" cm="1">
        <f t="array" ref="F22">IF($B22,myNull,INDEX(tblSourceData[Stage],$A22))</f>
        <v/>
      </c>
      <c r="G22" t="str" cm="1">
        <f t="array" ref="G22">IF($B22,myNull,INDEX(tblSourceData[Level],$A22))</f>
        <v/>
      </c>
      <c r="H22" s="10" t="str" cm="1">
        <f t="array" ref="H22">IF($B22,myNull,INDEX(tblSourceData[EU Census],$A22))</f>
        <v/>
      </c>
      <c r="I22" s="10" t="str" cm="1">
        <f t="array" ref="I22">IF($B22,myNull,INDEX(tblSourceData[NonEU Census],$A22))</f>
        <v/>
      </c>
      <c r="J22" s="10" t="str" cm="1">
        <f t="array" ref="J22">IF($B22,myNull,INDEX(tblSourceData[Census Total],$A22))</f>
        <v/>
      </c>
      <c r="K22" s="11" t="str" cm="1">
        <f t="array" ref="K22">IF($B22,myNull,INDEX(tblSourceData[EU Year 1],$A22))</f>
        <v/>
      </c>
      <c r="L22" s="11" t="str" cm="1">
        <f t="array" ref="L22">IF($B22,myNull,INDEX(tblSourceData[EU Year 2],$A22))</f>
        <v/>
      </c>
      <c r="M22" s="11" t="str" cm="1">
        <f t="array" ref="M22">IF($B22,myNull,INDEX(tblSourceData[EU Year 3],$A22))</f>
        <v/>
      </c>
      <c r="N22" s="11" t="str" cm="1">
        <f t="array" ref="N22">IF($B22,myNull,INDEX(tblSourceData[EU Year 4],$A22))</f>
        <v/>
      </c>
      <c r="O22" s="11" t="str" cm="1">
        <f t="array" ref="O22">IF($B22,myNull,INDEX(tblSourceData[EU Year 5],$A22))</f>
        <v/>
      </c>
      <c r="P22" s="11" t="str" cm="1">
        <f t="array" ref="P22">IF($B22,myNull,INDEX(tblSourceData[NonEU Year1],$A22))</f>
        <v/>
      </c>
      <c r="Q22" s="11" t="str" cm="1">
        <f t="array" ref="Q22">IF($B22,myNull,INDEX(tblSourceData[NonEU Year2],$A22))</f>
        <v/>
      </c>
      <c r="R22" s="11" t="str" cm="1">
        <f t="array" ref="R22">IF($B22,myNull,INDEX(tblSourceData[NonEU Year3],$A22))</f>
        <v/>
      </c>
      <c r="S22" s="11" t="str" cm="1">
        <f t="array" ref="S22">IF($B22,myNull,INDEX(tblSourceData[NonEU Year4],$A22))</f>
        <v/>
      </c>
      <c r="T22" s="11" t="str" cm="1">
        <f t="array" ref="T22">IF($B22,myNull,INDEX(tblSourceData[NonEU Year5],$A22))</f>
        <v/>
      </c>
      <c r="V22" s="28">
        <f t="shared" si="13"/>
        <v>0</v>
      </c>
      <c r="W22" s="28">
        <f t="shared" si="14"/>
        <v>0</v>
      </c>
      <c r="X22" s="28">
        <f t="shared" si="15"/>
        <v>0</v>
      </c>
      <c r="Y22" s="28">
        <f t="shared" si="16"/>
        <v>0</v>
      </c>
      <c r="Z22" s="28">
        <f t="shared" si="17"/>
        <v>0</v>
      </c>
      <c r="AA22" s="28">
        <f t="shared" si="18"/>
        <v>0</v>
      </c>
      <c r="AB22" s="28">
        <f t="shared" si="19"/>
        <v>0</v>
      </c>
      <c r="AC22" s="28">
        <f t="shared" si="20"/>
        <v>0</v>
      </c>
      <c r="AD22" s="28">
        <f t="shared" si="21"/>
        <v>0</v>
      </c>
      <c r="AE22" s="28">
        <f t="shared" si="22"/>
        <v>0</v>
      </c>
      <c r="AG22" s="12" t="str" cm="1">
        <f t="array" ref="AG22">IF($B22,myNull,IF(INDEX(tblSourceData[EU Year 1],$A22)=myNull,0,INDEX(tblSourceData[EU Year 1],$A22)))</f>
        <v/>
      </c>
      <c r="AH22" s="12" t="str" cm="1">
        <f t="array" ref="AH22">IF($B22,myNull,IF(INDEX(tblSourceData[EU Year 2],$A22)=myNull,0,INDEX(tblSourceData[EU Year 2],$A22)))</f>
        <v/>
      </c>
      <c r="AI22" s="12" t="str" cm="1">
        <f t="array" ref="AI22">IF($B22,myNull,IF(INDEX(tblSourceData[EU Year 3],$A22)=myNull,0,INDEX(tblSourceData[EU Year 3],$A22)))</f>
        <v/>
      </c>
      <c r="AJ22" s="12" t="str" cm="1">
        <f t="array" ref="AJ22">IF($B22,myNull,IF(INDEX(tblSourceData[EU Year 4],$A22)=myNull,0,INDEX(tblSourceData[EU Year 4],$A22)))</f>
        <v/>
      </c>
      <c r="AK22" s="12" t="str" cm="1">
        <f t="array" ref="AK22">IF($B22,myNull,IF(INDEX(tblSourceData[EU Year 5],$A22)=myNull,0,INDEX(tblSourceData[EU Year 5],$A22)))</f>
        <v/>
      </c>
      <c r="AL22" s="12" t="str" cm="1">
        <f t="array" ref="AL22">IF($B22,myNull,IF(INDEX(tblSourceData[NonEU Year1],$A22)=myNull,0,INDEX(tblSourceData[NonEU Year1],$A22)))</f>
        <v/>
      </c>
      <c r="AM22" s="12" t="str" cm="1">
        <f t="array" ref="AM22">IF($B22,myNull,IF(INDEX(tblSourceData[NonEU Year2],$A22)=myNull,0,INDEX(tblSourceData[NonEU Year2],$A22)))</f>
        <v/>
      </c>
      <c r="AN22" s="12" t="str" cm="1">
        <f t="array" ref="AN22">IF($B22,myNull,IF(INDEX(tblSourceData[NonEU Year3],$A22)=myNull,0,INDEX(tblSourceData[NonEU Year3],$A22)))</f>
        <v/>
      </c>
      <c r="AO22" s="12" t="str" cm="1">
        <f t="array" ref="AO22">IF($B22,myNull,IF(INDEX(tblSourceData[NonEU Year4],$A22)=myNull,0,INDEX(tblSourceData[NonEU Year4],$A22)))</f>
        <v/>
      </c>
      <c r="AP22" s="12" t="str" cm="1">
        <f t="array" ref="AP22">IF($B22,myNull,IF(INDEX(tblSourceData[NonEU Year5],$A22)=myNull,0,INDEX(tblSourceData[NonEU Year5],$A22)))</f>
        <v/>
      </c>
    </row>
    <row r="23" spans="1:42" x14ac:dyDescent="0.3">
      <c r="A23" s="4">
        <f t="shared" si="11"/>
        <v>14</v>
      </c>
      <c r="B23" s="6" t="b">
        <f t="shared" si="12"/>
        <v>1</v>
      </c>
      <c r="D23" t="str" cm="1">
        <f t="array" ref="D23">IF($B23,myNull,INDEX(tblSourceData[Campus],$A23))</f>
        <v/>
      </c>
      <c r="E23" t="str" cm="1">
        <f t="array" ref="E23">IF($B23,myNull,INDEX(tblSourceData[Major],$A23))</f>
        <v/>
      </c>
      <c r="F23" t="str" cm="1">
        <f t="array" ref="F23">IF($B23,myNull,INDEX(tblSourceData[Stage],$A23))</f>
        <v/>
      </c>
      <c r="G23" t="str" cm="1">
        <f t="array" ref="G23">IF($B23,myNull,INDEX(tblSourceData[Level],$A23))</f>
        <v/>
      </c>
      <c r="H23" s="10" t="str" cm="1">
        <f t="array" ref="H23">IF($B23,myNull,INDEX(tblSourceData[EU Census],$A23))</f>
        <v/>
      </c>
      <c r="I23" s="10" t="str" cm="1">
        <f t="array" ref="I23">IF($B23,myNull,INDEX(tblSourceData[NonEU Census],$A23))</f>
        <v/>
      </c>
      <c r="J23" s="10" t="str" cm="1">
        <f t="array" ref="J23">IF($B23,myNull,INDEX(tblSourceData[Census Total],$A23))</f>
        <v/>
      </c>
      <c r="K23" s="11" t="str" cm="1">
        <f t="array" ref="K23">IF($B23,myNull,INDEX(tblSourceData[EU Year 1],$A23))</f>
        <v/>
      </c>
      <c r="L23" s="11" t="str" cm="1">
        <f t="array" ref="L23">IF($B23,myNull,INDEX(tblSourceData[EU Year 2],$A23))</f>
        <v/>
      </c>
      <c r="M23" s="11" t="str" cm="1">
        <f t="array" ref="M23">IF($B23,myNull,INDEX(tblSourceData[EU Year 3],$A23))</f>
        <v/>
      </c>
      <c r="N23" s="11" t="str" cm="1">
        <f t="array" ref="N23">IF($B23,myNull,INDEX(tblSourceData[EU Year 4],$A23))</f>
        <v/>
      </c>
      <c r="O23" s="11" t="str" cm="1">
        <f t="array" ref="O23">IF($B23,myNull,INDEX(tblSourceData[EU Year 5],$A23))</f>
        <v/>
      </c>
      <c r="P23" s="11" t="str" cm="1">
        <f t="array" ref="P23">IF($B23,myNull,INDEX(tblSourceData[NonEU Year1],$A23))</f>
        <v/>
      </c>
      <c r="Q23" s="11" t="str" cm="1">
        <f t="array" ref="Q23">IF($B23,myNull,INDEX(tblSourceData[NonEU Year2],$A23))</f>
        <v/>
      </c>
      <c r="R23" s="11" t="str" cm="1">
        <f t="array" ref="R23">IF($B23,myNull,INDEX(tblSourceData[NonEU Year3],$A23))</f>
        <v/>
      </c>
      <c r="S23" s="11" t="str" cm="1">
        <f t="array" ref="S23">IF($B23,myNull,INDEX(tblSourceData[NonEU Year4],$A23))</f>
        <v/>
      </c>
      <c r="T23" s="11" t="str" cm="1">
        <f t="array" ref="T23">IF($B23,myNull,INDEX(tblSourceData[NonEU Year5],$A23))</f>
        <v/>
      </c>
      <c r="V23" s="28">
        <f t="shared" si="13"/>
        <v>0</v>
      </c>
      <c r="W23" s="28">
        <f t="shared" si="14"/>
        <v>0</v>
      </c>
      <c r="X23" s="28">
        <f t="shared" si="15"/>
        <v>0</v>
      </c>
      <c r="Y23" s="28">
        <f t="shared" si="16"/>
        <v>0</v>
      </c>
      <c r="Z23" s="28">
        <f t="shared" si="17"/>
        <v>0</v>
      </c>
      <c r="AA23" s="28">
        <f t="shared" si="18"/>
        <v>0</v>
      </c>
      <c r="AB23" s="28">
        <f t="shared" si="19"/>
        <v>0</v>
      </c>
      <c r="AC23" s="28">
        <f t="shared" si="20"/>
        <v>0</v>
      </c>
      <c r="AD23" s="28">
        <f t="shared" si="21"/>
        <v>0</v>
      </c>
      <c r="AE23" s="28">
        <f t="shared" si="22"/>
        <v>0</v>
      </c>
      <c r="AG23" s="12" t="str" cm="1">
        <f t="array" ref="AG23">IF($B23,myNull,IF(INDEX(tblSourceData[EU Year 1],$A23)=myNull,0,INDEX(tblSourceData[EU Year 1],$A23)))</f>
        <v/>
      </c>
      <c r="AH23" s="12" t="str" cm="1">
        <f t="array" ref="AH23">IF($B23,myNull,IF(INDEX(tblSourceData[EU Year 2],$A23)=myNull,0,INDEX(tblSourceData[EU Year 2],$A23)))</f>
        <v/>
      </c>
      <c r="AI23" s="12" t="str" cm="1">
        <f t="array" ref="AI23">IF($B23,myNull,IF(INDEX(tblSourceData[EU Year 3],$A23)=myNull,0,INDEX(tblSourceData[EU Year 3],$A23)))</f>
        <v/>
      </c>
      <c r="AJ23" s="12" t="str" cm="1">
        <f t="array" ref="AJ23">IF($B23,myNull,IF(INDEX(tblSourceData[EU Year 4],$A23)=myNull,0,INDEX(tblSourceData[EU Year 4],$A23)))</f>
        <v/>
      </c>
      <c r="AK23" s="12" t="str" cm="1">
        <f t="array" ref="AK23">IF($B23,myNull,IF(INDEX(tblSourceData[EU Year 5],$A23)=myNull,0,INDEX(tblSourceData[EU Year 5],$A23)))</f>
        <v/>
      </c>
      <c r="AL23" s="12" t="str" cm="1">
        <f t="array" ref="AL23">IF($B23,myNull,IF(INDEX(tblSourceData[NonEU Year1],$A23)=myNull,0,INDEX(tblSourceData[NonEU Year1],$A23)))</f>
        <v/>
      </c>
      <c r="AM23" s="12" t="str" cm="1">
        <f t="array" ref="AM23">IF($B23,myNull,IF(INDEX(tblSourceData[NonEU Year2],$A23)=myNull,0,INDEX(tblSourceData[NonEU Year2],$A23)))</f>
        <v/>
      </c>
      <c r="AN23" s="12" t="str" cm="1">
        <f t="array" ref="AN23">IF($B23,myNull,IF(INDEX(tblSourceData[NonEU Year3],$A23)=myNull,0,INDEX(tblSourceData[NonEU Year3],$A23)))</f>
        <v/>
      </c>
      <c r="AO23" s="12" t="str" cm="1">
        <f t="array" ref="AO23">IF($B23,myNull,IF(INDEX(tblSourceData[NonEU Year4],$A23)=myNull,0,INDEX(tblSourceData[NonEU Year4],$A23)))</f>
        <v/>
      </c>
      <c r="AP23" s="12" t="str" cm="1">
        <f t="array" ref="AP23">IF($B23,myNull,IF(INDEX(tblSourceData[NonEU Year5],$A23)=myNull,0,INDEX(tblSourceData[NonEU Year5],$A23)))</f>
        <v/>
      </c>
    </row>
    <row r="24" spans="1:42" x14ac:dyDescent="0.3">
      <c r="A24" s="4">
        <f t="shared" si="11"/>
        <v>15</v>
      </c>
      <c r="B24" s="6" t="b">
        <f t="shared" si="12"/>
        <v>1</v>
      </c>
      <c r="D24" t="str" cm="1">
        <f t="array" ref="D24">IF($B24,myNull,INDEX(tblSourceData[Campus],$A24))</f>
        <v/>
      </c>
      <c r="E24" t="str" cm="1">
        <f t="array" ref="E24">IF($B24,myNull,INDEX(tblSourceData[Major],$A24))</f>
        <v/>
      </c>
      <c r="F24" t="str" cm="1">
        <f t="array" ref="F24">IF($B24,myNull,INDEX(tblSourceData[Stage],$A24))</f>
        <v/>
      </c>
      <c r="G24" t="str" cm="1">
        <f t="array" ref="G24">IF($B24,myNull,INDEX(tblSourceData[Level],$A24))</f>
        <v/>
      </c>
      <c r="H24" s="10" t="str" cm="1">
        <f t="array" ref="H24">IF($B24,myNull,INDEX(tblSourceData[EU Census],$A24))</f>
        <v/>
      </c>
      <c r="I24" s="10" t="str" cm="1">
        <f t="array" ref="I24">IF($B24,myNull,INDEX(tblSourceData[NonEU Census],$A24))</f>
        <v/>
      </c>
      <c r="J24" s="10" t="str" cm="1">
        <f t="array" ref="J24">IF($B24,myNull,INDEX(tblSourceData[Census Total],$A24))</f>
        <v/>
      </c>
      <c r="K24" s="11" t="str" cm="1">
        <f t="array" ref="K24">IF($B24,myNull,INDEX(tblSourceData[EU Year 1],$A24))</f>
        <v/>
      </c>
      <c r="L24" s="11" t="str" cm="1">
        <f t="array" ref="L24">IF($B24,myNull,INDEX(tblSourceData[EU Year 2],$A24))</f>
        <v/>
      </c>
      <c r="M24" s="11" t="str" cm="1">
        <f t="array" ref="M24">IF($B24,myNull,INDEX(tblSourceData[EU Year 3],$A24))</f>
        <v/>
      </c>
      <c r="N24" s="11" t="str" cm="1">
        <f t="array" ref="N24">IF($B24,myNull,INDEX(tblSourceData[EU Year 4],$A24))</f>
        <v/>
      </c>
      <c r="O24" s="11" t="str" cm="1">
        <f t="array" ref="O24">IF($B24,myNull,INDEX(tblSourceData[EU Year 5],$A24))</f>
        <v/>
      </c>
      <c r="P24" s="11" t="str" cm="1">
        <f t="array" ref="P24">IF($B24,myNull,INDEX(tblSourceData[NonEU Year1],$A24))</f>
        <v/>
      </c>
      <c r="Q24" s="11" t="str" cm="1">
        <f t="array" ref="Q24">IF($B24,myNull,INDEX(tblSourceData[NonEU Year2],$A24))</f>
        <v/>
      </c>
      <c r="R24" s="11" t="str" cm="1">
        <f t="array" ref="R24">IF($B24,myNull,INDEX(tblSourceData[NonEU Year3],$A24))</f>
        <v/>
      </c>
      <c r="S24" s="11" t="str" cm="1">
        <f t="array" ref="S24">IF($B24,myNull,INDEX(tblSourceData[NonEU Year4],$A24))</f>
        <v/>
      </c>
      <c r="T24" s="11" t="str" cm="1">
        <f t="array" ref="T24">IF($B24,myNull,INDEX(tblSourceData[NonEU Year5],$A24))</f>
        <v/>
      </c>
      <c r="V24" s="28">
        <f t="shared" si="13"/>
        <v>0</v>
      </c>
      <c r="W24" s="28">
        <f t="shared" si="14"/>
        <v>0</v>
      </c>
      <c r="X24" s="28">
        <f t="shared" si="15"/>
        <v>0</v>
      </c>
      <c r="Y24" s="28">
        <f t="shared" si="16"/>
        <v>0</v>
      </c>
      <c r="Z24" s="28">
        <f t="shared" si="17"/>
        <v>0</v>
      </c>
      <c r="AA24" s="28">
        <f t="shared" si="18"/>
        <v>0</v>
      </c>
      <c r="AB24" s="28">
        <f t="shared" si="19"/>
        <v>0</v>
      </c>
      <c r="AC24" s="28">
        <f t="shared" si="20"/>
        <v>0</v>
      </c>
      <c r="AD24" s="28">
        <f t="shared" si="21"/>
        <v>0</v>
      </c>
      <c r="AE24" s="28">
        <f t="shared" si="22"/>
        <v>0</v>
      </c>
      <c r="AG24" s="12" t="str" cm="1">
        <f t="array" ref="AG24">IF($B24,myNull,IF(INDEX(tblSourceData[EU Year 1],$A24)=myNull,0,INDEX(tblSourceData[EU Year 1],$A24)))</f>
        <v/>
      </c>
      <c r="AH24" s="12" t="str" cm="1">
        <f t="array" ref="AH24">IF($B24,myNull,IF(INDEX(tblSourceData[EU Year 2],$A24)=myNull,0,INDEX(tblSourceData[EU Year 2],$A24)))</f>
        <v/>
      </c>
      <c r="AI24" s="12" t="str" cm="1">
        <f t="array" ref="AI24">IF($B24,myNull,IF(INDEX(tblSourceData[EU Year 3],$A24)=myNull,0,INDEX(tblSourceData[EU Year 3],$A24)))</f>
        <v/>
      </c>
      <c r="AJ24" s="12" t="str" cm="1">
        <f t="array" ref="AJ24">IF($B24,myNull,IF(INDEX(tblSourceData[EU Year 4],$A24)=myNull,0,INDEX(tblSourceData[EU Year 4],$A24)))</f>
        <v/>
      </c>
      <c r="AK24" s="12" t="str" cm="1">
        <f t="array" ref="AK24">IF($B24,myNull,IF(INDEX(tblSourceData[EU Year 5],$A24)=myNull,0,INDEX(tblSourceData[EU Year 5],$A24)))</f>
        <v/>
      </c>
      <c r="AL24" s="12" t="str" cm="1">
        <f t="array" ref="AL24">IF($B24,myNull,IF(INDEX(tblSourceData[NonEU Year1],$A24)=myNull,0,INDEX(tblSourceData[NonEU Year1],$A24)))</f>
        <v/>
      </c>
      <c r="AM24" s="12" t="str" cm="1">
        <f t="array" ref="AM24">IF($B24,myNull,IF(INDEX(tblSourceData[NonEU Year2],$A24)=myNull,0,INDEX(tblSourceData[NonEU Year2],$A24)))</f>
        <v/>
      </c>
      <c r="AN24" s="12" t="str" cm="1">
        <f t="array" ref="AN24">IF($B24,myNull,IF(INDEX(tblSourceData[NonEU Year3],$A24)=myNull,0,INDEX(tblSourceData[NonEU Year3],$A24)))</f>
        <v/>
      </c>
      <c r="AO24" s="12" t="str" cm="1">
        <f t="array" ref="AO24">IF($B24,myNull,IF(INDEX(tblSourceData[NonEU Year4],$A24)=myNull,0,INDEX(tblSourceData[NonEU Year4],$A24)))</f>
        <v/>
      </c>
      <c r="AP24" s="12" t="str" cm="1">
        <f t="array" ref="AP24">IF($B24,myNull,IF(INDEX(tblSourceData[NonEU Year5],$A24)=myNull,0,INDEX(tblSourceData[NonEU Year5],$A24)))</f>
        <v/>
      </c>
    </row>
    <row r="25" spans="1:42" x14ac:dyDescent="0.3">
      <c r="A25" s="4">
        <f t="shared" si="11"/>
        <v>16</v>
      </c>
      <c r="B25" s="6" t="b">
        <f t="shared" si="12"/>
        <v>1</v>
      </c>
      <c r="D25" t="str" cm="1">
        <f t="array" ref="D25">IF($B25,myNull,INDEX(tblSourceData[Campus],$A25))</f>
        <v/>
      </c>
      <c r="E25" t="str" cm="1">
        <f t="array" ref="E25">IF($B25,myNull,INDEX(tblSourceData[Major],$A25))</f>
        <v/>
      </c>
      <c r="F25" t="str" cm="1">
        <f t="array" ref="F25">IF($B25,myNull,INDEX(tblSourceData[Stage],$A25))</f>
        <v/>
      </c>
      <c r="G25" t="str" cm="1">
        <f t="array" ref="G25">IF($B25,myNull,INDEX(tblSourceData[Level],$A25))</f>
        <v/>
      </c>
      <c r="H25" s="10" t="str" cm="1">
        <f t="array" ref="H25">IF($B25,myNull,INDEX(tblSourceData[EU Census],$A25))</f>
        <v/>
      </c>
      <c r="I25" s="10" t="str" cm="1">
        <f t="array" ref="I25">IF($B25,myNull,INDEX(tblSourceData[NonEU Census],$A25))</f>
        <v/>
      </c>
      <c r="J25" s="10" t="str" cm="1">
        <f t="array" ref="J25">IF($B25,myNull,INDEX(tblSourceData[Census Total],$A25))</f>
        <v/>
      </c>
      <c r="K25" s="11" t="str" cm="1">
        <f t="array" ref="K25">IF($B25,myNull,INDEX(tblSourceData[EU Year 1],$A25))</f>
        <v/>
      </c>
      <c r="L25" s="11" t="str" cm="1">
        <f t="array" ref="L25">IF($B25,myNull,INDEX(tblSourceData[EU Year 2],$A25))</f>
        <v/>
      </c>
      <c r="M25" s="11" t="str" cm="1">
        <f t="array" ref="M25">IF($B25,myNull,INDEX(tblSourceData[EU Year 3],$A25))</f>
        <v/>
      </c>
      <c r="N25" s="11" t="str" cm="1">
        <f t="array" ref="N25">IF($B25,myNull,INDEX(tblSourceData[EU Year 4],$A25))</f>
        <v/>
      </c>
      <c r="O25" s="11" t="str" cm="1">
        <f t="array" ref="O25">IF($B25,myNull,INDEX(tblSourceData[EU Year 5],$A25))</f>
        <v/>
      </c>
      <c r="P25" s="11" t="str" cm="1">
        <f t="array" ref="P25">IF($B25,myNull,INDEX(tblSourceData[NonEU Year1],$A25))</f>
        <v/>
      </c>
      <c r="Q25" s="11" t="str" cm="1">
        <f t="array" ref="Q25">IF($B25,myNull,INDEX(tblSourceData[NonEU Year2],$A25))</f>
        <v/>
      </c>
      <c r="R25" s="11" t="str" cm="1">
        <f t="array" ref="R25">IF($B25,myNull,INDEX(tblSourceData[NonEU Year3],$A25))</f>
        <v/>
      </c>
      <c r="S25" s="11" t="str" cm="1">
        <f t="array" ref="S25">IF($B25,myNull,INDEX(tblSourceData[NonEU Year4],$A25))</f>
        <v/>
      </c>
      <c r="T25" s="11" t="str" cm="1">
        <f t="array" ref="T25">IF($B25,myNull,INDEX(tblSourceData[NonEU Year5],$A25))</f>
        <v/>
      </c>
      <c r="V25" s="28">
        <f t="shared" si="13"/>
        <v>0</v>
      </c>
      <c r="W25" s="28">
        <f t="shared" si="14"/>
        <v>0</v>
      </c>
      <c r="X25" s="28">
        <f t="shared" si="15"/>
        <v>0</v>
      </c>
      <c r="Y25" s="28">
        <f t="shared" si="16"/>
        <v>0</v>
      </c>
      <c r="Z25" s="28">
        <f t="shared" si="17"/>
        <v>0</v>
      </c>
      <c r="AA25" s="28">
        <f t="shared" si="18"/>
        <v>0</v>
      </c>
      <c r="AB25" s="28">
        <f t="shared" si="19"/>
        <v>0</v>
      </c>
      <c r="AC25" s="28">
        <f t="shared" si="20"/>
        <v>0</v>
      </c>
      <c r="AD25" s="28">
        <f t="shared" si="21"/>
        <v>0</v>
      </c>
      <c r="AE25" s="28">
        <f t="shared" si="22"/>
        <v>0</v>
      </c>
      <c r="AG25" s="12" t="str" cm="1">
        <f t="array" ref="AG25">IF($B25,myNull,IF(INDEX(tblSourceData[EU Year 1],$A25)=myNull,0,INDEX(tblSourceData[EU Year 1],$A25)))</f>
        <v/>
      </c>
      <c r="AH25" s="12" t="str" cm="1">
        <f t="array" ref="AH25">IF($B25,myNull,IF(INDEX(tblSourceData[EU Year 2],$A25)=myNull,0,INDEX(tblSourceData[EU Year 2],$A25)))</f>
        <v/>
      </c>
      <c r="AI25" s="12" t="str" cm="1">
        <f t="array" ref="AI25">IF($B25,myNull,IF(INDEX(tblSourceData[EU Year 3],$A25)=myNull,0,INDEX(tblSourceData[EU Year 3],$A25)))</f>
        <v/>
      </c>
      <c r="AJ25" s="12" t="str" cm="1">
        <f t="array" ref="AJ25">IF($B25,myNull,IF(INDEX(tblSourceData[EU Year 4],$A25)=myNull,0,INDEX(tblSourceData[EU Year 4],$A25)))</f>
        <v/>
      </c>
      <c r="AK25" s="12" t="str" cm="1">
        <f t="array" ref="AK25">IF($B25,myNull,IF(INDEX(tblSourceData[EU Year 5],$A25)=myNull,0,INDEX(tblSourceData[EU Year 5],$A25)))</f>
        <v/>
      </c>
      <c r="AL25" s="12" t="str" cm="1">
        <f t="array" ref="AL25">IF($B25,myNull,IF(INDEX(tblSourceData[NonEU Year1],$A25)=myNull,0,INDEX(tblSourceData[NonEU Year1],$A25)))</f>
        <v/>
      </c>
      <c r="AM25" s="12" t="str" cm="1">
        <f t="array" ref="AM25">IF($B25,myNull,IF(INDEX(tblSourceData[NonEU Year2],$A25)=myNull,0,INDEX(tblSourceData[NonEU Year2],$A25)))</f>
        <v/>
      </c>
      <c r="AN25" s="12" t="str" cm="1">
        <f t="array" ref="AN25">IF($B25,myNull,IF(INDEX(tblSourceData[NonEU Year3],$A25)=myNull,0,INDEX(tblSourceData[NonEU Year3],$A25)))</f>
        <v/>
      </c>
      <c r="AO25" s="12" t="str" cm="1">
        <f t="array" ref="AO25">IF($B25,myNull,IF(INDEX(tblSourceData[NonEU Year4],$A25)=myNull,0,INDEX(tblSourceData[NonEU Year4],$A25)))</f>
        <v/>
      </c>
      <c r="AP25" s="12" t="str" cm="1">
        <f t="array" ref="AP25">IF($B25,myNull,IF(INDEX(tblSourceData[NonEU Year5],$A25)=myNull,0,INDEX(tblSourceData[NonEU Year5],$A25)))</f>
        <v/>
      </c>
    </row>
    <row r="26" spans="1:42" x14ac:dyDescent="0.3">
      <c r="A26" s="4">
        <f t="shared" si="11"/>
        <v>17</v>
      </c>
      <c r="B26" s="6" t="b">
        <f t="shared" si="12"/>
        <v>1</v>
      </c>
      <c r="D26" t="str" cm="1">
        <f t="array" ref="D26">IF($B26,myNull,INDEX(tblSourceData[Campus],$A26))</f>
        <v/>
      </c>
      <c r="E26" t="str" cm="1">
        <f t="array" ref="E26">IF($B26,myNull,INDEX(tblSourceData[Major],$A26))</f>
        <v/>
      </c>
      <c r="F26" t="str" cm="1">
        <f t="array" ref="F26">IF($B26,myNull,INDEX(tblSourceData[Stage],$A26))</f>
        <v/>
      </c>
      <c r="G26" t="str" cm="1">
        <f t="array" ref="G26">IF($B26,myNull,INDEX(tblSourceData[Level],$A26))</f>
        <v/>
      </c>
      <c r="H26" s="10" t="str" cm="1">
        <f t="array" ref="H26">IF($B26,myNull,INDEX(tblSourceData[EU Census],$A26))</f>
        <v/>
      </c>
      <c r="I26" s="10" t="str" cm="1">
        <f t="array" ref="I26">IF($B26,myNull,INDEX(tblSourceData[NonEU Census],$A26))</f>
        <v/>
      </c>
      <c r="J26" s="10" t="str" cm="1">
        <f t="array" ref="J26">IF($B26,myNull,INDEX(tblSourceData[Census Total],$A26))</f>
        <v/>
      </c>
      <c r="K26" s="11" t="str" cm="1">
        <f t="array" ref="K26">IF($B26,myNull,INDEX(tblSourceData[EU Year 1],$A26))</f>
        <v/>
      </c>
      <c r="L26" s="11" t="str" cm="1">
        <f t="array" ref="L26">IF($B26,myNull,INDEX(tblSourceData[EU Year 2],$A26))</f>
        <v/>
      </c>
      <c r="M26" s="11" t="str" cm="1">
        <f t="array" ref="M26">IF($B26,myNull,INDEX(tblSourceData[EU Year 3],$A26))</f>
        <v/>
      </c>
      <c r="N26" s="11" t="str" cm="1">
        <f t="array" ref="N26">IF($B26,myNull,INDEX(tblSourceData[EU Year 4],$A26))</f>
        <v/>
      </c>
      <c r="O26" s="11" t="str" cm="1">
        <f t="array" ref="O26">IF($B26,myNull,INDEX(tblSourceData[EU Year 5],$A26))</f>
        <v/>
      </c>
      <c r="P26" s="11" t="str" cm="1">
        <f t="array" ref="P26">IF($B26,myNull,INDEX(tblSourceData[NonEU Year1],$A26))</f>
        <v/>
      </c>
      <c r="Q26" s="11" t="str" cm="1">
        <f t="array" ref="Q26">IF($B26,myNull,INDEX(tblSourceData[NonEU Year2],$A26))</f>
        <v/>
      </c>
      <c r="R26" s="11" t="str" cm="1">
        <f t="array" ref="R26">IF($B26,myNull,INDEX(tblSourceData[NonEU Year3],$A26))</f>
        <v/>
      </c>
      <c r="S26" s="11" t="str" cm="1">
        <f t="array" ref="S26">IF($B26,myNull,INDEX(tblSourceData[NonEU Year4],$A26))</f>
        <v/>
      </c>
      <c r="T26" s="11" t="str" cm="1">
        <f t="array" ref="T26">IF($B26,myNull,INDEX(tblSourceData[NonEU Year5],$A26))</f>
        <v/>
      </c>
      <c r="V26" s="28">
        <f t="shared" si="13"/>
        <v>0</v>
      </c>
      <c r="W26" s="28">
        <f t="shared" si="14"/>
        <v>0</v>
      </c>
      <c r="X26" s="28">
        <f t="shared" si="15"/>
        <v>0</v>
      </c>
      <c r="Y26" s="28">
        <f t="shared" si="16"/>
        <v>0</v>
      </c>
      <c r="Z26" s="28">
        <f t="shared" si="17"/>
        <v>0</v>
      </c>
      <c r="AA26" s="28">
        <f t="shared" si="18"/>
        <v>0</v>
      </c>
      <c r="AB26" s="28">
        <f t="shared" si="19"/>
        <v>0</v>
      </c>
      <c r="AC26" s="28">
        <f t="shared" si="20"/>
        <v>0</v>
      </c>
      <c r="AD26" s="28">
        <f t="shared" si="21"/>
        <v>0</v>
      </c>
      <c r="AE26" s="28">
        <f t="shared" si="22"/>
        <v>0</v>
      </c>
      <c r="AG26" s="12" t="str" cm="1">
        <f t="array" ref="AG26">IF($B26,myNull,IF(INDEX(tblSourceData[EU Year 1],$A26)=myNull,0,INDEX(tblSourceData[EU Year 1],$A26)))</f>
        <v/>
      </c>
      <c r="AH26" s="12" t="str" cm="1">
        <f t="array" ref="AH26">IF($B26,myNull,IF(INDEX(tblSourceData[EU Year 2],$A26)=myNull,0,INDEX(tblSourceData[EU Year 2],$A26)))</f>
        <v/>
      </c>
      <c r="AI26" s="12" t="str" cm="1">
        <f t="array" ref="AI26">IF($B26,myNull,IF(INDEX(tblSourceData[EU Year 3],$A26)=myNull,0,INDEX(tblSourceData[EU Year 3],$A26)))</f>
        <v/>
      </c>
      <c r="AJ26" s="12" t="str" cm="1">
        <f t="array" ref="AJ26">IF($B26,myNull,IF(INDEX(tblSourceData[EU Year 4],$A26)=myNull,0,INDEX(tblSourceData[EU Year 4],$A26)))</f>
        <v/>
      </c>
      <c r="AK26" s="12" t="str" cm="1">
        <f t="array" ref="AK26">IF($B26,myNull,IF(INDEX(tblSourceData[EU Year 5],$A26)=myNull,0,INDEX(tblSourceData[EU Year 5],$A26)))</f>
        <v/>
      </c>
      <c r="AL26" s="12" t="str" cm="1">
        <f t="array" ref="AL26">IF($B26,myNull,IF(INDEX(tblSourceData[NonEU Year1],$A26)=myNull,0,INDEX(tblSourceData[NonEU Year1],$A26)))</f>
        <v/>
      </c>
      <c r="AM26" s="12" t="str" cm="1">
        <f t="array" ref="AM26">IF($B26,myNull,IF(INDEX(tblSourceData[NonEU Year2],$A26)=myNull,0,INDEX(tblSourceData[NonEU Year2],$A26)))</f>
        <v/>
      </c>
      <c r="AN26" s="12" t="str" cm="1">
        <f t="array" ref="AN26">IF($B26,myNull,IF(INDEX(tblSourceData[NonEU Year3],$A26)=myNull,0,INDEX(tblSourceData[NonEU Year3],$A26)))</f>
        <v/>
      </c>
      <c r="AO26" s="12" t="str" cm="1">
        <f t="array" ref="AO26">IF($B26,myNull,IF(INDEX(tblSourceData[NonEU Year4],$A26)=myNull,0,INDEX(tblSourceData[NonEU Year4],$A26)))</f>
        <v/>
      </c>
      <c r="AP26" s="12" t="str" cm="1">
        <f t="array" ref="AP26">IF($B26,myNull,IF(INDEX(tblSourceData[NonEU Year5],$A26)=myNull,0,INDEX(tblSourceData[NonEU Year5],$A26)))</f>
        <v/>
      </c>
    </row>
    <row r="27" spans="1:42" x14ac:dyDescent="0.3">
      <c r="A27" s="4">
        <f t="shared" si="11"/>
        <v>18</v>
      </c>
      <c r="B27" s="6" t="b">
        <f t="shared" si="12"/>
        <v>1</v>
      </c>
      <c r="D27" t="str" cm="1">
        <f t="array" ref="D27">IF($B27,myNull,INDEX(tblSourceData[Campus],$A27))</f>
        <v/>
      </c>
      <c r="E27" t="str" cm="1">
        <f t="array" ref="E27">IF($B27,myNull,INDEX(tblSourceData[Major],$A27))</f>
        <v/>
      </c>
      <c r="F27" t="str" cm="1">
        <f t="array" ref="F27">IF($B27,myNull,INDEX(tblSourceData[Stage],$A27))</f>
        <v/>
      </c>
      <c r="G27" t="str" cm="1">
        <f t="array" ref="G27">IF($B27,myNull,INDEX(tblSourceData[Level],$A27))</f>
        <v/>
      </c>
      <c r="H27" s="10" t="str" cm="1">
        <f t="array" ref="H27">IF($B27,myNull,INDEX(tblSourceData[EU Census],$A27))</f>
        <v/>
      </c>
      <c r="I27" s="10" t="str" cm="1">
        <f t="array" ref="I27">IF($B27,myNull,INDEX(tblSourceData[NonEU Census],$A27))</f>
        <v/>
      </c>
      <c r="J27" s="10" t="str" cm="1">
        <f t="array" ref="J27">IF($B27,myNull,INDEX(tblSourceData[Census Total],$A27))</f>
        <v/>
      </c>
      <c r="K27" s="11" t="str" cm="1">
        <f t="array" ref="K27">IF($B27,myNull,INDEX(tblSourceData[EU Year 1],$A27))</f>
        <v/>
      </c>
      <c r="L27" s="11" t="str" cm="1">
        <f t="array" ref="L27">IF($B27,myNull,INDEX(tblSourceData[EU Year 2],$A27))</f>
        <v/>
      </c>
      <c r="M27" s="11" t="str" cm="1">
        <f t="array" ref="M27">IF($B27,myNull,INDEX(tblSourceData[EU Year 3],$A27))</f>
        <v/>
      </c>
      <c r="N27" s="11" t="str" cm="1">
        <f t="array" ref="N27">IF($B27,myNull,INDEX(tblSourceData[EU Year 4],$A27))</f>
        <v/>
      </c>
      <c r="O27" s="11" t="str" cm="1">
        <f t="array" ref="O27">IF($B27,myNull,INDEX(tblSourceData[EU Year 5],$A27))</f>
        <v/>
      </c>
      <c r="P27" s="11" t="str" cm="1">
        <f t="array" ref="P27">IF($B27,myNull,INDEX(tblSourceData[NonEU Year1],$A27))</f>
        <v/>
      </c>
      <c r="Q27" s="11" t="str" cm="1">
        <f t="array" ref="Q27">IF($B27,myNull,INDEX(tblSourceData[NonEU Year2],$A27))</f>
        <v/>
      </c>
      <c r="R27" s="11" t="str" cm="1">
        <f t="array" ref="R27">IF($B27,myNull,INDEX(tblSourceData[NonEU Year3],$A27))</f>
        <v/>
      </c>
      <c r="S27" s="11" t="str" cm="1">
        <f t="array" ref="S27">IF($B27,myNull,INDEX(tblSourceData[NonEU Year4],$A27))</f>
        <v/>
      </c>
      <c r="T27" s="11" t="str" cm="1">
        <f t="array" ref="T27">IF($B27,myNull,INDEX(tblSourceData[NonEU Year5],$A27))</f>
        <v/>
      </c>
      <c r="V27" s="28">
        <f t="shared" si="13"/>
        <v>0</v>
      </c>
      <c r="W27" s="28">
        <f t="shared" si="14"/>
        <v>0</v>
      </c>
      <c r="X27" s="28">
        <f t="shared" si="15"/>
        <v>0</v>
      </c>
      <c r="Y27" s="28">
        <f t="shared" si="16"/>
        <v>0</v>
      </c>
      <c r="Z27" s="28">
        <f t="shared" si="17"/>
        <v>0</v>
      </c>
      <c r="AA27" s="28">
        <f t="shared" si="18"/>
        <v>0</v>
      </c>
      <c r="AB27" s="28">
        <f t="shared" si="19"/>
        <v>0</v>
      </c>
      <c r="AC27" s="28">
        <f t="shared" si="20"/>
        <v>0</v>
      </c>
      <c r="AD27" s="28">
        <f t="shared" si="21"/>
        <v>0</v>
      </c>
      <c r="AE27" s="28">
        <f t="shared" si="22"/>
        <v>0</v>
      </c>
      <c r="AG27" s="12" t="str" cm="1">
        <f t="array" ref="AG27">IF($B27,myNull,IF(INDEX(tblSourceData[EU Year 1],$A27)=myNull,0,INDEX(tblSourceData[EU Year 1],$A27)))</f>
        <v/>
      </c>
      <c r="AH27" s="12" t="str" cm="1">
        <f t="array" ref="AH27">IF($B27,myNull,IF(INDEX(tblSourceData[EU Year 2],$A27)=myNull,0,INDEX(tblSourceData[EU Year 2],$A27)))</f>
        <v/>
      </c>
      <c r="AI27" s="12" t="str" cm="1">
        <f t="array" ref="AI27">IF($B27,myNull,IF(INDEX(tblSourceData[EU Year 3],$A27)=myNull,0,INDEX(tblSourceData[EU Year 3],$A27)))</f>
        <v/>
      </c>
      <c r="AJ27" s="12" t="str" cm="1">
        <f t="array" ref="AJ27">IF($B27,myNull,IF(INDEX(tblSourceData[EU Year 4],$A27)=myNull,0,INDEX(tblSourceData[EU Year 4],$A27)))</f>
        <v/>
      </c>
      <c r="AK27" s="12" t="str" cm="1">
        <f t="array" ref="AK27">IF($B27,myNull,IF(INDEX(tblSourceData[EU Year 5],$A27)=myNull,0,INDEX(tblSourceData[EU Year 5],$A27)))</f>
        <v/>
      </c>
      <c r="AL27" s="12" t="str" cm="1">
        <f t="array" ref="AL27">IF($B27,myNull,IF(INDEX(tblSourceData[NonEU Year1],$A27)=myNull,0,INDEX(tblSourceData[NonEU Year1],$A27)))</f>
        <v/>
      </c>
      <c r="AM27" s="12" t="str" cm="1">
        <f t="array" ref="AM27">IF($B27,myNull,IF(INDEX(tblSourceData[NonEU Year2],$A27)=myNull,0,INDEX(tblSourceData[NonEU Year2],$A27)))</f>
        <v/>
      </c>
      <c r="AN27" s="12" t="str" cm="1">
        <f t="array" ref="AN27">IF($B27,myNull,IF(INDEX(tblSourceData[NonEU Year3],$A27)=myNull,0,INDEX(tblSourceData[NonEU Year3],$A27)))</f>
        <v/>
      </c>
      <c r="AO27" s="12" t="str" cm="1">
        <f t="array" ref="AO27">IF($B27,myNull,IF(INDEX(tblSourceData[NonEU Year4],$A27)=myNull,0,INDEX(tblSourceData[NonEU Year4],$A27)))</f>
        <v/>
      </c>
      <c r="AP27" s="12" t="str" cm="1">
        <f t="array" ref="AP27">IF($B27,myNull,IF(INDEX(tblSourceData[NonEU Year5],$A27)=myNull,0,INDEX(tblSourceData[NonEU Year5],$A27)))</f>
        <v/>
      </c>
    </row>
    <row r="28" spans="1:42" x14ac:dyDescent="0.3">
      <c r="A28" s="4">
        <f t="shared" si="11"/>
        <v>19</v>
      </c>
      <c r="B28" s="6" t="b">
        <f t="shared" si="12"/>
        <v>1</v>
      </c>
      <c r="D28" t="str" cm="1">
        <f t="array" ref="D28">IF($B28,myNull,INDEX(tblSourceData[Campus],$A28))</f>
        <v/>
      </c>
      <c r="E28" t="str" cm="1">
        <f t="array" ref="E28">IF($B28,myNull,INDEX(tblSourceData[Major],$A28))</f>
        <v/>
      </c>
      <c r="F28" t="str" cm="1">
        <f t="array" ref="F28">IF($B28,myNull,INDEX(tblSourceData[Stage],$A28))</f>
        <v/>
      </c>
      <c r="G28" t="str" cm="1">
        <f t="array" ref="G28">IF($B28,myNull,INDEX(tblSourceData[Level],$A28))</f>
        <v/>
      </c>
      <c r="H28" s="10" t="str" cm="1">
        <f t="array" ref="H28">IF($B28,myNull,INDEX(tblSourceData[EU Census],$A28))</f>
        <v/>
      </c>
      <c r="I28" s="10" t="str" cm="1">
        <f t="array" ref="I28">IF($B28,myNull,INDEX(tblSourceData[NonEU Census],$A28))</f>
        <v/>
      </c>
      <c r="J28" s="10" t="str" cm="1">
        <f t="array" ref="J28">IF($B28,myNull,INDEX(tblSourceData[Census Total],$A28))</f>
        <v/>
      </c>
      <c r="K28" s="11" t="str" cm="1">
        <f t="array" ref="K28">IF($B28,myNull,INDEX(tblSourceData[EU Year 1],$A28))</f>
        <v/>
      </c>
      <c r="L28" s="11" t="str" cm="1">
        <f t="array" ref="L28">IF($B28,myNull,INDEX(tblSourceData[EU Year 2],$A28))</f>
        <v/>
      </c>
      <c r="M28" s="11" t="str" cm="1">
        <f t="array" ref="M28">IF($B28,myNull,INDEX(tblSourceData[EU Year 3],$A28))</f>
        <v/>
      </c>
      <c r="N28" s="11" t="str" cm="1">
        <f t="array" ref="N28">IF($B28,myNull,INDEX(tblSourceData[EU Year 4],$A28))</f>
        <v/>
      </c>
      <c r="O28" s="11" t="str" cm="1">
        <f t="array" ref="O28">IF($B28,myNull,INDEX(tblSourceData[EU Year 5],$A28))</f>
        <v/>
      </c>
      <c r="P28" s="11" t="str" cm="1">
        <f t="array" ref="P28">IF($B28,myNull,INDEX(tblSourceData[NonEU Year1],$A28))</f>
        <v/>
      </c>
      <c r="Q28" s="11" t="str" cm="1">
        <f t="array" ref="Q28">IF($B28,myNull,INDEX(tblSourceData[NonEU Year2],$A28))</f>
        <v/>
      </c>
      <c r="R28" s="11" t="str" cm="1">
        <f t="array" ref="R28">IF($B28,myNull,INDEX(tblSourceData[NonEU Year3],$A28))</f>
        <v/>
      </c>
      <c r="S28" s="11" t="str" cm="1">
        <f t="array" ref="S28">IF($B28,myNull,INDEX(tblSourceData[NonEU Year4],$A28))</f>
        <v/>
      </c>
      <c r="T28" s="11" t="str" cm="1">
        <f t="array" ref="T28">IF($B28,myNull,INDEX(tblSourceData[NonEU Year5],$A28))</f>
        <v/>
      </c>
      <c r="V28" s="28">
        <f t="shared" si="13"/>
        <v>0</v>
      </c>
      <c r="W28" s="28">
        <f t="shared" si="14"/>
        <v>0</v>
      </c>
      <c r="X28" s="28">
        <f t="shared" si="15"/>
        <v>0</v>
      </c>
      <c r="Y28" s="28">
        <f t="shared" si="16"/>
        <v>0</v>
      </c>
      <c r="Z28" s="28">
        <f t="shared" si="17"/>
        <v>0</v>
      </c>
      <c r="AA28" s="28">
        <f t="shared" si="18"/>
        <v>0</v>
      </c>
      <c r="AB28" s="28">
        <f t="shared" si="19"/>
        <v>0</v>
      </c>
      <c r="AC28" s="28">
        <f t="shared" si="20"/>
        <v>0</v>
      </c>
      <c r="AD28" s="28">
        <f t="shared" si="21"/>
        <v>0</v>
      </c>
      <c r="AE28" s="28">
        <f t="shared" si="22"/>
        <v>0</v>
      </c>
      <c r="AG28" s="12" t="str" cm="1">
        <f t="array" ref="AG28">IF($B28,myNull,IF(INDEX(tblSourceData[EU Year 1],$A28)=myNull,0,INDEX(tblSourceData[EU Year 1],$A28)))</f>
        <v/>
      </c>
      <c r="AH28" s="12" t="str" cm="1">
        <f t="array" ref="AH28">IF($B28,myNull,IF(INDEX(tblSourceData[EU Year 2],$A28)=myNull,0,INDEX(tblSourceData[EU Year 2],$A28)))</f>
        <v/>
      </c>
      <c r="AI28" s="12" t="str" cm="1">
        <f t="array" ref="AI28">IF($B28,myNull,IF(INDEX(tblSourceData[EU Year 3],$A28)=myNull,0,INDEX(tblSourceData[EU Year 3],$A28)))</f>
        <v/>
      </c>
      <c r="AJ28" s="12" t="str" cm="1">
        <f t="array" ref="AJ28">IF($B28,myNull,IF(INDEX(tblSourceData[EU Year 4],$A28)=myNull,0,INDEX(tblSourceData[EU Year 4],$A28)))</f>
        <v/>
      </c>
      <c r="AK28" s="12" t="str" cm="1">
        <f t="array" ref="AK28">IF($B28,myNull,IF(INDEX(tblSourceData[EU Year 5],$A28)=myNull,0,INDEX(tblSourceData[EU Year 5],$A28)))</f>
        <v/>
      </c>
      <c r="AL28" s="12" t="str" cm="1">
        <f t="array" ref="AL28">IF($B28,myNull,IF(INDEX(tblSourceData[NonEU Year1],$A28)=myNull,0,INDEX(tblSourceData[NonEU Year1],$A28)))</f>
        <v/>
      </c>
      <c r="AM28" s="12" t="str" cm="1">
        <f t="array" ref="AM28">IF($B28,myNull,IF(INDEX(tblSourceData[NonEU Year2],$A28)=myNull,0,INDEX(tblSourceData[NonEU Year2],$A28)))</f>
        <v/>
      </c>
      <c r="AN28" s="12" t="str" cm="1">
        <f t="array" ref="AN28">IF($B28,myNull,IF(INDEX(tblSourceData[NonEU Year3],$A28)=myNull,0,INDEX(tblSourceData[NonEU Year3],$A28)))</f>
        <v/>
      </c>
      <c r="AO28" s="12" t="str" cm="1">
        <f t="array" ref="AO28">IF($B28,myNull,IF(INDEX(tblSourceData[NonEU Year4],$A28)=myNull,0,INDEX(tblSourceData[NonEU Year4],$A28)))</f>
        <v/>
      </c>
      <c r="AP28" s="12" t="str" cm="1">
        <f t="array" ref="AP28">IF($B28,myNull,IF(INDEX(tblSourceData[NonEU Year5],$A28)=myNull,0,INDEX(tblSourceData[NonEU Year5],$A28)))</f>
        <v/>
      </c>
    </row>
    <row r="29" spans="1:42" x14ac:dyDescent="0.3">
      <c r="A29" s="4">
        <f t="shared" si="11"/>
        <v>20</v>
      </c>
      <c r="B29" s="6" t="b">
        <f t="shared" si="12"/>
        <v>1</v>
      </c>
      <c r="D29" t="str" cm="1">
        <f t="array" ref="D29">IF($B29,myNull,INDEX(tblSourceData[Campus],$A29))</f>
        <v/>
      </c>
      <c r="E29" t="str" cm="1">
        <f t="array" ref="E29">IF($B29,myNull,INDEX(tblSourceData[Major],$A29))</f>
        <v/>
      </c>
      <c r="F29" t="str" cm="1">
        <f t="array" ref="F29">IF($B29,myNull,INDEX(tblSourceData[Stage],$A29))</f>
        <v/>
      </c>
      <c r="G29" t="str" cm="1">
        <f t="array" ref="G29">IF($B29,myNull,INDEX(tblSourceData[Level],$A29))</f>
        <v/>
      </c>
      <c r="H29" s="10" t="str" cm="1">
        <f t="array" ref="H29">IF($B29,myNull,INDEX(tblSourceData[EU Census],$A29))</f>
        <v/>
      </c>
      <c r="I29" s="10" t="str" cm="1">
        <f t="array" ref="I29">IF($B29,myNull,INDEX(tblSourceData[NonEU Census],$A29))</f>
        <v/>
      </c>
      <c r="J29" s="10" t="str" cm="1">
        <f t="array" ref="J29">IF($B29,myNull,INDEX(tblSourceData[Census Total],$A29))</f>
        <v/>
      </c>
      <c r="K29" s="11" t="str" cm="1">
        <f t="array" ref="K29">IF($B29,myNull,INDEX(tblSourceData[EU Year 1],$A29))</f>
        <v/>
      </c>
      <c r="L29" s="11" t="str" cm="1">
        <f t="array" ref="L29">IF($B29,myNull,INDEX(tblSourceData[EU Year 2],$A29))</f>
        <v/>
      </c>
      <c r="M29" s="11" t="str" cm="1">
        <f t="array" ref="M29">IF($B29,myNull,INDEX(tblSourceData[EU Year 3],$A29))</f>
        <v/>
      </c>
      <c r="N29" s="11" t="str" cm="1">
        <f t="array" ref="N29">IF($B29,myNull,INDEX(tblSourceData[EU Year 4],$A29))</f>
        <v/>
      </c>
      <c r="O29" s="11" t="str" cm="1">
        <f t="array" ref="O29">IF($B29,myNull,INDEX(tblSourceData[EU Year 5],$A29))</f>
        <v/>
      </c>
      <c r="P29" s="11" t="str" cm="1">
        <f t="array" ref="P29">IF($B29,myNull,INDEX(tblSourceData[NonEU Year1],$A29))</f>
        <v/>
      </c>
      <c r="Q29" s="11" t="str" cm="1">
        <f t="array" ref="Q29">IF($B29,myNull,INDEX(tblSourceData[NonEU Year2],$A29))</f>
        <v/>
      </c>
      <c r="R29" s="11" t="str" cm="1">
        <f t="array" ref="R29">IF($B29,myNull,INDEX(tblSourceData[NonEU Year3],$A29))</f>
        <v/>
      </c>
      <c r="S29" s="11" t="str" cm="1">
        <f t="array" ref="S29">IF($B29,myNull,INDEX(tblSourceData[NonEU Year4],$A29))</f>
        <v/>
      </c>
      <c r="T29" s="11" t="str" cm="1">
        <f t="array" ref="T29">IF($B29,myNull,INDEX(tblSourceData[NonEU Year5],$A29))</f>
        <v/>
      </c>
      <c r="V29" s="28">
        <f t="shared" si="13"/>
        <v>0</v>
      </c>
      <c r="W29" s="28">
        <f t="shared" si="14"/>
        <v>0</v>
      </c>
      <c r="X29" s="28">
        <f t="shared" si="15"/>
        <v>0</v>
      </c>
      <c r="Y29" s="28">
        <f t="shared" si="16"/>
        <v>0</v>
      </c>
      <c r="Z29" s="28">
        <f t="shared" si="17"/>
        <v>0</v>
      </c>
      <c r="AA29" s="28">
        <f t="shared" si="18"/>
        <v>0</v>
      </c>
      <c r="AB29" s="28">
        <f t="shared" si="19"/>
        <v>0</v>
      </c>
      <c r="AC29" s="28">
        <f t="shared" si="20"/>
        <v>0</v>
      </c>
      <c r="AD29" s="28">
        <f t="shared" si="21"/>
        <v>0</v>
      </c>
      <c r="AE29" s="28">
        <f t="shared" si="22"/>
        <v>0</v>
      </c>
      <c r="AG29" s="12" t="str" cm="1">
        <f t="array" ref="AG29">IF($B29,myNull,IF(INDEX(tblSourceData[EU Year 1],$A29)=myNull,0,INDEX(tblSourceData[EU Year 1],$A29)))</f>
        <v/>
      </c>
      <c r="AH29" s="12" t="str" cm="1">
        <f t="array" ref="AH29">IF($B29,myNull,IF(INDEX(tblSourceData[EU Year 2],$A29)=myNull,0,INDEX(tblSourceData[EU Year 2],$A29)))</f>
        <v/>
      </c>
      <c r="AI29" s="12" t="str" cm="1">
        <f t="array" ref="AI29">IF($B29,myNull,IF(INDEX(tblSourceData[EU Year 3],$A29)=myNull,0,INDEX(tblSourceData[EU Year 3],$A29)))</f>
        <v/>
      </c>
      <c r="AJ29" s="12" t="str" cm="1">
        <f t="array" ref="AJ29">IF($B29,myNull,IF(INDEX(tblSourceData[EU Year 4],$A29)=myNull,0,INDEX(tblSourceData[EU Year 4],$A29)))</f>
        <v/>
      </c>
      <c r="AK29" s="12" t="str" cm="1">
        <f t="array" ref="AK29">IF($B29,myNull,IF(INDEX(tblSourceData[EU Year 5],$A29)=myNull,0,INDEX(tblSourceData[EU Year 5],$A29)))</f>
        <v/>
      </c>
      <c r="AL29" s="12" t="str" cm="1">
        <f t="array" ref="AL29">IF($B29,myNull,IF(INDEX(tblSourceData[NonEU Year1],$A29)=myNull,0,INDEX(tblSourceData[NonEU Year1],$A29)))</f>
        <v/>
      </c>
      <c r="AM29" s="12" t="str" cm="1">
        <f t="array" ref="AM29">IF($B29,myNull,IF(INDEX(tblSourceData[NonEU Year2],$A29)=myNull,0,INDEX(tblSourceData[NonEU Year2],$A29)))</f>
        <v/>
      </c>
      <c r="AN29" s="12" t="str" cm="1">
        <f t="array" ref="AN29">IF($B29,myNull,IF(INDEX(tblSourceData[NonEU Year3],$A29)=myNull,0,INDEX(tblSourceData[NonEU Year3],$A29)))</f>
        <v/>
      </c>
      <c r="AO29" s="12" t="str" cm="1">
        <f t="array" ref="AO29">IF($B29,myNull,IF(INDEX(tblSourceData[NonEU Year4],$A29)=myNull,0,INDEX(tblSourceData[NonEU Year4],$A29)))</f>
        <v/>
      </c>
      <c r="AP29" s="12" t="str" cm="1">
        <f t="array" ref="AP29">IF($B29,myNull,IF(INDEX(tblSourceData[NonEU Year5],$A29)=myNull,0,INDEX(tblSourceData[NonEU Year5],$A29)))</f>
        <v/>
      </c>
    </row>
    <row r="30" spans="1:42" x14ac:dyDescent="0.3">
      <c r="A30" s="4">
        <f t="shared" si="11"/>
        <v>21</v>
      </c>
      <c r="B30" s="6" t="b">
        <f t="shared" si="12"/>
        <v>1</v>
      </c>
      <c r="D30" t="str" cm="1">
        <f t="array" ref="D30">IF($B30,myNull,INDEX(tblSourceData[Campus],$A30))</f>
        <v/>
      </c>
      <c r="E30" t="str" cm="1">
        <f t="array" ref="E30">IF($B30,myNull,INDEX(tblSourceData[Major],$A30))</f>
        <v/>
      </c>
      <c r="F30" t="str" cm="1">
        <f t="array" ref="F30">IF($B30,myNull,INDEX(tblSourceData[Stage],$A30))</f>
        <v/>
      </c>
      <c r="G30" t="str" cm="1">
        <f t="array" ref="G30">IF($B30,myNull,INDEX(tblSourceData[Level],$A30))</f>
        <v/>
      </c>
      <c r="H30" s="10" t="str" cm="1">
        <f t="array" ref="H30">IF($B30,myNull,INDEX(tblSourceData[EU Census],$A30))</f>
        <v/>
      </c>
      <c r="I30" s="10" t="str" cm="1">
        <f t="array" ref="I30">IF($B30,myNull,INDEX(tblSourceData[NonEU Census],$A30))</f>
        <v/>
      </c>
      <c r="J30" s="10" t="str" cm="1">
        <f t="array" ref="J30">IF($B30,myNull,INDEX(tblSourceData[Census Total],$A30))</f>
        <v/>
      </c>
      <c r="K30" s="11" t="str" cm="1">
        <f t="array" ref="K30">IF($B30,myNull,INDEX(tblSourceData[EU Year 1],$A30))</f>
        <v/>
      </c>
      <c r="L30" s="11" t="str" cm="1">
        <f t="array" ref="L30">IF($B30,myNull,INDEX(tblSourceData[EU Year 2],$A30))</f>
        <v/>
      </c>
      <c r="M30" s="11" t="str" cm="1">
        <f t="array" ref="M30">IF($B30,myNull,INDEX(tblSourceData[EU Year 3],$A30))</f>
        <v/>
      </c>
      <c r="N30" s="11" t="str" cm="1">
        <f t="array" ref="N30">IF($B30,myNull,INDEX(tblSourceData[EU Year 4],$A30))</f>
        <v/>
      </c>
      <c r="O30" s="11" t="str" cm="1">
        <f t="array" ref="O30">IF($B30,myNull,INDEX(tblSourceData[EU Year 5],$A30))</f>
        <v/>
      </c>
      <c r="P30" s="11" t="str" cm="1">
        <f t="array" ref="P30">IF($B30,myNull,INDEX(tblSourceData[NonEU Year1],$A30))</f>
        <v/>
      </c>
      <c r="Q30" s="11" t="str" cm="1">
        <f t="array" ref="Q30">IF($B30,myNull,INDEX(tblSourceData[NonEU Year2],$A30))</f>
        <v/>
      </c>
      <c r="R30" s="11" t="str" cm="1">
        <f t="array" ref="R30">IF($B30,myNull,INDEX(tblSourceData[NonEU Year3],$A30))</f>
        <v/>
      </c>
      <c r="S30" s="11" t="str" cm="1">
        <f t="array" ref="S30">IF($B30,myNull,INDEX(tblSourceData[NonEU Year4],$A30))</f>
        <v/>
      </c>
      <c r="T30" s="11" t="str" cm="1">
        <f t="array" ref="T30">IF($B30,myNull,INDEX(tblSourceData[NonEU Year5],$A30))</f>
        <v/>
      </c>
      <c r="V30" s="28">
        <f t="shared" si="13"/>
        <v>0</v>
      </c>
      <c r="W30" s="28">
        <f t="shared" si="14"/>
        <v>0</v>
      </c>
      <c r="X30" s="28">
        <f t="shared" si="15"/>
        <v>0</v>
      </c>
      <c r="Y30" s="28">
        <f t="shared" si="16"/>
        <v>0</v>
      </c>
      <c r="Z30" s="28">
        <f t="shared" si="17"/>
        <v>0</v>
      </c>
      <c r="AA30" s="28">
        <f t="shared" si="18"/>
        <v>0</v>
      </c>
      <c r="AB30" s="28">
        <f t="shared" si="19"/>
        <v>0</v>
      </c>
      <c r="AC30" s="28">
        <f t="shared" si="20"/>
        <v>0</v>
      </c>
      <c r="AD30" s="28">
        <f t="shared" si="21"/>
        <v>0</v>
      </c>
      <c r="AE30" s="28">
        <f t="shared" si="22"/>
        <v>0</v>
      </c>
      <c r="AG30" s="12" t="str" cm="1">
        <f t="array" ref="AG30">IF($B30,myNull,IF(INDEX(tblSourceData[EU Year 1],$A30)=myNull,0,INDEX(tblSourceData[EU Year 1],$A30)))</f>
        <v/>
      </c>
      <c r="AH30" s="12" t="str" cm="1">
        <f t="array" ref="AH30">IF($B30,myNull,IF(INDEX(tblSourceData[EU Year 2],$A30)=myNull,0,INDEX(tblSourceData[EU Year 2],$A30)))</f>
        <v/>
      </c>
      <c r="AI30" s="12" t="str" cm="1">
        <f t="array" ref="AI30">IF($B30,myNull,IF(INDEX(tblSourceData[EU Year 3],$A30)=myNull,0,INDEX(tblSourceData[EU Year 3],$A30)))</f>
        <v/>
      </c>
      <c r="AJ30" s="12" t="str" cm="1">
        <f t="array" ref="AJ30">IF($B30,myNull,IF(INDEX(tblSourceData[EU Year 4],$A30)=myNull,0,INDEX(tblSourceData[EU Year 4],$A30)))</f>
        <v/>
      </c>
      <c r="AK30" s="12" t="str" cm="1">
        <f t="array" ref="AK30">IF($B30,myNull,IF(INDEX(tblSourceData[EU Year 5],$A30)=myNull,0,INDEX(tblSourceData[EU Year 5],$A30)))</f>
        <v/>
      </c>
      <c r="AL30" s="12" t="str" cm="1">
        <f t="array" ref="AL30">IF($B30,myNull,IF(INDEX(tblSourceData[NonEU Year1],$A30)=myNull,0,INDEX(tblSourceData[NonEU Year1],$A30)))</f>
        <v/>
      </c>
      <c r="AM30" s="12" t="str" cm="1">
        <f t="array" ref="AM30">IF($B30,myNull,IF(INDEX(tblSourceData[NonEU Year2],$A30)=myNull,0,INDEX(tblSourceData[NonEU Year2],$A30)))</f>
        <v/>
      </c>
      <c r="AN30" s="12" t="str" cm="1">
        <f t="array" ref="AN30">IF($B30,myNull,IF(INDEX(tblSourceData[NonEU Year3],$A30)=myNull,0,INDEX(tblSourceData[NonEU Year3],$A30)))</f>
        <v/>
      </c>
      <c r="AO30" s="12" t="str" cm="1">
        <f t="array" ref="AO30">IF($B30,myNull,IF(INDEX(tblSourceData[NonEU Year4],$A30)=myNull,0,INDEX(tblSourceData[NonEU Year4],$A30)))</f>
        <v/>
      </c>
      <c r="AP30" s="12" t="str" cm="1">
        <f t="array" ref="AP30">IF($B30,myNull,IF(INDEX(tblSourceData[NonEU Year5],$A30)=myNull,0,INDEX(tblSourceData[NonEU Year5],$A30)))</f>
        <v/>
      </c>
    </row>
    <row r="31" spans="1:42" x14ac:dyDescent="0.3">
      <c r="A31" s="4">
        <f t="shared" si="11"/>
        <v>22</v>
      </c>
      <c r="B31" s="6" t="b">
        <f t="shared" si="12"/>
        <v>1</v>
      </c>
      <c r="D31" t="str" cm="1">
        <f t="array" ref="D31">IF($B31,myNull,INDEX(tblSourceData[Campus],$A31))</f>
        <v/>
      </c>
      <c r="E31" t="str" cm="1">
        <f t="array" ref="E31">IF($B31,myNull,INDEX(tblSourceData[Major],$A31))</f>
        <v/>
      </c>
      <c r="F31" t="str" cm="1">
        <f t="array" ref="F31">IF($B31,myNull,INDEX(tblSourceData[Stage],$A31))</f>
        <v/>
      </c>
      <c r="G31" t="str" cm="1">
        <f t="array" ref="G31">IF($B31,myNull,INDEX(tblSourceData[Level],$A31))</f>
        <v/>
      </c>
      <c r="H31" s="10" t="str" cm="1">
        <f t="array" ref="H31">IF($B31,myNull,INDEX(tblSourceData[EU Census],$A31))</f>
        <v/>
      </c>
      <c r="I31" s="10" t="str" cm="1">
        <f t="array" ref="I31">IF($B31,myNull,INDEX(tblSourceData[NonEU Census],$A31))</f>
        <v/>
      </c>
      <c r="J31" s="10" t="str" cm="1">
        <f t="array" ref="J31">IF($B31,myNull,INDEX(tblSourceData[Census Total],$A31))</f>
        <v/>
      </c>
      <c r="K31" s="11" t="str" cm="1">
        <f t="array" ref="K31">IF($B31,myNull,INDEX(tblSourceData[EU Year 1],$A31))</f>
        <v/>
      </c>
      <c r="L31" s="11" t="str" cm="1">
        <f t="array" ref="L31">IF($B31,myNull,INDEX(tblSourceData[EU Year 2],$A31))</f>
        <v/>
      </c>
      <c r="M31" s="11" t="str" cm="1">
        <f t="array" ref="M31">IF($B31,myNull,INDEX(tblSourceData[EU Year 3],$A31))</f>
        <v/>
      </c>
      <c r="N31" s="11" t="str" cm="1">
        <f t="array" ref="N31">IF($B31,myNull,INDEX(tblSourceData[EU Year 4],$A31))</f>
        <v/>
      </c>
      <c r="O31" s="11" t="str" cm="1">
        <f t="array" ref="O31">IF($B31,myNull,INDEX(tblSourceData[EU Year 5],$A31))</f>
        <v/>
      </c>
      <c r="P31" s="11" t="str" cm="1">
        <f t="array" ref="P31">IF($B31,myNull,INDEX(tblSourceData[NonEU Year1],$A31))</f>
        <v/>
      </c>
      <c r="Q31" s="11" t="str" cm="1">
        <f t="array" ref="Q31">IF($B31,myNull,INDEX(tblSourceData[NonEU Year2],$A31))</f>
        <v/>
      </c>
      <c r="R31" s="11" t="str" cm="1">
        <f t="array" ref="R31">IF($B31,myNull,INDEX(tblSourceData[NonEU Year3],$A31))</f>
        <v/>
      </c>
      <c r="S31" s="11" t="str" cm="1">
        <f t="array" ref="S31">IF($B31,myNull,INDEX(tblSourceData[NonEU Year4],$A31))</f>
        <v/>
      </c>
      <c r="T31" s="11" t="str" cm="1">
        <f t="array" ref="T31">IF($B31,myNull,INDEX(tblSourceData[NonEU Year5],$A31))</f>
        <v/>
      </c>
      <c r="V31" s="28">
        <f t="shared" si="13"/>
        <v>0</v>
      </c>
      <c r="W31" s="28">
        <f t="shared" si="14"/>
        <v>0</v>
      </c>
      <c r="X31" s="28">
        <f t="shared" si="15"/>
        <v>0</v>
      </c>
      <c r="Y31" s="28">
        <f t="shared" si="16"/>
        <v>0</v>
      </c>
      <c r="Z31" s="28">
        <f t="shared" si="17"/>
        <v>0</v>
      </c>
      <c r="AA31" s="28">
        <f t="shared" si="18"/>
        <v>0</v>
      </c>
      <c r="AB31" s="28">
        <f t="shared" si="19"/>
        <v>0</v>
      </c>
      <c r="AC31" s="28">
        <f t="shared" si="20"/>
        <v>0</v>
      </c>
      <c r="AD31" s="28">
        <f t="shared" si="21"/>
        <v>0</v>
      </c>
      <c r="AE31" s="28">
        <f t="shared" si="22"/>
        <v>0</v>
      </c>
      <c r="AG31" s="12" t="str" cm="1">
        <f t="array" ref="AG31">IF($B31,myNull,IF(INDEX(tblSourceData[EU Year 1],$A31)=myNull,0,INDEX(tblSourceData[EU Year 1],$A31)))</f>
        <v/>
      </c>
      <c r="AH31" s="12" t="str" cm="1">
        <f t="array" ref="AH31">IF($B31,myNull,IF(INDEX(tblSourceData[EU Year 2],$A31)=myNull,0,INDEX(tblSourceData[EU Year 2],$A31)))</f>
        <v/>
      </c>
      <c r="AI31" s="12" t="str" cm="1">
        <f t="array" ref="AI31">IF($B31,myNull,IF(INDEX(tblSourceData[EU Year 3],$A31)=myNull,0,INDEX(tblSourceData[EU Year 3],$A31)))</f>
        <v/>
      </c>
      <c r="AJ31" s="12" t="str" cm="1">
        <f t="array" ref="AJ31">IF($B31,myNull,IF(INDEX(tblSourceData[EU Year 4],$A31)=myNull,0,INDEX(tblSourceData[EU Year 4],$A31)))</f>
        <v/>
      </c>
      <c r="AK31" s="12" t="str" cm="1">
        <f t="array" ref="AK31">IF($B31,myNull,IF(INDEX(tblSourceData[EU Year 5],$A31)=myNull,0,INDEX(tblSourceData[EU Year 5],$A31)))</f>
        <v/>
      </c>
      <c r="AL31" s="12" t="str" cm="1">
        <f t="array" ref="AL31">IF($B31,myNull,IF(INDEX(tblSourceData[NonEU Year1],$A31)=myNull,0,INDEX(tblSourceData[NonEU Year1],$A31)))</f>
        <v/>
      </c>
      <c r="AM31" s="12" t="str" cm="1">
        <f t="array" ref="AM31">IF($B31,myNull,IF(INDEX(tblSourceData[NonEU Year2],$A31)=myNull,0,INDEX(tblSourceData[NonEU Year2],$A31)))</f>
        <v/>
      </c>
      <c r="AN31" s="12" t="str" cm="1">
        <f t="array" ref="AN31">IF($B31,myNull,IF(INDEX(tblSourceData[NonEU Year3],$A31)=myNull,0,INDEX(tblSourceData[NonEU Year3],$A31)))</f>
        <v/>
      </c>
      <c r="AO31" s="12" t="str" cm="1">
        <f t="array" ref="AO31">IF($B31,myNull,IF(INDEX(tblSourceData[NonEU Year4],$A31)=myNull,0,INDEX(tblSourceData[NonEU Year4],$A31)))</f>
        <v/>
      </c>
      <c r="AP31" s="12" t="str" cm="1">
        <f t="array" ref="AP31">IF($B31,myNull,IF(INDEX(tblSourceData[NonEU Year5],$A31)=myNull,0,INDEX(tblSourceData[NonEU Year5],$A31)))</f>
        <v/>
      </c>
    </row>
    <row r="32" spans="1:42" x14ac:dyDescent="0.3">
      <c r="A32" s="4">
        <f t="shared" si="11"/>
        <v>23</v>
      </c>
      <c r="B32" s="6" t="b">
        <f t="shared" si="12"/>
        <v>1</v>
      </c>
      <c r="D32" t="str" cm="1">
        <f t="array" ref="D32">IF($B32,myNull,INDEX(tblSourceData[Campus],$A32))</f>
        <v/>
      </c>
      <c r="E32" t="str" cm="1">
        <f t="array" ref="E32">IF($B32,myNull,INDEX(tblSourceData[Major],$A32))</f>
        <v/>
      </c>
      <c r="F32" t="str" cm="1">
        <f t="array" ref="F32">IF($B32,myNull,INDEX(tblSourceData[Stage],$A32))</f>
        <v/>
      </c>
      <c r="G32" t="str" cm="1">
        <f t="array" ref="G32">IF($B32,myNull,INDEX(tblSourceData[Level],$A32))</f>
        <v/>
      </c>
      <c r="H32" s="10" t="str" cm="1">
        <f t="array" ref="H32">IF($B32,myNull,INDEX(tblSourceData[EU Census],$A32))</f>
        <v/>
      </c>
      <c r="I32" s="10" t="str" cm="1">
        <f t="array" ref="I32">IF($B32,myNull,INDEX(tblSourceData[NonEU Census],$A32))</f>
        <v/>
      </c>
      <c r="J32" s="10" t="str" cm="1">
        <f t="array" ref="J32">IF($B32,myNull,INDEX(tblSourceData[Census Total],$A32))</f>
        <v/>
      </c>
      <c r="K32" s="11" t="str" cm="1">
        <f t="array" ref="K32">IF($B32,myNull,INDEX(tblSourceData[EU Year 1],$A32))</f>
        <v/>
      </c>
      <c r="L32" s="11" t="str" cm="1">
        <f t="array" ref="L32">IF($B32,myNull,INDEX(tblSourceData[EU Year 2],$A32))</f>
        <v/>
      </c>
      <c r="M32" s="11" t="str" cm="1">
        <f t="array" ref="M32">IF($B32,myNull,INDEX(tblSourceData[EU Year 3],$A32))</f>
        <v/>
      </c>
      <c r="N32" s="11" t="str" cm="1">
        <f t="array" ref="N32">IF($B32,myNull,INDEX(tblSourceData[EU Year 4],$A32))</f>
        <v/>
      </c>
      <c r="O32" s="11" t="str" cm="1">
        <f t="array" ref="O32">IF($B32,myNull,INDEX(tblSourceData[EU Year 5],$A32))</f>
        <v/>
      </c>
      <c r="P32" s="11" t="str" cm="1">
        <f t="array" ref="P32">IF($B32,myNull,INDEX(tblSourceData[NonEU Year1],$A32))</f>
        <v/>
      </c>
      <c r="Q32" s="11" t="str" cm="1">
        <f t="array" ref="Q32">IF($B32,myNull,INDEX(tblSourceData[NonEU Year2],$A32))</f>
        <v/>
      </c>
      <c r="R32" s="11" t="str" cm="1">
        <f t="array" ref="R32">IF($B32,myNull,INDEX(tblSourceData[NonEU Year3],$A32))</f>
        <v/>
      </c>
      <c r="S32" s="11" t="str" cm="1">
        <f t="array" ref="S32">IF($B32,myNull,INDEX(tblSourceData[NonEU Year4],$A32))</f>
        <v/>
      </c>
      <c r="T32" s="11" t="str" cm="1">
        <f t="array" ref="T32">IF($B32,myNull,INDEX(tblSourceData[NonEU Year5],$A32))</f>
        <v/>
      </c>
      <c r="V32" s="28">
        <f t="shared" si="13"/>
        <v>0</v>
      </c>
      <c r="W32" s="28">
        <f t="shared" si="14"/>
        <v>0</v>
      </c>
      <c r="X32" s="28">
        <f t="shared" si="15"/>
        <v>0</v>
      </c>
      <c r="Y32" s="28">
        <f t="shared" si="16"/>
        <v>0</v>
      </c>
      <c r="Z32" s="28">
        <f t="shared" si="17"/>
        <v>0</v>
      </c>
      <c r="AA32" s="28">
        <f t="shared" si="18"/>
        <v>0</v>
      </c>
      <c r="AB32" s="28">
        <f t="shared" si="19"/>
        <v>0</v>
      </c>
      <c r="AC32" s="28">
        <f t="shared" si="20"/>
        <v>0</v>
      </c>
      <c r="AD32" s="28">
        <f t="shared" si="21"/>
        <v>0</v>
      </c>
      <c r="AE32" s="28">
        <f t="shared" si="22"/>
        <v>0</v>
      </c>
      <c r="AG32" s="12" t="str" cm="1">
        <f t="array" ref="AG32">IF($B32,myNull,IF(INDEX(tblSourceData[EU Year 1],$A32)=myNull,0,INDEX(tblSourceData[EU Year 1],$A32)))</f>
        <v/>
      </c>
      <c r="AH32" s="12" t="str" cm="1">
        <f t="array" ref="AH32">IF($B32,myNull,IF(INDEX(tblSourceData[EU Year 2],$A32)=myNull,0,INDEX(tblSourceData[EU Year 2],$A32)))</f>
        <v/>
      </c>
      <c r="AI32" s="12" t="str" cm="1">
        <f t="array" ref="AI32">IF($B32,myNull,IF(INDEX(tblSourceData[EU Year 3],$A32)=myNull,0,INDEX(tblSourceData[EU Year 3],$A32)))</f>
        <v/>
      </c>
      <c r="AJ32" s="12" t="str" cm="1">
        <f t="array" ref="AJ32">IF($B32,myNull,IF(INDEX(tblSourceData[EU Year 4],$A32)=myNull,0,INDEX(tblSourceData[EU Year 4],$A32)))</f>
        <v/>
      </c>
      <c r="AK32" s="12" t="str" cm="1">
        <f t="array" ref="AK32">IF($B32,myNull,IF(INDEX(tblSourceData[EU Year 5],$A32)=myNull,0,INDEX(tblSourceData[EU Year 5],$A32)))</f>
        <v/>
      </c>
      <c r="AL32" s="12" t="str" cm="1">
        <f t="array" ref="AL32">IF($B32,myNull,IF(INDEX(tblSourceData[NonEU Year1],$A32)=myNull,0,INDEX(tblSourceData[NonEU Year1],$A32)))</f>
        <v/>
      </c>
      <c r="AM32" s="12" t="str" cm="1">
        <f t="array" ref="AM32">IF($B32,myNull,IF(INDEX(tblSourceData[NonEU Year2],$A32)=myNull,0,INDEX(tblSourceData[NonEU Year2],$A32)))</f>
        <v/>
      </c>
      <c r="AN32" s="12" t="str" cm="1">
        <f t="array" ref="AN32">IF($B32,myNull,IF(INDEX(tblSourceData[NonEU Year3],$A32)=myNull,0,INDEX(tblSourceData[NonEU Year3],$A32)))</f>
        <v/>
      </c>
      <c r="AO32" s="12" t="str" cm="1">
        <f t="array" ref="AO32">IF($B32,myNull,IF(INDEX(tblSourceData[NonEU Year4],$A32)=myNull,0,INDEX(tblSourceData[NonEU Year4],$A32)))</f>
        <v/>
      </c>
      <c r="AP32" s="12" t="str" cm="1">
        <f t="array" ref="AP32">IF($B32,myNull,IF(INDEX(tblSourceData[NonEU Year5],$A32)=myNull,0,INDEX(tblSourceData[NonEU Year5],$A32)))</f>
        <v/>
      </c>
    </row>
    <row r="33" spans="1:42" x14ac:dyDescent="0.3">
      <c r="A33" s="4">
        <f t="shared" si="11"/>
        <v>24</v>
      </c>
      <c r="B33" s="6" t="b">
        <f t="shared" si="12"/>
        <v>1</v>
      </c>
      <c r="D33" t="str" cm="1">
        <f t="array" ref="D33">IF($B33,myNull,INDEX(tblSourceData[Campus],$A33))</f>
        <v/>
      </c>
      <c r="E33" t="str" cm="1">
        <f t="array" ref="E33">IF($B33,myNull,INDEX(tblSourceData[Major],$A33))</f>
        <v/>
      </c>
      <c r="F33" t="str" cm="1">
        <f t="array" ref="F33">IF($B33,myNull,INDEX(tblSourceData[Stage],$A33))</f>
        <v/>
      </c>
      <c r="G33" t="str" cm="1">
        <f t="array" ref="G33">IF($B33,myNull,INDEX(tblSourceData[Level],$A33))</f>
        <v/>
      </c>
      <c r="H33" s="10" t="str" cm="1">
        <f t="array" ref="H33">IF($B33,myNull,INDEX(tblSourceData[EU Census],$A33))</f>
        <v/>
      </c>
      <c r="I33" s="10" t="str" cm="1">
        <f t="array" ref="I33">IF($B33,myNull,INDEX(tblSourceData[NonEU Census],$A33))</f>
        <v/>
      </c>
      <c r="J33" s="10" t="str" cm="1">
        <f t="array" ref="J33">IF($B33,myNull,INDEX(tblSourceData[Census Total],$A33))</f>
        <v/>
      </c>
      <c r="K33" s="11" t="str" cm="1">
        <f t="array" ref="K33">IF($B33,myNull,INDEX(tblSourceData[EU Year 1],$A33))</f>
        <v/>
      </c>
      <c r="L33" s="11" t="str" cm="1">
        <f t="array" ref="L33">IF($B33,myNull,INDEX(tblSourceData[EU Year 2],$A33))</f>
        <v/>
      </c>
      <c r="M33" s="11" t="str" cm="1">
        <f t="array" ref="M33">IF($B33,myNull,INDEX(tblSourceData[EU Year 3],$A33))</f>
        <v/>
      </c>
      <c r="N33" s="11" t="str" cm="1">
        <f t="array" ref="N33">IF($B33,myNull,INDEX(tblSourceData[EU Year 4],$A33))</f>
        <v/>
      </c>
      <c r="O33" s="11" t="str" cm="1">
        <f t="array" ref="O33">IF($B33,myNull,INDEX(tblSourceData[EU Year 5],$A33))</f>
        <v/>
      </c>
      <c r="P33" s="11" t="str" cm="1">
        <f t="array" ref="P33">IF($B33,myNull,INDEX(tblSourceData[NonEU Year1],$A33))</f>
        <v/>
      </c>
      <c r="Q33" s="11" t="str" cm="1">
        <f t="array" ref="Q33">IF($B33,myNull,INDEX(tblSourceData[NonEU Year2],$A33))</f>
        <v/>
      </c>
      <c r="R33" s="11" t="str" cm="1">
        <f t="array" ref="R33">IF($B33,myNull,INDEX(tblSourceData[NonEU Year3],$A33))</f>
        <v/>
      </c>
      <c r="S33" s="11" t="str" cm="1">
        <f t="array" ref="S33">IF($B33,myNull,INDEX(tblSourceData[NonEU Year4],$A33))</f>
        <v/>
      </c>
      <c r="T33" s="11" t="str" cm="1">
        <f t="array" ref="T33">IF($B33,myNull,INDEX(tblSourceData[NonEU Year5],$A33))</f>
        <v/>
      </c>
      <c r="V33" s="28">
        <f t="shared" si="13"/>
        <v>0</v>
      </c>
      <c r="W33" s="28">
        <f t="shared" si="14"/>
        <v>0</v>
      </c>
      <c r="X33" s="28">
        <f t="shared" si="15"/>
        <v>0</v>
      </c>
      <c r="Y33" s="28">
        <f t="shared" si="16"/>
        <v>0</v>
      </c>
      <c r="Z33" s="28">
        <f t="shared" si="17"/>
        <v>0</v>
      </c>
      <c r="AA33" s="28">
        <f t="shared" si="18"/>
        <v>0</v>
      </c>
      <c r="AB33" s="28">
        <f t="shared" si="19"/>
        <v>0</v>
      </c>
      <c r="AC33" s="28">
        <f t="shared" si="20"/>
        <v>0</v>
      </c>
      <c r="AD33" s="28">
        <f t="shared" si="21"/>
        <v>0</v>
      </c>
      <c r="AE33" s="28">
        <f t="shared" si="22"/>
        <v>0</v>
      </c>
      <c r="AG33" s="12" t="str" cm="1">
        <f t="array" ref="AG33">IF($B33,myNull,IF(INDEX(tblSourceData[EU Year 1],$A33)=myNull,0,INDEX(tblSourceData[EU Year 1],$A33)))</f>
        <v/>
      </c>
      <c r="AH33" s="12" t="str" cm="1">
        <f t="array" ref="AH33">IF($B33,myNull,IF(INDEX(tblSourceData[EU Year 2],$A33)=myNull,0,INDEX(tblSourceData[EU Year 2],$A33)))</f>
        <v/>
      </c>
      <c r="AI33" s="12" t="str" cm="1">
        <f t="array" ref="AI33">IF($B33,myNull,IF(INDEX(tblSourceData[EU Year 3],$A33)=myNull,0,INDEX(tblSourceData[EU Year 3],$A33)))</f>
        <v/>
      </c>
      <c r="AJ33" s="12" t="str" cm="1">
        <f t="array" ref="AJ33">IF($B33,myNull,IF(INDEX(tblSourceData[EU Year 4],$A33)=myNull,0,INDEX(tblSourceData[EU Year 4],$A33)))</f>
        <v/>
      </c>
      <c r="AK33" s="12" t="str" cm="1">
        <f t="array" ref="AK33">IF($B33,myNull,IF(INDEX(tblSourceData[EU Year 5],$A33)=myNull,0,INDEX(tblSourceData[EU Year 5],$A33)))</f>
        <v/>
      </c>
      <c r="AL33" s="12" t="str" cm="1">
        <f t="array" ref="AL33">IF($B33,myNull,IF(INDEX(tblSourceData[NonEU Year1],$A33)=myNull,0,INDEX(tblSourceData[NonEU Year1],$A33)))</f>
        <v/>
      </c>
      <c r="AM33" s="12" t="str" cm="1">
        <f t="array" ref="AM33">IF($B33,myNull,IF(INDEX(tblSourceData[NonEU Year2],$A33)=myNull,0,INDEX(tblSourceData[NonEU Year2],$A33)))</f>
        <v/>
      </c>
      <c r="AN33" s="12" t="str" cm="1">
        <f t="array" ref="AN33">IF($B33,myNull,IF(INDEX(tblSourceData[NonEU Year3],$A33)=myNull,0,INDEX(tblSourceData[NonEU Year3],$A33)))</f>
        <v/>
      </c>
      <c r="AO33" s="12" t="str" cm="1">
        <f t="array" ref="AO33">IF($B33,myNull,IF(INDEX(tblSourceData[NonEU Year4],$A33)=myNull,0,INDEX(tblSourceData[NonEU Year4],$A33)))</f>
        <v/>
      </c>
      <c r="AP33" s="12" t="str" cm="1">
        <f t="array" ref="AP33">IF($B33,myNull,IF(INDEX(tblSourceData[NonEU Year5],$A33)=myNull,0,INDEX(tblSourceData[NonEU Year5],$A33)))</f>
        <v/>
      </c>
    </row>
    <row r="34" spans="1:42" x14ac:dyDescent="0.3">
      <c r="A34" s="4">
        <f t="shared" si="11"/>
        <v>25</v>
      </c>
      <c r="B34" s="6" t="b">
        <f t="shared" si="12"/>
        <v>1</v>
      </c>
      <c r="D34" t="str" cm="1">
        <f t="array" ref="D34">IF($B34,myNull,INDEX(tblSourceData[Campus],$A34))</f>
        <v/>
      </c>
      <c r="E34" t="str" cm="1">
        <f t="array" ref="E34">IF($B34,myNull,INDEX(tblSourceData[Major],$A34))</f>
        <v/>
      </c>
      <c r="F34" t="str" cm="1">
        <f t="array" ref="F34">IF($B34,myNull,INDEX(tblSourceData[Stage],$A34))</f>
        <v/>
      </c>
      <c r="G34" t="str" cm="1">
        <f t="array" ref="G34">IF($B34,myNull,INDEX(tblSourceData[Level],$A34))</f>
        <v/>
      </c>
      <c r="H34" s="10" t="str" cm="1">
        <f t="array" ref="H34">IF($B34,myNull,INDEX(tblSourceData[EU Census],$A34))</f>
        <v/>
      </c>
      <c r="I34" s="10" t="str" cm="1">
        <f t="array" ref="I34">IF($B34,myNull,INDEX(tblSourceData[NonEU Census],$A34))</f>
        <v/>
      </c>
      <c r="J34" s="10" t="str" cm="1">
        <f t="array" ref="J34">IF($B34,myNull,INDEX(tblSourceData[Census Total],$A34))</f>
        <v/>
      </c>
      <c r="K34" s="11" t="str" cm="1">
        <f t="array" ref="K34">IF($B34,myNull,INDEX(tblSourceData[EU Year 1],$A34))</f>
        <v/>
      </c>
      <c r="L34" s="11" t="str" cm="1">
        <f t="array" ref="L34">IF($B34,myNull,INDEX(tblSourceData[EU Year 2],$A34))</f>
        <v/>
      </c>
      <c r="M34" s="11" t="str" cm="1">
        <f t="array" ref="M34">IF($B34,myNull,INDEX(tblSourceData[EU Year 3],$A34))</f>
        <v/>
      </c>
      <c r="N34" s="11" t="str" cm="1">
        <f t="array" ref="N34">IF($B34,myNull,INDEX(tblSourceData[EU Year 4],$A34))</f>
        <v/>
      </c>
      <c r="O34" s="11" t="str" cm="1">
        <f t="array" ref="O34">IF($B34,myNull,INDEX(tblSourceData[EU Year 5],$A34))</f>
        <v/>
      </c>
      <c r="P34" s="11" t="str" cm="1">
        <f t="array" ref="P34">IF($B34,myNull,INDEX(tblSourceData[NonEU Year1],$A34))</f>
        <v/>
      </c>
      <c r="Q34" s="11" t="str" cm="1">
        <f t="array" ref="Q34">IF($B34,myNull,INDEX(tblSourceData[NonEU Year2],$A34))</f>
        <v/>
      </c>
      <c r="R34" s="11" t="str" cm="1">
        <f t="array" ref="R34">IF($B34,myNull,INDEX(tblSourceData[NonEU Year3],$A34))</f>
        <v/>
      </c>
      <c r="S34" s="11" t="str" cm="1">
        <f t="array" ref="S34">IF($B34,myNull,INDEX(tblSourceData[NonEU Year4],$A34))</f>
        <v/>
      </c>
      <c r="T34" s="11" t="str" cm="1">
        <f t="array" ref="T34">IF($B34,myNull,INDEX(tblSourceData[NonEU Year5],$A34))</f>
        <v/>
      </c>
      <c r="V34" s="28">
        <f t="shared" si="13"/>
        <v>0</v>
      </c>
      <c r="W34" s="28">
        <f t="shared" si="14"/>
        <v>0</v>
      </c>
      <c r="X34" s="28">
        <f t="shared" si="15"/>
        <v>0</v>
      </c>
      <c r="Y34" s="28">
        <f t="shared" si="16"/>
        <v>0</v>
      </c>
      <c r="Z34" s="28">
        <f t="shared" si="17"/>
        <v>0</v>
      </c>
      <c r="AA34" s="28">
        <f t="shared" si="18"/>
        <v>0</v>
      </c>
      <c r="AB34" s="28">
        <f t="shared" si="19"/>
        <v>0</v>
      </c>
      <c r="AC34" s="28">
        <f t="shared" si="20"/>
        <v>0</v>
      </c>
      <c r="AD34" s="28">
        <f t="shared" si="21"/>
        <v>0</v>
      </c>
      <c r="AE34" s="28">
        <f t="shared" si="22"/>
        <v>0</v>
      </c>
      <c r="AG34" s="12" t="str" cm="1">
        <f t="array" ref="AG34">IF($B34,myNull,IF(INDEX(tblSourceData[EU Year 1],$A34)=myNull,0,INDEX(tblSourceData[EU Year 1],$A34)))</f>
        <v/>
      </c>
      <c r="AH34" s="12" t="str" cm="1">
        <f t="array" ref="AH34">IF($B34,myNull,IF(INDEX(tblSourceData[EU Year 2],$A34)=myNull,0,INDEX(tblSourceData[EU Year 2],$A34)))</f>
        <v/>
      </c>
      <c r="AI34" s="12" t="str" cm="1">
        <f t="array" ref="AI34">IF($B34,myNull,IF(INDEX(tblSourceData[EU Year 3],$A34)=myNull,0,INDEX(tblSourceData[EU Year 3],$A34)))</f>
        <v/>
      </c>
      <c r="AJ34" s="12" t="str" cm="1">
        <f t="array" ref="AJ34">IF($B34,myNull,IF(INDEX(tblSourceData[EU Year 4],$A34)=myNull,0,INDEX(tblSourceData[EU Year 4],$A34)))</f>
        <v/>
      </c>
      <c r="AK34" s="12" t="str" cm="1">
        <f t="array" ref="AK34">IF($B34,myNull,IF(INDEX(tblSourceData[EU Year 5],$A34)=myNull,0,INDEX(tblSourceData[EU Year 5],$A34)))</f>
        <v/>
      </c>
      <c r="AL34" s="12" t="str" cm="1">
        <f t="array" ref="AL34">IF($B34,myNull,IF(INDEX(tblSourceData[NonEU Year1],$A34)=myNull,0,INDEX(tblSourceData[NonEU Year1],$A34)))</f>
        <v/>
      </c>
      <c r="AM34" s="12" t="str" cm="1">
        <f t="array" ref="AM34">IF($B34,myNull,IF(INDEX(tblSourceData[NonEU Year2],$A34)=myNull,0,INDEX(tblSourceData[NonEU Year2],$A34)))</f>
        <v/>
      </c>
      <c r="AN34" s="12" t="str" cm="1">
        <f t="array" ref="AN34">IF($B34,myNull,IF(INDEX(tblSourceData[NonEU Year3],$A34)=myNull,0,INDEX(tblSourceData[NonEU Year3],$A34)))</f>
        <v/>
      </c>
      <c r="AO34" s="12" t="str" cm="1">
        <f t="array" ref="AO34">IF($B34,myNull,IF(INDEX(tblSourceData[NonEU Year4],$A34)=myNull,0,INDEX(tblSourceData[NonEU Year4],$A34)))</f>
        <v/>
      </c>
      <c r="AP34" s="12" t="str" cm="1">
        <f t="array" ref="AP34">IF($B34,myNull,IF(INDEX(tblSourceData[NonEU Year5],$A34)=myNull,0,INDEX(tblSourceData[NonEU Year5],$A34)))</f>
        <v/>
      </c>
    </row>
    <row r="35" spans="1:42" x14ac:dyDescent="0.3">
      <c r="A35" s="4">
        <f t="shared" si="11"/>
        <v>26</v>
      </c>
      <c r="B35" s="6" t="b">
        <f t="shared" si="12"/>
        <v>1</v>
      </c>
      <c r="D35" t="str" cm="1">
        <f t="array" ref="D35">IF($B35,myNull,INDEX(tblSourceData[Campus],$A35))</f>
        <v/>
      </c>
      <c r="E35" t="str" cm="1">
        <f t="array" ref="E35">IF($B35,myNull,INDEX(tblSourceData[Major],$A35))</f>
        <v/>
      </c>
      <c r="F35" t="str" cm="1">
        <f t="array" ref="F35">IF($B35,myNull,INDEX(tblSourceData[Stage],$A35))</f>
        <v/>
      </c>
      <c r="G35" t="str" cm="1">
        <f t="array" ref="G35">IF($B35,myNull,INDEX(tblSourceData[Level],$A35))</f>
        <v/>
      </c>
      <c r="H35" s="10" t="str" cm="1">
        <f t="array" ref="H35">IF($B35,myNull,INDEX(tblSourceData[EU Census],$A35))</f>
        <v/>
      </c>
      <c r="I35" s="10" t="str" cm="1">
        <f t="array" ref="I35">IF($B35,myNull,INDEX(tblSourceData[NonEU Census],$A35))</f>
        <v/>
      </c>
      <c r="J35" s="10" t="str" cm="1">
        <f t="array" ref="J35">IF($B35,myNull,INDEX(tblSourceData[Census Total],$A35))</f>
        <v/>
      </c>
      <c r="K35" s="11" t="str" cm="1">
        <f t="array" ref="K35">IF($B35,myNull,INDEX(tblSourceData[EU Year 1],$A35))</f>
        <v/>
      </c>
      <c r="L35" s="11" t="str" cm="1">
        <f t="array" ref="L35">IF($B35,myNull,INDEX(tblSourceData[EU Year 2],$A35))</f>
        <v/>
      </c>
      <c r="M35" s="11" t="str" cm="1">
        <f t="array" ref="M35">IF($B35,myNull,INDEX(tblSourceData[EU Year 3],$A35))</f>
        <v/>
      </c>
      <c r="N35" s="11" t="str" cm="1">
        <f t="array" ref="N35">IF($B35,myNull,INDEX(tblSourceData[EU Year 4],$A35))</f>
        <v/>
      </c>
      <c r="O35" s="11" t="str" cm="1">
        <f t="array" ref="O35">IF($B35,myNull,INDEX(tblSourceData[EU Year 5],$A35))</f>
        <v/>
      </c>
      <c r="P35" s="11" t="str" cm="1">
        <f t="array" ref="P35">IF($B35,myNull,INDEX(tblSourceData[NonEU Year1],$A35))</f>
        <v/>
      </c>
      <c r="Q35" s="11" t="str" cm="1">
        <f t="array" ref="Q35">IF($B35,myNull,INDEX(tblSourceData[NonEU Year2],$A35))</f>
        <v/>
      </c>
      <c r="R35" s="11" t="str" cm="1">
        <f t="array" ref="R35">IF($B35,myNull,INDEX(tblSourceData[NonEU Year3],$A35))</f>
        <v/>
      </c>
      <c r="S35" s="11" t="str" cm="1">
        <f t="array" ref="S35">IF($B35,myNull,INDEX(tblSourceData[NonEU Year4],$A35))</f>
        <v/>
      </c>
      <c r="T35" s="11" t="str" cm="1">
        <f t="array" ref="T35">IF($B35,myNull,INDEX(tblSourceData[NonEU Year5],$A35))</f>
        <v/>
      </c>
      <c r="V35" s="28">
        <f t="shared" si="13"/>
        <v>0</v>
      </c>
      <c r="W35" s="28">
        <f t="shared" si="14"/>
        <v>0</v>
      </c>
      <c r="X35" s="28">
        <f t="shared" si="15"/>
        <v>0</v>
      </c>
      <c r="Y35" s="28">
        <f t="shared" si="16"/>
        <v>0</v>
      </c>
      <c r="Z35" s="28">
        <f t="shared" si="17"/>
        <v>0</v>
      </c>
      <c r="AA35" s="28">
        <f t="shared" si="18"/>
        <v>0</v>
      </c>
      <c r="AB35" s="28">
        <f t="shared" si="19"/>
        <v>0</v>
      </c>
      <c r="AC35" s="28">
        <f t="shared" si="20"/>
        <v>0</v>
      </c>
      <c r="AD35" s="28">
        <f t="shared" si="21"/>
        <v>0</v>
      </c>
      <c r="AE35" s="28">
        <f t="shared" si="22"/>
        <v>0</v>
      </c>
      <c r="AG35" s="12" t="str" cm="1">
        <f t="array" ref="AG35">IF($B35,myNull,IF(INDEX(tblSourceData[EU Year 1],$A35)=myNull,0,INDEX(tblSourceData[EU Year 1],$A35)))</f>
        <v/>
      </c>
      <c r="AH35" s="12" t="str" cm="1">
        <f t="array" ref="AH35">IF($B35,myNull,IF(INDEX(tblSourceData[EU Year 2],$A35)=myNull,0,INDEX(tblSourceData[EU Year 2],$A35)))</f>
        <v/>
      </c>
      <c r="AI35" s="12" t="str" cm="1">
        <f t="array" ref="AI35">IF($B35,myNull,IF(INDEX(tblSourceData[EU Year 3],$A35)=myNull,0,INDEX(tblSourceData[EU Year 3],$A35)))</f>
        <v/>
      </c>
      <c r="AJ35" s="12" t="str" cm="1">
        <f t="array" ref="AJ35">IF($B35,myNull,IF(INDEX(tblSourceData[EU Year 4],$A35)=myNull,0,INDEX(tblSourceData[EU Year 4],$A35)))</f>
        <v/>
      </c>
      <c r="AK35" s="12" t="str" cm="1">
        <f t="array" ref="AK35">IF($B35,myNull,IF(INDEX(tblSourceData[EU Year 5],$A35)=myNull,0,INDEX(tblSourceData[EU Year 5],$A35)))</f>
        <v/>
      </c>
      <c r="AL35" s="12" t="str" cm="1">
        <f t="array" ref="AL35">IF($B35,myNull,IF(INDEX(tblSourceData[NonEU Year1],$A35)=myNull,0,INDEX(tblSourceData[NonEU Year1],$A35)))</f>
        <v/>
      </c>
      <c r="AM35" s="12" t="str" cm="1">
        <f t="array" ref="AM35">IF($B35,myNull,IF(INDEX(tblSourceData[NonEU Year2],$A35)=myNull,0,INDEX(tblSourceData[NonEU Year2],$A35)))</f>
        <v/>
      </c>
      <c r="AN35" s="12" t="str" cm="1">
        <f t="array" ref="AN35">IF($B35,myNull,IF(INDEX(tblSourceData[NonEU Year3],$A35)=myNull,0,INDEX(tblSourceData[NonEU Year3],$A35)))</f>
        <v/>
      </c>
      <c r="AO35" s="12" t="str" cm="1">
        <f t="array" ref="AO35">IF($B35,myNull,IF(INDEX(tblSourceData[NonEU Year4],$A35)=myNull,0,INDEX(tblSourceData[NonEU Year4],$A35)))</f>
        <v/>
      </c>
      <c r="AP35" s="12" t="str" cm="1">
        <f t="array" ref="AP35">IF($B35,myNull,IF(INDEX(tblSourceData[NonEU Year5],$A35)=myNull,0,INDEX(tblSourceData[NonEU Year5],$A35)))</f>
        <v/>
      </c>
    </row>
    <row r="36" spans="1:42" x14ac:dyDescent="0.3">
      <c r="A36" s="4">
        <f t="shared" si="11"/>
        <v>27</v>
      </c>
      <c r="B36" s="6" t="b">
        <f t="shared" si="12"/>
        <v>1</v>
      </c>
      <c r="D36" t="str" cm="1">
        <f t="array" ref="D36">IF($B36,myNull,INDEX(tblSourceData[Campus],$A36))</f>
        <v/>
      </c>
      <c r="E36" t="str" cm="1">
        <f t="array" ref="E36">IF($B36,myNull,INDEX(tblSourceData[Major],$A36))</f>
        <v/>
      </c>
      <c r="F36" t="str" cm="1">
        <f t="array" ref="F36">IF($B36,myNull,INDEX(tblSourceData[Stage],$A36))</f>
        <v/>
      </c>
      <c r="G36" t="str" cm="1">
        <f t="array" ref="G36">IF($B36,myNull,INDEX(tblSourceData[Level],$A36))</f>
        <v/>
      </c>
      <c r="H36" s="10" t="str" cm="1">
        <f t="array" ref="H36">IF($B36,myNull,INDEX(tblSourceData[EU Census],$A36))</f>
        <v/>
      </c>
      <c r="I36" s="10" t="str" cm="1">
        <f t="array" ref="I36">IF($B36,myNull,INDEX(tblSourceData[NonEU Census],$A36))</f>
        <v/>
      </c>
      <c r="J36" s="10" t="str" cm="1">
        <f t="array" ref="J36">IF($B36,myNull,INDEX(tblSourceData[Census Total],$A36))</f>
        <v/>
      </c>
      <c r="K36" s="11" t="str" cm="1">
        <f t="array" ref="K36">IF($B36,myNull,INDEX(tblSourceData[EU Year 1],$A36))</f>
        <v/>
      </c>
      <c r="L36" s="11" t="str" cm="1">
        <f t="array" ref="L36">IF($B36,myNull,INDEX(tblSourceData[EU Year 2],$A36))</f>
        <v/>
      </c>
      <c r="M36" s="11" t="str" cm="1">
        <f t="array" ref="M36">IF($B36,myNull,INDEX(tblSourceData[EU Year 3],$A36))</f>
        <v/>
      </c>
      <c r="N36" s="11" t="str" cm="1">
        <f t="array" ref="N36">IF($B36,myNull,INDEX(tblSourceData[EU Year 4],$A36))</f>
        <v/>
      </c>
      <c r="O36" s="11" t="str" cm="1">
        <f t="array" ref="O36">IF($B36,myNull,INDEX(tblSourceData[EU Year 5],$A36))</f>
        <v/>
      </c>
      <c r="P36" s="11" t="str" cm="1">
        <f t="array" ref="P36">IF($B36,myNull,INDEX(tblSourceData[NonEU Year1],$A36))</f>
        <v/>
      </c>
      <c r="Q36" s="11" t="str" cm="1">
        <f t="array" ref="Q36">IF($B36,myNull,INDEX(tblSourceData[NonEU Year2],$A36))</f>
        <v/>
      </c>
      <c r="R36" s="11" t="str" cm="1">
        <f t="array" ref="R36">IF($B36,myNull,INDEX(tblSourceData[NonEU Year3],$A36))</f>
        <v/>
      </c>
      <c r="S36" s="11" t="str" cm="1">
        <f t="array" ref="S36">IF($B36,myNull,INDEX(tblSourceData[NonEU Year4],$A36))</f>
        <v/>
      </c>
      <c r="T36" s="11" t="str" cm="1">
        <f t="array" ref="T36">IF($B36,myNull,INDEX(tblSourceData[NonEU Year5],$A36))</f>
        <v/>
      </c>
      <c r="V36" s="28">
        <f t="shared" si="13"/>
        <v>0</v>
      </c>
      <c r="W36" s="28">
        <f t="shared" si="14"/>
        <v>0</v>
      </c>
      <c r="X36" s="28">
        <f t="shared" si="15"/>
        <v>0</v>
      </c>
      <c r="Y36" s="28">
        <f t="shared" si="16"/>
        <v>0</v>
      </c>
      <c r="Z36" s="28">
        <f t="shared" si="17"/>
        <v>0</v>
      </c>
      <c r="AA36" s="28">
        <f t="shared" si="18"/>
        <v>0</v>
      </c>
      <c r="AB36" s="28">
        <f t="shared" si="19"/>
        <v>0</v>
      </c>
      <c r="AC36" s="28">
        <f t="shared" si="20"/>
        <v>0</v>
      </c>
      <c r="AD36" s="28">
        <f t="shared" si="21"/>
        <v>0</v>
      </c>
      <c r="AE36" s="28">
        <f t="shared" si="22"/>
        <v>0</v>
      </c>
      <c r="AG36" s="12" t="str" cm="1">
        <f t="array" ref="AG36">IF($B36,myNull,IF(INDEX(tblSourceData[EU Year 1],$A36)=myNull,0,INDEX(tblSourceData[EU Year 1],$A36)))</f>
        <v/>
      </c>
      <c r="AH36" s="12" t="str" cm="1">
        <f t="array" ref="AH36">IF($B36,myNull,IF(INDEX(tblSourceData[EU Year 2],$A36)=myNull,0,INDEX(tblSourceData[EU Year 2],$A36)))</f>
        <v/>
      </c>
      <c r="AI36" s="12" t="str" cm="1">
        <f t="array" ref="AI36">IF($B36,myNull,IF(INDEX(tblSourceData[EU Year 3],$A36)=myNull,0,INDEX(tblSourceData[EU Year 3],$A36)))</f>
        <v/>
      </c>
      <c r="AJ36" s="12" t="str" cm="1">
        <f t="array" ref="AJ36">IF($B36,myNull,IF(INDEX(tblSourceData[EU Year 4],$A36)=myNull,0,INDEX(tblSourceData[EU Year 4],$A36)))</f>
        <v/>
      </c>
      <c r="AK36" s="12" t="str" cm="1">
        <f t="array" ref="AK36">IF($B36,myNull,IF(INDEX(tblSourceData[EU Year 5],$A36)=myNull,0,INDEX(tblSourceData[EU Year 5],$A36)))</f>
        <v/>
      </c>
      <c r="AL36" s="12" t="str" cm="1">
        <f t="array" ref="AL36">IF($B36,myNull,IF(INDEX(tblSourceData[NonEU Year1],$A36)=myNull,0,INDEX(tblSourceData[NonEU Year1],$A36)))</f>
        <v/>
      </c>
      <c r="AM36" s="12" t="str" cm="1">
        <f t="array" ref="AM36">IF($B36,myNull,IF(INDEX(tblSourceData[NonEU Year2],$A36)=myNull,0,INDEX(tblSourceData[NonEU Year2],$A36)))</f>
        <v/>
      </c>
      <c r="AN36" s="12" t="str" cm="1">
        <f t="array" ref="AN36">IF($B36,myNull,IF(INDEX(tblSourceData[NonEU Year3],$A36)=myNull,0,INDEX(tblSourceData[NonEU Year3],$A36)))</f>
        <v/>
      </c>
      <c r="AO36" s="12" t="str" cm="1">
        <f t="array" ref="AO36">IF($B36,myNull,IF(INDEX(tblSourceData[NonEU Year4],$A36)=myNull,0,INDEX(tblSourceData[NonEU Year4],$A36)))</f>
        <v/>
      </c>
      <c r="AP36" s="12" t="str" cm="1">
        <f t="array" ref="AP36">IF($B36,myNull,IF(INDEX(tblSourceData[NonEU Year5],$A36)=myNull,0,INDEX(tblSourceData[NonEU Year5],$A36)))</f>
        <v/>
      </c>
    </row>
    <row r="37" spans="1:42" x14ac:dyDescent="0.3">
      <c r="A37" s="4">
        <f t="shared" si="11"/>
        <v>28</v>
      </c>
      <c r="B37" s="6" t="b">
        <f t="shared" si="12"/>
        <v>1</v>
      </c>
      <c r="D37" t="str" cm="1">
        <f t="array" ref="D37">IF($B37,myNull,INDEX(tblSourceData[Campus],$A37))</f>
        <v/>
      </c>
      <c r="E37" t="str" cm="1">
        <f t="array" ref="E37">IF($B37,myNull,INDEX(tblSourceData[Major],$A37))</f>
        <v/>
      </c>
      <c r="F37" t="str" cm="1">
        <f t="array" ref="F37">IF($B37,myNull,INDEX(tblSourceData[Stage],$A37))</f>
        <v/>
      </c>
      <c r="G37" t="str" cm="1">
        <f t="array" ref="G37">IF($B37,myNull,INDEX(tblSourceData[Level],$A37))</f>
        <v/>
      </c>
      <c r="H37" s="10" t="str" cm="1">
        <f t="array" ref="H37">IF($B37,myNull,INDEX(tblSourceData[EU Census],$A37))</f>
        <v/>
      </c>
      <c r="I37" s="10" t="str" cm="1">
        <f t="array" ref="I37">IF($B37,myNull,INDEX(tblSourceData[NonEU Census],$A37))</f>
        <v/>
      </c>
      <c r="J37" s="10" t="str" cm="1">
        <f t="array" ref="J37">IF($B37,myNull,INDEX(tblSourceData[Census Total],$A37))</f>
        <v/>
      </c>
      <c r="K37" s="11" t="str" cm="1">
        <f t="array" ref="K37">IF($B37,myNull,INDEX(tblSourceData[EU Year 1],$A37))</f>
        <v/>
      </c>
      <c r="L37" s="11" t="str" cm="1">
        <f t="array" ref="L37">IF($B37,myNull,INDEX(tblSourceData[EU Year 2],$A37))</f>
        <v/>
      </c>
      <c r="M37" s="11" t="str" cm="1">
        <f t="array" ref="M37">IF($B37,myNull,INDEX(tblSourceData[EU Year 3],$A37))</f>
        <v/>
      </c>
      <c r="N37" s="11" t="str" cm="1">
        <f t="array" ref="N37">IF($B37,myNull,INDEX(tblSourceData[EU Year 4],$A37))</f>
        <v/>
      </c>
      <c r="O37" s="11" t="str" cm="1">
        <f t="array" ref="O37">IF($B37,myNull,INDEX(tblSourceData[EU Year 5],$A37))</f>
        <v/>
      </c>
      <c r="P37" s="11" t="str" cm="1">
        <f t="array" ref="P37">IF($B37,myNull,INDEX(tblSourceData[NonEU Year1],$A37))</f>
        <v/>
      </c>
      <c r="Q37" s="11" t="str" cm="1">
        <f t="array" ref="Q37">IF($B37,myNull,INDEX(tblSourceData[NonEU Year2],$A37))</f>
        <v/>
      </c>
      <c r="R37" s="11" t="str" cm="1">
        <f t="array" ref="R37">IF($B37,myNull,INDEX(tblSourceData[NonEU Year3],$A37))</f>
        <v/>
      </c>
      <c r="S37" s="11" t="str" cm="1">
        <f t="array" ref="S37">IF($B37,myNull,INDEX(tblSourceData[NonEU Year4],$A37))</f>
        <v/>
      </c>
      <c r="T37" s="11" t="str" cm="1">
        <f t="array" ref="T37">IF($B37,myNull,INDEX(tblSourceData[NonEU Year5],$A37))</f>
        <v/>
      </c>
      <c r="V37" s="28">
        <f t="shared" si="13"/>
        <v>0</v>
      </c>
      <c r="W37" s="28">
        <f t="shared" si="14"/>
        <v>0</v>
      </c>
      <c r="X37" s="28">
        <f t="shared" si="15"/>
        <v>0</v>
      </c>
      <c r="Y37" s="28">
        <f t="shared" si="16"/>
        <v>0</v>
      </c>
      <c r="Z37" s="28">
        <f t="shared" si="17"/>
        <v>0</v>
      </c>
      <c r="AA37" s="28">
        <f t="shared" si="18"/>
        <v>0</v>
      </c>
      <c r="AB37" s="28">
        <f t="shared" si="19"/>
        <v>0</v>
      </c>
      <c r="AC37" s="28">
        <f t="shared" si="20"/>
        <v>0</v>
      </c>
      <c r="AD37" s="28">
        <f t="shared" si="21"/>
        <v>0</v>
      </c>
      <c r="AE37" s="28">
        <f t="shared" si="22"/>
        <v>0</v>
      </c>
      <c r="AG37" s="12" t="str" cm="1">
        <f t="array" ref="AG37">IF($B37,myNull,IF(INDEX(tblSourceData[EU Year 1],$A37)=myNull,0,INDEX(tblSourceData[EU Year 1],$A37)))</f>
        <v/>
      </c>
      <c r="AH37" s="12" t="str" cm="1">
        <f t="array" ref="AH37">IF($B37,myNull,IF(INDEX(tblSourceData[EU Year 2],$A37)=myNull,0,INDEX(tblSourceData[EU Year 2],$A37)))</f>
        <v/>
      </c>
      <c r="AI37" s="12" t="str" cm="1">
        <f t="array" ref="AI37">IF($B37,myNull,IF(INDEX(tblSourceData[EU Year 3],$A37)=myNull,0,INDEX(tblSourceData[EU Year 3],$A37)))</f>
        <v/>
      </c>
      <c r="AJ37" s="12" t="str" cm="1">
        <f t="array" ref="AJ37">IF($B37,myNull,IF(INDEX(tblSourceData[EU Year 4],$A37)=myNull,0,INDEX(tblSourceData[EU Year 4],$A37)))</f>
        <v/>
      </c>
      <c r="AK37" s="12" t="str" cm="1">
        <f t="array" ref="AK37">IF($B37,myNull,IF(INDEX(tblSourceData[EU Year 5],$A37)=myNull,0,INDEX(tblSourceData[EU Year 5],$A37)))</f>
        <v/>
      </c>
      <c r="AL37" s="12" t="str" cm="1">
        <f t="array" ref="AL37">IF($B37,myNull,IF(INDEX(tblSourceData[NonEU Year1],$A37)=myNull,0,INDEX(tblSourceData[NonEU Year1],$A37)))</f>
        <v/>
      </c>
      <c r="AM37" s="12" t="str" cm="1">
        <f t="array" ref="AM37">IF($B37,myNull,IF(INDEX(tblSourceData[NonEU Year2],$A37)=myNull,0,INDEX(tblSourceData[NonEU Year2],$A37)))</f>
        <v/>
      </c>
      <c r="AN37" s="12" t="str" cm="1">
        <f t="array" ref="AN37">IF($B37,myNull,IF(INDEX(tblSourceData[NonEU Year3],$A37)=myNull,0,INDEX(tblSourceData[NonEU Year3],$A37)))</f>
        <v/>
      </c>
      <c r="AO37" s="12" t="str" cm="1">
        <f t="array" ref="AO37">IF($B37,myNull,IF(INDEX(tblSourceData[NonEU Year4],$A37)=myNull,0,INDEX(tblSourceData[NonEU Year4],$A37)))</f>
        <v/>
      </c>
      <c r="AP37" s="12" t="str" cm="1">
        <f t="array" ref="AP37">IF($B37,myNull,IF(INDEX(tblSourceData[NonEU Year5],$A37)=myNull,0,INDEX(tblSourceData[NonEU Year5],$A37)))</f>
        <v/>
      </c>
    </row>
    <row r="38" spans="1:42" x14ac:dyDescent="0.3">
      <c r="A38" s="4">
        <f t="shared" si="11"/>
        <v>29</v>
      </c>
      <c r="B38" s="6" t="b">
        <f t="shared" si="12"/>
        <v>1</v>
      </c>
      <c r="D38" t="str" cm="1">
        <f t="array" ref="D38">IF($B38,myNull,INDEX(tblSourceData[Campus],$A38))</f>
        <v/>
      </c>
      <c r="E38" t="str" cm="1">
        <f t="array" ref="E38">IF($B38,myNull,INDEX(tblSourceData[Major],$A38))</f>
        <v/>
      </c>
      <c r="F38" t="str" cm="1">
        <f t="array" ref="F38">IF($B38,myNull,INDEX(tblSourceData[Stage],$A38))</f>
        <v/>
      </c>
      <c r="G38" t="str" cm="1">
        <f t="array" ref="G38">IF($B38,myNull,INDEX(tblSourceData[Level],$A38))</f>
        <v/>
      </c>
      <c r="H38" s="10" t="str" cm="1">
        <f t="array" ref="H38">IF($B38,myNull,INDEX(tblSourceData[EU Census],$A38))</f>
        <v/>
      </c>
      <c r="I38" s="10" t="str" cm="1">
        <f t="array" ref="I38">IF($B38,myNull,INDEX(tblSourceData[NonEU Census],$A38))</f>
        <v/>
      </c>
      <c r="J38" s="10" t="str" cm="1">
        <f t="array" ref="J38">IF($B38,myNull,INDEX(tblSourceData[Census Total],$A38))</f>
        <v/>
      </c>
      <c r="K38" s="11" t="str" cm="1">
        <f t="array" ref="K38">IF($B38,myNull,INDEX(tblSourceData[EU Year 1],$A38))</f>
        <v/>
      </c>
      <c r="L38" s="11" t="str" cm="1">
        <f t="array" ref="L38">IF($B38,myNull,INDEX(tblSourceData[EU Year 2],$A38))</f>
        <v/>
      </c>
      <c r="M38" s="11" t="str" cm="1">
        <f t="array" ref="M38">IF($B38,myNull,INDEX(tblSourceData[EU Year 3],$A38))</f>
        <v/>
      </c>
      <c r="N38" s="11" t="str" cm="1">
        <f t="array" ref="N38">IF($B38,myNull,INDEX(tblSourceData[EU Year 4],$A38))</f>
        <v/>
      </c>
      <c r="O38" s="11" t="str" cm="1">
        <f t="array" ref="O38">IF($B38,myNull,INDEX(tblSourceData[EU Year 5],$A38))</f>
        <v/>
      </c>
      <c r="P38" s="11" t="str" cm="1">
        <f t="array" ref="P38">IF($B38,myNull,INDEX(tblSourceData[NonEU Year1],$A38))</f>
        <v/>
      </c>
      <c r="Q38" s="11" t="str" cm="1">
        <f t="array" ref="Q38">IF($B38,myNull,INDEX(tblSourceData[NonEU Year2],$A38))</f>
        <v/>
      </c>
      <c r="R38" s="11" t="str" cm="1">
        <f t="array" ref="R38">IF($B38,myNull,INDEX(tblSourceData[NonEU Year3],$A38))</f>
        <v/>
      </c>
      <c r="S38" s="11" t="str" cm="1">
        <f t="array" ref="S38">IF($B38,myNull,INDEX(tblSourceData[NonEU Year4],$A38))</f>
        <v/>
      </c>
      <c r="T38" s="11" t="str" cm="1">
        <f t="array" ref="T38">IF($B38,myNull,INDEX(tblSourceData[NonEU Year5],$A38))</f>
        <v/>
      </c>
      <c r="V38" s="28">
        <f t="shared" si="13"/>
        <v>0</v>
      </c>
      <c r="W38" s="28">
        <f t="shared" si="14"/>
        <v>0</v>
      </c>
      <c r="X38" s="28">
        <f t="shared" si="15"/>
        <v>0</v>
      </c>
      <c r="Y38" s="28">
        <f t="shared" si="16"/>
        <v>0</v>
      </c>
      <c r="Z38" s="28">
        <f t="shared" si="17"/>
        <v>0</v>
      </c>
      <c r="AA38" s="28">
        <f t="shared" si="18"/>
        <v>0</v>
      </c>
      <c r="AB38" s="28">
        <f t="shared" si="19"/>
        <v>0</v>
      </c>
      <c r="AC38" s="28">
        <f t="shared" si="20"/>
        <v>0</v>
      </c>
      <c r="AD38" s="28">
        <f t="shared" si="21"/>
        <v>0</v>
      </c>
      <c r="AE38" s="28">
        <f t="shared" si="22"/>
        <v>0</v>
      </c>
      <c r="AG38" s="12" t="str" cm="1">
        <f t="array" ref="AG38">IF($B38,myNull,IF(INDEX(tblSourceData[EU Year 1],$A38)=myNull,0,INDEX(tblSourceData[EU Year 1],$A38)))</f>
        <v/>
      </c>
      <c r="AH38" s="12" t="str" cm="1">
        <f t="array" ref="AH38">IF($B38,myNull,IF(INDEX(tblSourceData[EU Year 2],$A38)=myNull,0,INDEX(tblSourceData[EU Year 2],$A38)))</f>
        <v/>
      </c>
      <c r="AI38" s="12" t="str" cm="1">
        <f t="array" ref="AI38">IF($B38,myNull,IF(INDEX(tblSourceData[EU Year 3],$A38)=myNull,0,INDEX(tblSourceData[EU Year 3],$A38)))</f>
        <v/>
      </c>
      <c r="AJ38" s="12" t="str" cm="1">
        <f t="array" ref="AJ38">IF($B38,myNull,IF(INDEX(tblSourceData[EU Year 4],$A38)=myNull,0,INDEX(tblSourceData[EU Year 4],$A38)))</f>
        <v/>
      </c>
      <c r="AK38" s="12" t="str" cm="1">
        <f t="array" ref="AK38">IF($B38,myNull,IF(INDEX(tblSourceData[EU Year 5],$A38)=myNull,0,INDEX(tblSourceData[EU Year 5],$A38)))</f>
        <v/>
      </c>
      <c r="AL38" s="12" t="str" cm="1">
        <f t="array" ref="AL38">IF($B38,myNull,IF(INDEX(tblSourceData[NonEU Year1],$A38)=myNull,0,INDEX(tblSourceData[NonEU Year1],$A38)))</f>
        <v/>
      </c>
      <c r="AM38" s="12" t="str" cm="1">
        <f t="array" ref="AM38">IF($B38,myNull,IF(INDEX(tblSourceData[NonEU Year2],$A38)=myNull,0,INDEX(tblSourceData[NonEU Year2],$A38)))</f>
        <v/>
      </c>
      <c r="AN38" s="12" t="str" cm="1">
        <f t="array" ref="AN38">IF($B38,myNull,IF(INDEX(tblSourceData[NonEU Year3],$A38)=myNull,0,INDEX(tblSourceData[NonEU Year3],$A38)))</f>
        <v/>
      </c>
      <c r="AO38" s="12" t="str" cm="1">
        <f t="array" ref="AO38">IF($B38,myNull,IF(INDEX(tblSourceData[NonEU Year4],$A38)=myNull,0,INDEX(tblSourceData[NonEU Year4],$A38)))</f>
        <v/>
      </c>
      <c r="AP38" s="12" t="str" cm="1">
        <f t="array" ref="AP38">IF($B38,myNull,IF(INDEX(tblSourceData[NonEU Year5],$A38)=myNull,0,INDEX(tblSourceData[NonEU Year5],$A38)))</f>
        <v/>
      </c>
    </row>
    <row r="39" spans="1:42" x14ac:dyDescent="0.3">
      <c r="A39" s="4">
        <f t="shared" si="11"/>
        <v>30</v>
      </c>
      <c r="B39" s="6" t="b">
        <f t="shared" si="12"/>
        <v>1</v>
      </c>
      <c r="D39" t="str" cm="1">
        <f t="array" ref="D39">IF($B39,myNull,INDEX(tblSourceData[Campus],$A39))</f>
        <v/>
      </c>
      <c r="E39" t="str" cm="1">
        <f t="array" ref="E39">IF($B39,myNull,INDEX(tblSourceData[Major],$A39))</f>
        <v/>
      </c>
      <c r="F39" t="str" cm="1">
        <f t="array" ref="F39">IF($B39,myNull,INDEX(tblSourceData[Stage],$A39))</f>
        <v/>
      </c>
      <c r="G39" t="str" cm="1">
        <f t="array" ref="G39">IF($B39,myNull,INDEX(tblSourceData[Level],$A39))</f>
        <v/>
      </c>
      <c r="H39" s="10" t="str" cm="1">
        <f t="array" ref="H39">IF($B39,myNull,INDEX(tblSourceData[EU Census],$A39))</f>
        <v/>
      </c>
      <c r="I39" s="10" t="str" cm="1">
        <f t="array" ref="I39">IF($B39,myNull,INDEX(tblSourceData[NonEU Census],$A39))</f>
        <v/>
      </c>
      <c r="J39" s="10" t="str" cm="1">
        <f t="array" ref="J39">IF($B39,myNull,INDEX(tblSourceData[Census Total],$A39))</f>
        <v/>
      </c>
      <c r="K39" s="11" t="str" cm="1">
        <f t="array" ref="K39">IF($B39,myNull,INDEX(tblSourceData[EU Year 1],$A39))</f>
        <v/>
      </c>
      <c r="L39" s="11" t="str" cm="1">
        <f t="array" ref="L39">IF($B39,myNull,INDEX(tblSourceData[EU Year 2],$A39))</f>
        <v/>
      </c>
      <c r="M39" s="11" t="str" cm="1">
        <f t="array" ref="M39">IF($B39,myNull,INDEX(tblSourceData[EU Year 3],$A39))</f>
        <v/>
      </c>
      <c r="N39" s="11" t="str" cm="1">
        <f t="array" ref="N39">IF($B39,myNull,INDEX(tblSourceData[EU Year 4],$A39))</f>
        <v/>
      </c>
      <c r="O39" s="11" t="str" cm="1">
        <f t="array" ref="O39">IF($B39,myNull,INDEX(tblSourceData[EU Year 5],$A39))</f>
        <v/>
      </c>
      <c r="P39" s="11" t="str" cm="1">
        <f t="array" ref="P39">IF($B39,myNull,INDEX(tblSourceData[NonEU Year1],$A39))</f>
        <v/>
      </c>
      <c r="Q39" s="11" t="str" cm="1">
        <f t="array" ref="Q39">IF($B39,myNull,INDEX(tblSourceData[NonEU Year2],$A39))</f>
        <v/>
      </c>
      <c r="R39" s="11" t="str" cm="1">
        <f t="array" ref="R39">IF($B39,myNull,INDEX(tblSourceData[NonEU Year3],$A39))</f>
        <v/>
      </c>
      <c r="S39" s="11" t="str" cm="1">
        <f t="array" ref="S39">IF($B39,myNull,INDEX(tblSourceData[NonEU Year4],$A39))</f>
        <v/>
      </c>
      <c r="T39" s="11" t="str" cm="1">
        <f t="array" ref="T39">IF($B39,myNull,INDEX(tblSourceData[NonEU Year5],$A39))</f>
        <v/>
      </c>
      <c r="V39" s="28">
        <f t="shared" si="13"/>
        <v>0</v>
      </c>
      <c r="W39" s="28">
        <f t="shared" si="14"/>
        <v>0</v>
      </c>
      <c r="X39" s="28">
        <f t="shared" si="15"/>
        <v>0</v>
      </c>
      <c r="Y39" s="28">
        <f t="shared" si="16"/>
        <v>0</v>
      </c>
      <c r="Z39" s="28">
        <f t="shared" si="17"/>
        <v>0</v>
      </c>
      <c r="AA39" s="28">
        <f t="shared" si="18"/>
        <v>0</v>
      </c>
      <c r="AB39" s="28">
        <f t="shared" si="19"/>
        <v>0</v>
      </c>
      <c r="AC39" s="28">
        <f t="shared" si="20"/>
        <v>0</v>
      </c>
      <c r="AD39" s="28">
        <f t="shared" si="21"/>
        <v>0</v>
      </c>
      <c r="AE39" s="28">
        <f t="shared" si="22"/>
        <v>0</v>
      </c>
      <c r="AG39" s="12" t="str" cm="1">
        <f t="array" ref="AG39">IF($B39,myNull,IF(INDEX(tblSourceData[EU Year 1],$A39)=myNull,0,INDEX(tblSourceData[EU Year 1],$A39)))</f>
        <v/>
      </c>
      <c r="AH39" s="12" t="str" cm="1">
        <f t="array" ref="AH39">IF($B39,myNull,IF(INDEX(tblSourceData[EU Year 2],$A39)=myNull,0,INDEX(tblSourceData[EU Year 2],$A39)))</f>
        <v/>
      </c>
      <c r="AI39" s="12" t="str" cm="1">
        <f t="array" ref="AI39">IF($B39,myNull,IF(INDEX(tblSourceData[EU Year 3],$A39)=myNull,0,INDEX(tblSourceData[EU Year 3],$A39)))</f>
        <v/>
      </c>
      <c r="AJ39" s="12" t="str" cm="1">
        <f t="array" ref="AJ39">IF($B39,myNull,IF(INDEX(tblSourceData[EU Year 4],$A39)=myNull,0,INDEX(tblSourceData[EU Year 4],$A39)))</f>
        <v/>
      </c>
      <c r="AK39" s="12" t="str" cm="1">
        <f t="array" ref="AK39">IF($B39,myNull,IF(INDEX(tblSourceData[EU Year 5],$A39)=myNull,0,INDEX(tblSourceData[EU Year 5],$A39)))</f>
        <v/>
      </c>
      <c r="AL39" s="12" t="str" cm="1">
        <f t="array" ref="AL39">IF($B39,myNull,IF(INDEX(tblSourceData[NonEU Year1],$A39)=myNull,0,INDEX(tblSourceData[NonEU Year1],$A39)))</f>
        <v/>
      </c>
      <c r="AM39" s="12" t="str" cm="1">
        <f t="array" ref="AM39">IF($B39,myNull,IF(INDEX(tblSourceData[NonEU Year2],$A39)=myNull,0,INDEX(tblSourceData[NonEU Year2],$A39)))</f>
        <v/>
      </c>
      <c r="AN39" s="12" t="str" cm="1">
        <f t="array" ref="AN39">IF($B39,myNull,IF(INDEX(tblSourceData[NonEU Year3],$A39)=myNull,0,INDEX(tblSourceData[NonEU Year3],$A39)))</f>
        <v/>
      </c>
      <c r="AO39" s="12" t="str" cm="1">
        <f t="array" ref="AO39">IF($B39,myNull,IF(INDEX(tblSourceData[NonEU Year4],$A39)=myNull,0,INDEX(tblSourceData[NonEU Year4],$A39)))</f>
        <v/>
      </c>
      <c r="AP39" s="12" t="str" cm="1">
        <f t="array" ref="AP39">IF($B39,myNull,IF(INDEX(tblSourceData[NonEU Year5],$A39)=myNull,0,INDEX(tblSourceData[NonEU Year5],$A39)))</f>
        <v/>
      </c>
    </row>
    <row r="40" spans="1:42" x14ac:dyDescent="0.3">
      <c r="A40" s="4">
        <f t="shared" si="11"/>
        <v>31</v>
      </c>
      <c r="B40" s="6" t="b">
        <f t="shared" si="12"/>
        <v>1</v>
      </c>
      <c r="D40" t="str" cm="1">
        <f t="array" ref="D40">IF($B40,myNull,INDEX(tblSourceData[Campus],$A40))</f>
        <v/>
      </c>
      <c r="E40" t="str" cm="1">
        <f t="array" ref="E40">IF($B40,myNull,INDEX(tblSourceData[Major],$A40))</f>
        <v/>
      </c>
      <c r="F40" t="str" cm="1">
        <f t="array" ref="F40">IF($B40,myNull,INDEX(tblSourceData[Stage],$A40))</f>
        <v/>
      </c>
      <c r="G40" t="str" cm="1">
        <f t="array" ref="G40">IF($B40,myNull,INDEX(tblSourceData[Level],$A40))</f>
        <v/>
      </c>
      <c r="H40" s="10" t="str" cm="1">
        <f t="array" ref="H40">IF($B40,myNull,INDEX(tblSourceData[EU Census],$A40))</f>
        <v/>
      </c>
      <c r="I40" s="10" t="str" cm="1">
        <f t="array" ref="I40">IF($B40,myNull,INDEX(tblSourceData[NonEU Census],$A40))</f>
        <v/>
      </c>
      <c r="J40" s="10" t="str" cm="1">
        <f t="array" ref="J40">IF($B40,myNull,INDEX(tblSourceData[Census Total],$A40))</f>
        <v/>
      </c>
      <c r="K40" s="11" t="str" cm="1">
        <f t="array" ref="K40">IF($B40,myNull,INDEX(tblSourceData[EU Year 1],$A40))</f>
        <v/>
      </c>
      <c r="L40" s="11" t="str" cm="1">
        <f t="array" ref="L40">IF($B40,myNull,INDEX(tblSourceData[EU Year 2],$A40))</f>
        <v/>
      </c>
      <c r="M40" s="11" t="str" cm="1">
        <f t="array" ref="M40">IF($B40,myNull,INDEX(tblSourceData[EU Year 3],$A40))</f>
        <v/>
      </c>
      <c r="N40" s="11" t="str" cm="1">
        <f t="array" ref="N40">IF($B40,myNull,INDEX(tblSourceData[EU Year 4],$A40))</f>
        <v/>
      </c>
      <c r="O40" s="11" t="str" cm="1">
        <f t="array" ref="O40">IF($B40,myNull,INDEX(tblSourceData[EU Year 5],$A40))</f>
        <v/>
      </c>
      <c r="P40" s="11" t="str" cm="1">
        <f t="array" ref="P40">IF($B40,myNull,INDEX(tblSourceData[NonEU Year1],$A40))</f>
        <v/>
      </c>
      <c r="Q40" s="11" t="str" cm="1">
        <f t="array" ref="Q40">IF($B40,myNull,INDEX(tblSourceData[NonEU Year2],$A40))</f>
        <v/>
      </c>
      <c r="R40" s="11" t="str" cm="1">
        <f t="array" ref="R40">IF($B40,myNull,INDEX(tblSourceData[NonEU Year3],$A40))</f>
        <v/>
      </c>
      <c r="S40" s="11" t="str" cm="1">
        <f t="array" ref="S40">IF($B40,myNull,INDEX(tblSourceData[NonEU Year4],$A40))</f>
        <v/>
      </c>
      <c r="T40" s="11" t="str" cm="1">
        <f t="array" ref="T40">IF($B40,myNull,INDEX(tblSourceData[NonEU Year5],$A40))</f>
        <v/>
      </c>
      <c r="V40" s="28">
        <f t="shared" si="13"/>
        <v>0</v>
      </c>
      <c r="W40" s="28">
        <f t="shared" si="14"/>
        <v>0</v>
      </c>
      <c r="X40" s="28">
        <f t="shared" si="15"/>
        <v>0</v>
      </c>
      <c r="Y40" s="28">
        <f t="shared" si="16"/>
        <v>0</v>
      </c>
      <c r="Z40" s="28">
        <f t="shared" si="17"/>
        <v>0</v>
      </c>
      <c r="AA40" s="28">
        <f t="shared" si="18"/>
        <v>0</v>
      </c>
      <c r="AB40" s="28">
        <f t="shared" si="19"/>
        <v>0</v>
      </c>
      <c r="AC40" s="28">
        <f t="shared" si="20"/>
        <v>0</v>
      </c>
      <c r="AD40" s="28">
        <f t="shared" si="21"/>
        <v>0</v>
      </c>
      <c r="AE40" s="28">
        <f t="shared" si="22"/>
        <v>0</v>
      </c>
      <c r="AG40" s="12" t="str" cm="1">
        <f t="array" ref="AG40">IF($B40,myNull,IF(INDEX(tblSourceData[EU Year 1],$A40)=myNull,0,INDEX(tblSourceData[EU Year 1],$A40)))</f>
        <v/>
      </c>
      <c r="AH40" s="12" t="str" cm="1">
        <f t="array" ref="AH40">IF($B40,myNull,IF(INDEX(tblSourceData[EU Year 2],$A40)=myNull,0,INDEX(tblSourceData[EU Year 2],$A40)))</f>
        <v/>
      </c>
      <c r="AI40" s="12" t="str" cm="1">
        <f t="array" ref="AI40">IF($B40,myNull,IF(INDEX(tblSourceData[EU Year 3],$A40)=myNull,0,INDEX(tblSourceData[EU Year 3],$A40)))</f>
        <v/>
      </c>
      <c r="AJ40" s="12" t="str" cm="1">
        <f t="array" ref="AJ40">IF($B40,myNull,IF(INDEX(tblSourceData[EU Year 4],$A40)=myNull,0,INDEX(tblSourceData[EU Year 4],$A40)))</f>
        <v/>
      </c>
      <c r="AK40" s="12" t="str" cm="1">
        <f t="array" ref="AK40">IF($B40,myNull,IF(INDEX(tblSourceData[EU Year 5],$A40)=myNull,0,INDEX(tblSourceData[EU Year 5],$A40)))</f>
        <v/>
      </c>
      <c r="AL40" s="12" t="str" cm="1">
        <f t="array" ref="AL40">IF($B40,myNull,IF(INDEX(tblSourceData[NonEU Year1],$A40)=myNull,0,INDEX(tblSourceData[NonEU Year1],$A40)))</f>
        <v/>
      </c>
      <c r="AM40" s="12" t="str" cm="1">
        <f t="array" ref="AM40">IF($B40,myNull,IF(INDEX(tblSourceData[NonEU Year2],$A40)=myNull,0,INDEX(tblSourceData[NonEU Year2],$A40)))</f>
        <v/>
      </c>
      <c r="AN40" s="12" t="str" cm="1">
        <f t="array" ref="AN40">IF($B40,myNull,IF(INDEX(tblSourceData[NonEU Year3],$A40)=myNull,0,INDEX(tblSourceData[NonEU Year3],$A40)))</f>
        <v/>
      </c>
      <c r="AO40" s="12" t="str" cm="1">
        <f t="array" ref="AO40">IF($B40,myNull,IF(INDEX(tblSourceData[NonEU Year4],$A40)=myNull,0,INDEX(tblSourceData[NonEU Year4],$A40)))</f>
        <v/>
      </c>
      <c r="AP40" s="12" t="str" cm="1">
        <f t="array" ref="AP40">IF($B40,myNull,IF(INDEX(tblSourceData[NonEU Year5],$A40)=myNull,0,INDEX(tblSourceData[NonEU Year5],$A40)))</f>
        <v/>
      </c>
    </row>
    <row r="41" spans="1:42" x14ac:dyDescent="0.3">
      <c r="A41" s="4">
        <f t="shared" si="11"/>
        <v>32</v>
      </c>
      <c r="B41" s="6" t="b">
        <f t="shared" si="12"/>
        <v>1</v>
      </c>
      <c r="D41" t="str" cm="1">
        <f t="array" ref="D41">IF($B41,myNull,INDEX(tblSourceData[Campus],$A41))</f>
        <v/>
      </c>
      <c r="E41" t="str" cm="1">
        <f t="array" ref="E41">IF($B41,myNull,INDEX(tblSourceData[Major],$A41))</f>
        <v/>
      </c>
      <c r="F41" t="str" cm="1">
        <f t="array" ref="F41">IF($B41,myNull,INDEX(tblSourceData[Stage],$A41))</f>
        <v/>
      </c>
      <c r="G41" t="str" cm="1">
        <f t="array" ref="G41">IF($B41,myNull,INDEX(tblSourceData[Level],$A41))</f>
        <v/>
      </c>
      <c r="H41" s="10" t="str" cm="1">
        <f t="array" ref="H41">IF($B41,myNull,INDEX(tblSourceData[EU Census],$A41))</f>
        <v/>
      </c>
      <c r="I41" s="10" t="str" cm="1">
        <f t="array" ref="I41">IF($B41,myNull,INDEX(tblSourceData[NonEU Census],$A41))</f>
        <v/>
      </c>
      <c r="J41" s="10" t="str" cm="1">
        <f t="array" ref="J41">IF($B41,myNull,INDEX(tblSourceData[Census Total],$A41))</f>
        <v/>
      </c>
      <c r="K41" s="11" t="str" cm="1">
        <f t="array" ref="K41">IF($B41,myNull,INDEX(tblSourceData[EU Year 1],$A41))</f>
        <v/>
      </c>
      <c r="L41" s="11" t="str" cm="1">
        <f t="array" ref="L41">IF($B41,myNull,INDEX(tblSourceData[EU Year 2],$A41))</f>
        <v/>
      </c>
      <c r="M41" s="11" t="str" cm="1">
        <f t="array" ref="M41">IF($B41,myNull,INDEX(tblSourceData[EU Year 3],$A41))</f>
        <v/>
      </c>
      <c r="N41" s="11" t="str" cm="1">
        <f t="array" ref="N41">IF($B41,myNull,INDEX(tblSourceData[EU Year 4],$A41))</f>
        <v/>
      </c>
      <c r="O41" s="11" t="str" cm="1">
        <f t="array" ref="O41">IF($B41,myNull,INDEX(tblSourceData[EU Year 5],$A41))</f>
        <v/>
      </c>
      <c r="P41" s="11" t="str" cm="1">
        <f t="array" ref="P41">IF($B41,myNull,INDEX(tblSourceData[NonEU Year1],$A41))</f>
        <v/>
      </c>
      <c r="Q41" s="11" t="str" cm="1">
        <f t="array" ref="Q41">IF($B41,myNull,INDEX(tblSourceData[NonEU Year2],$A41))</f>
        <v/>
      </c>
      <c r="R41" s="11" t="str" cm="1">
        <f t="array" ref="R41">IF($B41,myNull,INDEX(tblSourceData[NonEU Year3],$A41))</f>
        <v/>
      </c>
      <c r="S41" s="11" t="str" cm="1">
        <f t="array" ref="S41">IF($B41,myNull,INDEX(tblSourceData[NonEU Year4],$A41))</f>
        <v/>
      </c>
      <c r="T41" s="11" t="str" cm="1">
        <f t="array" ref="T41">IF($B41,myNull,INDEX(tblSourceData[NonEU Year5],$A41))</f>
        <v/>
      </c>
      <c r="V41" s="28">
        <f t="shared" si="13"/>
        <v>0</v>
      </c>
      <c r="W41" s="28">
        <f t="shared" si="14"/>
        <v>0</v>
      </c>
      <c r="X41" s="28">
        <f t="shared" si="15"/>
        <v>0</v>
      </c>
      <c r="Y41" s="28">
        <f t="shared" si="16"/>
        <v>0</v>
      </c>
      <c r="Z41" s="28">
        <f t="shared" si="17"/>
        <v>0</v>
      </c>
      <c r="AA41" s="28">
        <f t="shared" si="18"/>
        <v>0</v>
      </c>
      <c r="AB41" s="28">
        <f t="shared" si="19"/>
        <v>0</v>
      </c>
      <c r="AC41" s="28">
        <f t="shared" si="20"/>
        <v>0</v>
      </c>
      <c r="AD41" s="28">
        <f t="shared" si="21"/>
        <v>0</v>
      </c>
      <c r="AE41" s="28">
        <f t="shared" si="22"/>
        <v>0</v>
      </c>
      <c r="AG41" s="12" t="str" cm="1">
        <f t="array" ref="AG41">IF($B41,myNull,IF(INDEX(tblSourceData[EU Year 1],$A41)=myNull,0,INDEX(tblSourceData[EU Year 1],$A41)))</f>
        <v/>
      </c>
      <c r="AH41" s="12" t="str" cm="1">
        <f t="array" ref="AH41">IF($B41,myNull,IF(INDEX(tblSourceData[EU Year 2],$A41)=myNull,0,INDEX(tblSourceData[EU Year 2],$A41)))</f>
        <v/>
      </c>
      <c r="AI41" s="12" t="str" cm="1">
        <f t="array" ref="AI41">IF($B41,myNull,IF(INDEX(tblSourceData[EU Year 3],$A41)=myNull,0,INDEX(tblSourceData[EU Year 3],$A41)))</f>
        <v/>
      </c>
      <c r="AJ41" s="12" t="str" cm="1">
        <f t="array" ref="AJ41">IF($B41,myNull,IF(INDEX(tblSourceData[EU Year 4],$A41)=myNull,0,INDEX(tblSourceData[EU Year 4],$A41)))</f>
        <v/>
      </c>
      <c r="AK41" s="12" t="str" cm="1">
        <f t="array" ref="AK41">IF($B41,myNull,IF(INDEX(tblSourceData[EU Year 5],$A41)=myNull,0,INDEX(tblSourceData[EU Year 5],$A41)))</f>
        <v/>
      </c>
      <c r="AL41" s="12" t="str" cm="1">
        <f t="array" ref="AL41">IF($B41,myNull,IF(INDEX(tblSourceData[NonEU Year1],$A41)=myNull,0,INDEX(tblSourceData[NonEU Year1],$A41)))</f>
        <v/>
      </c>
      <c r="AM41" s="12" t="str" cm="1">
        <f t="array" ref="AM41">IF($B41,myNull,IF(INDEX(tblSourceData[NonEU Year2],$A41)=myNull,0,INDEX(tblSourceData[NonEU Year2],$A41)))</f>
        <v/>
      </c>
      <c r="AN41" s="12" t="str" cm="1">
        <f t="array" ref="AN41">IF($B41,myNull,IF(INDEX(tblSourceData[NonEU Year3],$A41)=myNull,0,INDEX(tblSourceData[NonEU Year3],$A41)))</f>
        <v/>
      </c>
      <c r="AO41" s="12" t="str" cm="1">
        <f t="array" ref="AO41">IF($B41,myNull,IF(INDEX(tblSourceData[NonEU Year4],$A41)=myNull,0,INDEX(tblSourceData[NonEU Year4],$A41)))</f>
        <v/>
      </c>
      <c r="AP41" s="12" t="str" cm="1">
        <f t="array" ref="AP41">IF($B41,myNull,IF(INDEX(tblSourceData[NonEU Year5],$A41)=myNull,0,INDEX(tblSourceData[NonEU Year5],$A41)))</f>
        <v/>
      </c>
    </row>
    <row r="42" spans="1:42" x14ac:dyDescent="0.3">
      <c r="A42" s="4">
        <f t="shared" si="11"/>
        <v>33</v>
      </c>
      <c r="B42" s="6" t="b">
        <f t="shared" si="12"/>
        <v>1</v>
      </c>
      <c r="D42" t="str" cm="1">
        <f t="array" ref="D42">IF($B42,myNull,INDEX(tblSourceData[Campus],$A42))</f>
        <v/>
      </c>
      <c r="E42" t="str" cm="1">
        <f t="array" ref="E42">IF($B42,myNull,INDEX(tblSourceData[Major],$A42))</f>
        <v/>
      </c>
      <c r="F42" t="str" cm="1">
        <f t="array" ref="F42">IF($B42,myNull,INDEX(tblSourceData[Stage],$A42))</f>
        <v/>
      </c>
      <c r="G42" t="str" cm="1">
        <f t="array" ref="G42">IF($B42,myNull,INDEX(tblSourceData[Level],$A42))</f>
        <v/>
      </c>
      <c r="H42" s="10" t="str" cm="1">
        <f t="array" ref="H42">IF($B42,myNull,INDEX(tblSourceData[EU Census],$A42))</f>
        <v/>
      </c>
      <c r="I42" s="10" t="str" cm="1">
        <f t="array" ref="I42">IF($B42,myNull,INDEX(tblSourceData[NonEU Census],$A42))</f>
        <v/>
      </c>
      <c r="J42" s="10" t="str" cm="1">
        <f t="array" ref="J42">IF($B42,myNull,INDEX(tblSourceData[Census Total],$A42))</f>
        <v/>
      </c>
      <c r="K42" s="11" t="str" cm="1">
        <f t="array" ref="K42">IF($B42,myNull,INDEX(tblSourceData[EU Year 1],$A42))</f>
        <v/>
      </c>
      <c r="L42" s="11" t="str" cm="1">
        <f t="array" ref="L42">IF($B42,myNull,INDEX(tblSourceData[EU Year 2],$A42))</f>
        <v/>
      </c>
      <c r="M42" s="11" t="str" cm="1">
        <f t="array" ref="M42">IF($B42,myNull,INDEX(tblSourceData[EU Year 3],$A42))</f>
        <v/>
      </c>
      <c r="N42" s="11" t="str" cm="1">
        <f t="array" ref="N42">IF($B42,myNull,INDEX(tblSourceData[EU Year 4],$A42))</f>
        <v/>
      </c>
      <c r="O42" s="11" t="str" cm="1">
        <f t="array" ref="O42">IF($B42,myNull,INDEX(tblSourceData[EU Year 5],$A42))</f>
        <v/>
      </c>
      <c r="P42" s="11" t="str" cm="1">
        <f t="array" ref="P42">IF($B42,myNull,INDEX(tblSourceData[NonEU Year1],$A42))</f>
        <v/>
      </c>
      <c r="Q42" s="11" t="str" cm="1">
        <f t="array" ref="Q42">IF($B42,myNull,INDEX(tblSourceData[NonEU Year2],$A42))</f>
        <v/>
      </c>
      <c r="R42" s="11" t="str" cm="1">
        <f t="array" ref="R42">IF($B42,myNull,INDEX(tblSourceData[NonEU Year3],$A42))</f>
        <v/>
      </c>
      <c r="S42" s="11" t="str" cm="1">
        <f t="array" ref="S42">IF($B42,myNull,INDEX(tblSourceData[NonEU Year4],$A42))</f>
        <v/>
      </c>
      <c r="T42" s="11" t="str" cm="1">
        <f t="array" ref="T42">IF($B42,myNull,INDEX(tblSourceData[NonEU Year5],$A42))</f>
        <v/>
      </c>
      <c r="V42" s="28">
        <f t="shared" si="13"/>
        <v>0</v>
      </c>
      <c r="W42" s="28">
        <f t="shared" si="14"/>
        <v>0</v>
      </c>
      <c r="X42" s="28">
        <f t="shared" si="15"/>
        <v>0</v>
      </c>
      <c r="Y42" s="28">
        <f t="shared" si="16"/>
        <v>0</v>
      </c>
      <c r="Z42" s="28">
        <f t="shared" si="17"/>
        <v>0</v>
      </c>
      <c r="AA42" s="28">
        <f t="shared" si="18"/>
        <v>0</v>
      </c>
      <c r="AB42" s="28">
        <f t="shared" si="19"/>
        <v>0</v>
      </c>
      <c r="AC42" s="28">
        <f t="shared" si="20"/>
        <v>0</v>
      </c>
      <c r="AD42" s="28">
        <f t="shared" si="21"/>
        <v>0</v>
      </c>
      <c r="AE42" s="28">
        <f t="shared" si="22"/>
        <v>0</v>
      </c>
      <c r="AG42" s="12" t="str" cm="1">
        <f t="array" ref="AG42">IF($B42,myNull,IF(INDEX(tblSourceData[EU Year 1],$A42)=myNull,0,INDEX(tblSourceData[EU Year 1],$A42)))</f>
        <v/>
      </c>
      <c r="AH42" s="12" t="str" cm="1">
        <f t="array" ref="AH42">IF($B42,myNull,IF(INDEX(tblSourceData[EU Year 2],$A42)=myNull,0,INDEX(tblSourceData[EU Year 2],$A42)))</f>
        <v/>
      </c>
      <c r="AI42" s="12" t="str" cm="1">
        <f t="array" ref="AI42">IF($B42,myNull,IF(INDEX(tblSourceData[EU Year 3],$A42)=myNull,0,INDEX(tblSourceData[EU Year 3],$A42)))</f>
        <v/>
      </c>
      <c r="AJ42" s="12" t="str" cm="1">
        <f t="array" ref="AJ42">IF($B42,myNull,IF(INDEX(tblSourceData[EU Year 4],$A42)=myNull,0,INDEX(tblSourceData[EU Year 4],$A42)))</f>
        <v/>
      </c>
      <c r="AK42" s="12" t="str" cm="1">
        <f t="array" ref="AK42">IF($B42,myNull,IF(INDEX(tblSourceData[EU Year 5],$A42)=myNull,0,INDEX(tblSourceData[EU Year 5],$A42)))</f>
        <v/>
      </c>
      <c r="AL42" s="12" t="str" cm="1">
        <f t="array" ref="AL42">IF($B42,myNull,IF(INDEX(tblSourceData[NonEU Year1],$A42)=myNull,0,INDEX(tblSourceData[NonEU Year1],$A42)))</f>
        <v/>
      </c>
      <c r="AM42" s="12" t="str" cm="1">
        <f t="array" ref="AM42">IF($B42,myNull,IF(INDEX(tblSourceData[NonEU Year2],$A42)=myNull,0,INDEX(tblSourceData[NonEU Year2],$A42)))</f>
        <v/>
      </c>
      <c r="AN42" s="12" t="str" cm="1">
        <f t="array" ref="AN42">IF($B42,myNull,IF(INDEX(tblSourceData[NonEU Year3],$A42)=myNull,0,INDEX(tblSourceData[NonEU Year3],$A42)))</f>
        <v/>
      </c>
      <c r="AO42" s="12" t="str" cm="1">
        <f t="array" ref="AO42">IF($B42,myNull,IF(INDEX(tblSourceData[NonEU Year4],$A42)=myNull,0,INDEX(tblSourceData[NonEU Year4],$A42)))</f>
        <v/>
      </c>
      <c r="AP42" s="12" t="str" cm="1">
        <f t="array" ref="AP42">IF($B42,myNull,IF(INDEX(tblSourceData[NonEU Year5],$A42)=myNull,0,INDEX(tblSourceData[NonEU Year5],$A42)))</f>
        <v/>
      </c>
    </row>
    <row r="43" spans="1:42" x14ac:dyDescent="0.3">
      <c r="A43" s="4">
        <f t="shared" si="11"/>
        <v>34</v>
      </c>
      <c r="B43" s="6" t="b">
        <f t="shared" si="12"/>
        <v>1</v>
      </c>
      <c r="D43" t="str" cm="1">
        <f t="array" ref="D43">IF($B43,myNull,INDEX(tblSourceData[Campus],$A43))</f>
        <v/>
      </c>
      <c r="E43" t="str" cm="1">
        <f t="array" ref="E43">IF($B43,myNull,INDEX(tblSourceData[Major],$A43))</f>
        <v/>
      </c>
      <c r="F43" t="str" cm="1">
        <f t="array" ref="F43">IF($B43,myNull,INDEX(tblSourceData[Stage],$A43))</f>
        <v/>
      </c>
      <c r="G43" t="str" cm="1">
        <f t="array" ref="G43">IF($B43,myNull,INDEX(tblSourceData[Level],$A43))</f>
        <v/>
      </c>
      <c r="H43" s="10" t="str" cm="1">
        <f t="array" ref="H43">IF($B43,myNull,INDEX(tblSourceData[EU Census],$A43))</f>
        <v/>
      </c>
      <c r="I43" s="10" t="str" cm="1">
        <f t="array" ref="I43">IF($B43,myNull,INDEX(tblSourceData[NonEU Census],$A43))</f>
        <v/>
      </c>
      <c r="J43" s="10" t="str" cm="1">
        <f t="array" ref="J43">IF($B43,myNull,INDEX(tblSourceData[Census Total],$A43))</f>
        <v/>
      </c>
      <c r="K43" s="11" t="str" cm="1">
        <f t="array" ref="K43">IF($B43,myNull,INDEX(tblSourceData[EU Year 1],$A43))</f>
        <v/>
      </c>
      <c r="L43" s="11" t="str" cm="1">
        <f t="array" ref="L43">IF($B43,myNull,INDEX(tblSourceData[EU Year 2],$A43))</f>
        <v/>
      </c>
      <c r="M43" s="11" t="str" cm="1">
        <f t="array" ref="M43">IF($B43,myNull,INDEX(tblSourceData[EU Year 3],$A43))</f>
        <v/>
      </c>
      <c r="N43" s="11" t="str" cm="1">
        <f t="array" ref="N43">IF($B43,myNull,INDEX(tblSourceData[EU Year 4],$A43))</f>
        <v/>
      </c>
      <c r="O43" s="11" t="str" cm="1">
        <f t="array" ref="O43">IF($B43,myNull,INDEX(tblSourceData[EU Year 5],$A43))</f>
        <v/>
      </c>
      <c r="P43" s="11" t="str" cm="1">
        <f t="array" ref="P43">IF($B43,myNull,INDEX(tblSourceData[NonEU Year1],$A43))</f>
        <v/>
      </c>
      <c r="Q43" s="11" t="str" cm="1">
        <f t="array" ref="Q43">IF($B43,myNull,INDEX(tblSourceData[NonEU Year2],$A43))</f>
        <v/>
      </c>
      <c r="R43" s="11" t="str" cm="1">
        <f t="array" ref="R43">IF($B43,myNull,INDEX(tblSourceData[NonEU Year3],$A43))</f>
        <v/>
      </c>
      <c r="S43" s="11" t="str" cm="1">
        <f t="array" ref="S43">IF($B43,myNull,INDEX(tblSourceData[NonEU Year4],$A43))</f>
        <v/>
      </c>
      <c r="T43" s="11" t="str" cm="1">
        <f t="array" ref="T43">IF($B43,myNull,INDEX(tblSourceData[NonEU Year5],$A43))</f>
        <v/>
      </c>
      <c r="V43" s="28">
        <f t="shared" si="13"/>
        <v>0</v>
      </c>
      <c r="W43" s="28">
        <f t="shared" si="14"/>
        <v>0</v>
      </c>
      <c r="X43" s="28">
        <f t="shared" si="15"/>
        <v>0</v>
      </c>
      <c r="Y43" s="28">
        <f t="shared" si="16"/>
        <v>0</v>
      </c>
      <c r="Z43" s="28">
        <f t="shared" si="17"/>
        <v>0</v>
      </c>
      <c r="AA43" s="28">
        <f t="shared" si="18"/>
        <v>0</v>
      </c>
      <c r="AB43" s="28">
        <f t="shared" si="19"/>
        <v>0</v>
      </c>
      <c r="AC43" s="28">
        <f t="shared" si="20"/>
        <v>0</v>
      </c>
      <c r="AD43" s="28">
        <f t="shared" si="21"/>
        <v>0</v>
      </c>
      <c r="AE43" s="28">
        <f t="shared" si="22"/>
        <v>0</v>
      </c>
      <c r="AG43" s="12" t="str" cm="1">
        <f t="array" ref="AG43">IF($B43,myNull,IF(INDEX(tblSourceData[EU Year 1],$A43)=myNull,0,INDEX(tblSourceData[EU Year 1],$A43)))</f>
        <v/>
      </c>
      <c r="AH43" s="12" t="str" cm="1">
        <f t="array" ref="AH43">IF($B43,myNull,IF(INDEX(tblSourceData[EU Year 2],$A43)=myNull,0,INDEX(tblSourceData[EU Year 2],$A43)))</f>
        <v/>
      </c>
      <c r="AI43" s="12" t="str" cm="1">
        <f t="array" ref="AI43">IF($B43,myNull,IF(INDEX(tblSourceData[EU Year 3],$A43)=myNull,0,INDEX(tblSourceData[EU Year 3],$A43)))</f>
        <v/>
      </c>
      <c r="AJ43" s="12" t="str" cm="1">
        <f t="array" ref="AJ43">IF($B43,myNull,IF(INDEX(tblSourceData[EU Year 4],$A43)=myNull,0,INDEX(tblSourceData[EU Year 4],$A43)))</f>
        <v/>
      </c>
      <c r="AK43" s="12" t="str" cm="1">
        <f t="array" ref="AK43">IF($B43,myNull,IF(INDEX(tblSourceData[EU Year 5],$A43)=myNull,0,INDEX(tblSourceData[EU Year 5],$A43)))</f>
        <v/>
      </c>
      <c r="AL43" s="12" t="str" cm="1">
        <f t="array" ref="AL43">IF($B43,myNull,IF(INDEX(tblSourceData[NonEU Year1],$A43)=myNull,0,INDEX(tblSourceData[NonEU Year1],$A43)))</f>
        <v/>
      </c>
      <c r="AM43" s="12" t="str" cm="1">
        <f t="array" ref="AM43">IF($B43,myNull,IF(INDEX(tblSourceData[NonEU Year2],$A43)=myNull,0,INDEX(tblSourceData[NonEU Year2],$A43)))</f>
        <v/>
      </c>
      <c r="AN43" s="12" t="str" cm="1">
        <f t="array" ref="AN43">IF($B43,myNull,IF(INDEX(tblSourceData[NonEU Year3],$A43)=myNull,0,INDEX(tblSourceData[NonEU Year3],$A43)))</f>
        <v/>
      </c>
      <c r="AO43" s="12" t="str" cm="1">
        <f t="array" ref="AO43">IF($B43,myNull,IF(INDEX(tblSourceData[NonEU Year4],$A43)=myNull,0,INDEX(tblSourceData[NonEU Year4],$A43)))</f>
        <v/>
      </c>
      <c r="AP43" s="12" t="str" cm="1">
        <f t="array" ref="AP43">IF($B43,myNull,IF(INDEX(tblSourceData[NonEU Year5],$A43)=myNull,0,INDEX(tblSourceData[NonEU Year5],$A43)))</f>
        <v/>
      </c>
    </row>
    <row r="44" spans="1:42" x14ac:dyDescent="0.3">
      <c r="A44" s="4">
        <f t="shared" si="11"/>
        <v>35</v>
      </c>
      <c r="B44" s="6" t="b">
        <f t="shared" si="12"/>
        <v>1</v>
      </c>
      <c r="D44" t="str" cm="1">
        <f t="array" ref="D44">IF($B44,myNull,INDEX(tblSourceData[Campus],$A44))</f>
        <v/>
      </c>
      <c r="E44" t="str" cm="1">
        <f t="array" ref="E44">IF($B44,myNull,INDEX(tblSourceData[Major],$A44))</f>
        <v/>
      </c>
      <c r="F44" t="str" cm="1">
        <f t="array" ref="F44">IF($B44,myNull,INDEX(tblSourceData[Stage],$A44))</f>
        <v/>
      </c>
      <c r="G44" t="str" cm="1">
        <f t="array" ref="G44">IF($B44,myNull,INDEX(tblSourceData[Level],$A44))</f>
        <v/>
      </c>
      <c r="H44" s="10" t="str" cm="1">
        <f t="array" ref="H44">IF($B44,myNull,INDEX(tblSourceData[EU Census],$A44))</f>
        <v/>
      </c>
      <c r="I44" s="10" t="str" cm="1">
        <f t="array" ref="I44">IF($B44,myNull,INDEX(tblSourceData[NonEU Census],$A44))</f>
        <v/>
      </c>
      <c r="J44" s="10" t="str" cm="1">
        <f t="array" ref="J44">IF($B44,myNull,INDEX(tblSourceData[Census Total],$A44))</f>
        <v/>
      </c>
      <c r="K44" s="11" t="str" cm="1">
        <f t="array" ref="K44">IF($B44,myNull,INDEX(tblSourceData[EU Year 1],$A44))</f>
        <v/>
      </c>
      <c r="L44" s="11" t="str" cm="1">
        <f t="array" ref="L44">IF($B44,myNull,INDEX(tblSourceData[EU Year 2],$A44))</f>
        <v/>
      </c>
      <c r="M44" s="11" t="str" cm="1">
        <f t="array" ref="M44">IF($B44,myNull,INDEX(tblSourceData[EU Year 3],$A44))</f>
        <v/>
      </c>
      <c r="N44" s="11" t="str" cm="1">
        <f t="array" ref="N44">IF($B44,myNull,INDEX(tblSourceData[EU Year 4],$A44))</f>
        <v/>
      </c>
      <c r="O44" s="11" t="str" cm="1">
        <f t="array" ref="O44">IF($B44,myNull,INDEX(tblSourceData[EU Year 5],$A44))</f>
        <v/>
      </c>
      <c r="P44" s="11" t="str" cm="1">
        <f t="array" ref="P44">IF($B44,myNull,INDEX(tblSourceData[NonEU Year1],$A44))</f>
        <v/>
      </c>
      <c r="Q44" s="11" t="str" cm="1">
        <f t="array" ref="Q44">IF($B44,myNull,INDEX(tblSourceData[NonEU Year2],$A44))</f>
        <v/>
      </c>
      <c r="R44" s="11" t="str" cm="1">
        <f t="array" ref="R44">IF($B44,myNull,INDEX(tblSourceData[NonEU Year3],$A44))</f>
        <v/>
      </c>
      <c r="S44" s="11" t="str" cm="1">
        <f t="array" ref="S44">IF($B44,myNull,INDEX(tblSourceData[NonEU Year4],$A44))</f>
        <v/>
      </c>
      <c r="T44" s="11" t="str" cm="1">
        <f t="array" ref="T44">IF($B44,myNull,INDEX(tblSourceData[NonEU Year5],$A44))</f>
        <v/>
      </c>
      <c r="V44" s="28">
        <f t="shared" si="13"/>
        <v>0</v>
      </c>
      <c r="W44" s="28">
        <f t="shared" si="14"/>
        <v>0</v>
      </c>
      <c r="X44" s="28">
        <f t="shared" si="15"/>
        <v>0</v>
      </c>
      <c r="Y44" s="28">
        <f t="shared" si="16"/>
        <v>0</v>
      </c>
      <c r="Z44" s="28">
        <f t="shared" si="17"/>
        <v>0</v>
      </c>
      <c r="AA44" s="28">
        <f t="shared" si="18"/>
        <v>0</v>
      </c>
      <c r="AB44" s="28">
        <f t="shared" si="19"/>
        <v>0</v>
      </c>
      <c r="AC44" s="28">
        <f t="shared" si="20"/>
        <v>0</v>
      </c>
      <c r="AD44" s="28">
        <f t="shared" si="21"/>
        <v>0</v>
      </c>
      <c r="AE44" s="28">
        <f t="shared" si="22"/>
        <v>0</v>
      </c>
      <c r="AG44" s="12" t="str" cm="1">
        <f t="array" ref="AG44">IF($B44,myNull,IF(INDEX(tblSourceData[EU Year 1],$A44)=myNull,0,INDEX(tblSourceData[EU Year 1],$A44)))</f>
        <v/>
      </c>
      <c r="AH44" s="12" t="str" cm="1">
        <f t="array" ref="AH44">IF($B44,myNull,IF(INDEX(tblSourceData[EU Year 2],$A44)=myNull,0,INDEX(tblSourceData[EU Year 2],$A44)))</f>
        <v/>
      </c>
      <c r="AI44" s="12" t="str" cm="1">
        <f t="array" ref="AI44">IF($B44,myNull,IF(INDEX(tblSourceData[EU Year 3],$A44)=myNull,0,INDEX(tblSourceData[EU Year 3],$A44)))</f>
        <v/>
      </c>
      <c r="AJ44" s="12" t="str" cm="1">
        <f t="array" ref="AJ44">IF($B44,myNull,IF(INDEX(tblSourceData[EU Year 4],$A44)=myNull,0,INDEX(tblSourceData[EU Year 4],$A44)))</f>
        <v/>
      </c>
      <c r="AK44" s="12" t="str" cm="1">
        <f t="array" ref="AK44">IF($B44,myNull,IF(INDEX(tblSourceData[EU Year 5],$A44)=myNull,0,INDEX(tblSourceData[EU Year 5],$A44)))</f>
        <v/>
      </c>
      <c r="AL44" s="12" t="str" cm="1">
        <f t="array" ref="AL44">IF($B44,myNull,IF(INDEX(tblSourceData[NonEU Year1],$A44)=myNull,0,INDEX(tblSourceData[NonEU Year1],$A44)))</f>
        <v/>
      </c>
      <c r="AM44" s="12" t="str" cm="1">
        <f t="array" ref="AM44">IF($B44,myNull,IF(INDEX(tblSourceData[NonEU Year2],$A44)=myNull,0,INDEX(tblSourceData[NonEU Year2],$A44)))</f>
        <v/>
      </c>
      <c r="AN44" s="12" t="str" cm="1">
        <f t="array" ref="AN44">IF($B44,myNull,IF(INDEX(tblSourceData[NonEU Year3],$A44)=myNull,0,INDEX(tblSourceData[NonEU Year3],$A44)))</f>
        <v/>
      </c>
      <c r="AO44" s="12" t="str" cm="1">
        <f t="array" ref="AO44">IF($B44,myNull,IF(INDEX(tblSourceData[NonEU Year4],$A44)=myNull,0,INDEX(tblSourceData[NonEU Year4],$A44)))</f>
        <v/>
      </c>
      <c r="AP44" s="12" t="str" cm="1">
        <f t="array" ref="AP44">IF($B44,myNull,IF(INDEX(tblSourceData[NonEU Year5],$A44)=myNull,0,INDEX(tblSourceData[NonEU Year5],$A44)))</f>
        <v/>
      </c>
    </row>
    <row r="45" spans="1:42" x14ac:dyDescent="0.3">
      <c r="A45" s="4">
        <f t="shared" si="11"/>
        <v>36</v>
      </c>
      <c r="B45" s="6" t="b">
        <f t="shared" si="12"/>
        <v>1</v>
      </c>
      <c r="D45" t="str" cm="1">
        <f t="array" ref="D45">IF($B45,myNull,INDEX(tblSourceData[Campus],$A45))</f>
        <v/>
      </c>
      <c r="E45" t="str" cm="1">
        <f t="array" ref="E45">IF($B45,myNull,INDEX(tblSourceData[Major],$A45))</f>
        <v/>
      </c>
      <c r="F45" t="str" cm="1">
        <f t="array" ref="F45">IF($B45,myNull,INDEX(tblSourceData[Stage],$A45))</f>
        <v/>
      </c>
      <c r="G45" t="str" cm="1">
        <f t="array" ref="G45">IF($B45,myNull,INDEX(tblSourceData[Level],$A45))</f>
        <v/>
      </c>
      <c r="H45" s="10" t="str" cm="1">
        <f t="array" ref="H45">IF($B45,myNull,INDEX(tblSourceData[EU Census],$A45))</f>
        <v/>
      </c>
      <c r="I45" s="10" t="str" cm="1">
        <f t="array" ref="I45">IF($B45,myNull,INDEX(tblSourceData[NonEU Census],$A45))</f>
        <v/>
      </c>
      <c r="J45" s="10" t="str" cm="1">
        <f t="array" ref="J45">IF($B45,myNull,INDEX(tblSourceData[Census Total],$A45))</f>
        <v/>
      </c>
      <c r="K45" s="11" t="str" cm="1">
        <f t="array" ref="K45">IF($B45,myNull,INDEX(tblSourceData[EU Year 1],$A45))</f>
        <v/>
      </c>
      <c r="L45" s="11" t="str" cm="1">
        <f t="array" ref="L45">IF($B45,myNull,INDEX(tblSourceData[EU Year 2],$A45))</f>
        <v/>
      </c>
      <c r="M45" s="11" t="str" cm="1">
        <f t="array" ref="M45">IF($B45,myNull,INDEX(tblSourceData[EU Year 3],$A45))</f>
        <v/>
      </c>
      <c r="N45" s="11" t="str" cm="1">
        <f t="array" ref="N45">IF($B45,myNull,INDEX(tblSourceData[EU Year 4],$A45))</f>
        <v/>
      </c>
      <c r="O45" s="11" t="str" cm="1">
        <f t="array" ref="O45">IF($B45,myNull,INDEX(tblSourceData[EU Year 5],$A45))</f>
        <v/>
      </c>
      <c r="P45" s="11" t="str" cm="1">
        <f t="array" ref="P45">IF($B45,myNull,INDEX(tblSourceData[NonEU Year1],$A45))</f>
        <v/>
      </c>
      <c r="Q45" s="11" t="str" cm="1">
        <f t="array" ref="Q45">IF($B45,myNull,INDEX(tblSourceData[NonEU Year2],$A45))</f>
        <v/>
      </c>
      <c r="R45" s="11" t="str" cm="1">
        <f t="array" ref="R45">IF($B45,myNull,INDEX(tblSourceData[NonEU Year3],$A45))</f>
        <v/>
      </c>
      <c r="S45" s="11" t="str" cm="1">
        <f t="array" ref="S45">IF($B45,myNull,INDEX(tblSourceData[NonEU Year4],$A45))</f>
        <v/>
      </c>
      <c r="T45" s="11" t="str" cm="1">
        <f t="array" ref="T45">IF($B45,myNull,INDEX(tblSourceData[NonEU Year5],$A45))</f>
        <v/>
      </c>
      <c r="V45" s="28">
        <f t="shared" si="13"/>
        <v>0</v>
      </c>
      <c r="W45" s="28">
        <f t="shared" si="14"/>
        <v>0</v>
      </c>
      <c r="X45" s="28">
        <f t="shared" si="15"/>
        <v>0</v>
      </c>
      <c r="Y45" s="28">
        <f t="shared" si="16"/>
        <v>0</v>
      </c>
      <c r="Z45" s="28">
        <f t="shared" si="17"/>
        <v>0</v>
      </c>
      <c r="AA45" s="28">
        <f t="shared" si="18"/>
        <v>0</v>
      </c>
      <c r="AB45" s="28">
        <f t="shared" si="19"/>
        <v>0</v>
      </c>
      <c r="AC45" s="28">
        <f t="shared" si="20"/>
        <v>0</v>
      </c>
      <c r="AD45" s="28">
        <f t="shared" si="21"/>
        <v>0</v>
      </c>
      <c r="AE45" s="28">
        <f t="shared" si="22"/>
        <v>0</v>
      </c>
      <c r="AG45" s="12" t="str" cm="1">
        <f t="array" ref="AG45">IF($B45,myNull,IF(INDEX(tblSourceData[EU Year 1],$A45)=myNull,0,INDEX(tblSourceData[EU Year 1],$A45)))</f>
        <v/>
      </c>
      <c r="AH45" s="12" t="str" cm="1">
        <f t="array" ref="AH45">IF($B45,myNull,IF(INDEX(tblSourceData[EU Year 2],$A45)=myNull,0,INDEX(tblSourceData[EU Year 2],$A45)))</f>
        <v/>
      </c>
      <c r="AI45" s="12" t="str" cm="1">
        <f t="array" ref="AI45">IF($B45,myNull,IF(INDEX(tblSourceData[EU Year 3],$A45)=myNull,0,INDEX(tblSourceData[EU Year 3],$A45)))</f>
        <v/>
      </c>
      <c r="AJ45" s="12" t="str" cm="1">
        <f t="array" ref="AJ45">IF($B45,myNull,IF(INDEX(tblSourceData[EU Year 4],$A45)=myNull,0,INDEX(tblSourceData[EU Year 4],$A45)))</f>
        <v/>
      </c>
      <c r="AK45" s="12" t="str" cm="1">
        <f t="array" ref="AK45">IF($B45,myNull,IF(INDEX(tblSourceData[EU Year 5],$A45)=myNull,0,INDEX(tblSourceData[EU Year 5],$A45)))</f>
        <v/>
      </c>
      <c r="AL45" s="12" t="str" cm="1">
        <f t="array" ref="AL45">IF($B45,myNull,IF(INDEX(tblSourceData[NonEU Year1],$A45)=myNull,0,INDEX(tblSourceData[NonEU Year1],$A45)))</f>
        <v/>
      </c>
      <c r="AM45" s="12" t="str" cm="1">
        <f t="array" ref="AM45">IF($B45,myNull,IF(INDEX(tblSourceData[NonEU Year2],$A45)=myNull,0,INDEX(tblSourceData[NonEU Year2],$A45)))</f>
        <v/>
      </c>
      <c r="AN45" s="12" t="str" cm="1">
        <f t="array" ref="AN45">IF($B45,myNull,IF(INDEX(tblSourceData[NonEU Year3],$A45)=myNull,0,INDEX(tblSourceData[NonEU Year3],$A45)))</f>
        <v/>
      </c>
      <c r="AO45" s="12" t="str" cm="1">
        <f t="array" ref="AO45">IF($B45,myNull,IF(INDEX(tblSourceData[NonEU Year4],$A45)=myNull,0,INDEX(tblSourceData[NonEU Year4],$A45)))</f>
        <v/>
      </c>
      <c r="AP45" s="12" t="str" cm="1">
        <f t="array" ref="AP45">IF($B45,myNull,IF(INDEX(tblSourceData[NonEU Year5],$A45)=myNull,0,INDEX(tblSourceData[NonEU Year5],$A45)))</f>
        <v/>
      </c>
    </row>
    <row r="46" spans="1:42" x14ac:dyDescent="0.3">
      <c r="A46" s="4">
        <f t="shared" si="11"/>
        <v>37</v>
      </c>
      <c r="B46" s="6" t="b">
        <f t="shared" si="12"/>
        <v>1</v>
      </c>
      <c r="D46" t="str" cm="1">
        <f t="array" ref="D46">IF($B46,myNull,INDEX(tblSourceData[Campus],$A46))</f>
        <v/>
      </c>
      <c r="E46" t="str" cm="1">
        <f t="array" ref="E46">IF($B46,myNull,INDEX(tblSourceData[Major],$A46))</f>
        <v/>
      </c>
      <c r="F46" t="str" cm="1">
        <f t="array" ref="F46">IF($B46,myNull,INDEX(tblSourceData[Stage],$A46))</f>
        <v/>
      </c>
      <c r="G46" t="str" cm="1">
        <f t="array" ref="G46">IF($B46,myNull,INDEX(tblSourceData[Level],$A46))</f>
        <v/>
      </c>
      <c r="H46" s="10" t="str" cm="1">
        <f t="array" ref="H46">IF($B46,myNull,INDEX(tblSourceData[EU Census],$A46))</f>
        <v/>
      </c>
      <c r="I46" s="10" t="str" cm="1">
        <f t="array" ref="I46">IF($B46,myNull,INDEX(tblSourceData[NonEU Census],$A46))</f>
        <v/>
      </c>
      <c r="J46" s="10" t="str" cm="1">
        <f t="array" ref="J46">IF($B46,myNull,INDEX(tblSourceData[Census Total],$A46))</f>
        <v/>
      </c>
      <c r="K46" s="11" t="str" cm="1">
        <f t="array" ref="K46">IF($B46,myNull,INDEX(tblSourceData[EU Year 1],$A46))</f>
        <v/>
      </c>
      <c r="L46" s="11" t="str" cm="1">
        <f t="array" ref="L46">IF($B46,myNull,INDEX(tblSourceData[EU Year 2],$A46))</f>
        <v/>
      </c>
      <c r="M46" s="11" t="str" cm="1">
        <f t="array" ref="M46">IF($B46,myNull,INDEX(tblSourceData[EU Year 3],$A46))</f>
        <v/>
      </c>
      <c r="N46" s="11" t="str" cm="1">
        <f t="array" ref="N46">IF($B46,myNull,INDEX(tblSourceData[EU Year 4],$A46))</f>
        <v/>
      </c>
      <c r="O46" s="11" t="str" cm="1">
        <f t="array" ref="O46">IF($B46,myNull,INDEX(tblSourceData[EU Year 5],$A46))</f>
        <v/>
      </c>
      <c r="P46" s="11" t="str" cm="1">
        <f t="array" ref="P46">IF($B46,myNull,INDEX(tblSourceData[NonEU Year1],$A46))</f>
        <v/>
      </c>
      <c r="Q46" s="11" t="str" cm="1">
        <f t="array" ref="Q46">IF($B46,myNull,INDEX(tblSourceData[NonEU Year2],$A46))</f>
        <v/>
      </c>
      <c r="R46" s="11" t="str" cm="1">
        <f t="array" ref="R46">IF($B46,myNull,INDEX(tblSourceData[NonEU Year3],$A46))</f>
        <v/>
      </c>
      <c r="S46" s="11" t="str" cm="1">
        <f t="array" ref="S46">IF($B46,myNull,INDEX(tblSourceData[NonEU Year4],$A46))</f>
        <v/>
      </c>
      <c r="T46" s="11" t="str" cm="1">
        <f t="array" ref="T46">IF($B46,myNull,INDEX(tblSourceData[NonEU Year5],$A46))</f>
        <v/>
      </c>
      <c r="V46" s="28">
        <f t="shared" si="13"/>
        <v>0</v>
      </c>
      <c r="W46" s="28">
        <f t="shared" si="14"/>
        <v>0</v>
      </c>
      <c r="X46" s="28">
        <f t="shared" si="15"/>
        <v>0</v>
      </c>
      <c r="Y46" s="28">
        <f t="shared" si="16"/>
        <v>0</v>
      </c>
      <c r="Z46" s="28">
        <f t="shared" si="17"/>
        <v>0</v>
      </c>
      <c r="AA46" s="28">
        <f t="shared" si="18"/>
        <v>0</v>
      </c>
      <c r="AB46" s="28">
        <f t="shared" si="19"/>
        <v>0</v>
      </c>
      <c r="AC46" s="28">
        <f t="shared" si="20"/>
        <v>0</v>
      </c>
      <c r="AD46" s="28">
        <f t="shared" si="21"/>
        <v>0</v>
      </c>
      <c r="AE46" s="28">
        <f t="shared" si="22"/>
        <v>0</v>
      </c>
      <c r="AG46" s="12" t="str" cm="1">
        <f t="array" ref="AG46">IF($B46,myNull,IF(INDEX(tblSourceData[EU Year 1],$A46)=myNull,0,INDEX(tblSourceData[EU Year 1],$A46)))</f>
        <v/>
      </c>
      <c r="AH46" s="12" t="str" cm="1">
        <f t="array" ref="AH46">IF($B46,myNull,IF(INDEX(tblSourceData[EU Year 2],$A46)=myNull,0,INDEX(tblSourceData[EU Year 2],$A46)))</f>
        <v/>
      </c>
      <c r="AI46" s="12" t="str" cm="1">
        <f t="array" ref="AI46">IF($B46,myNull,IF(INDEX(tblSourceData[EU Year 3],$A46)=myNull,0,INDEX(tblSourceData[EU Year 3],$A46)))</f>
        <v/>
      </c>
      <c r="AJ46" s="12" t="str" cm="1">
        <f t="array" ref="AJ46">IF($B46,myNull,IF(INDEX(tblSourceData[EU Year 4],$A46)=myNull,0,INDEX(tblSourceData[EU Year 4],$A46)))</f>
        <v/>
      </c>
      <c r="AK46" s="12" t="str" cm="1">
        <f t="array" ref="AK46">IF($B46,myNull,IF(INDEX(tblSourceData[EU Year 5],$A46)=myNull,0,INDEX(tblSourceData[EU Year 5],$A46)))</f>
        <v/>
      </c>
      <c r="AL46" s="12" t="str" cm="1">
        <f t="array" ref="AL46">IF($B46,myNull,IF(INDEX(tblSourceData[NonEU Year1],$A46)=myNull,0,INDEX(tblSourceData[NonEU Year1],$A46)))</f>
        <v/>
      </c>
      <c r="AM46" s="12" t="str" cm="1">
        <f t="array" ref="AM46">IF($B46,myNull,IF(INDEX(tblSourceData[NonEU Year2],$A46)=myNull,0,INDEX(tblSourceData[NonEU Year2],$A46)))</f>
        <v/>
      </c>
      <c r="AN46" s="12" t="str" cm="1">
        <f t="array" ref="AN46">IF($B46,myNull,IF(INDEX(tblSourceData[NonEU Year3],$A46)=myNull,0,INDEX(tblSourceData[NonEU Year3],$A46)))</f>
        <v/>
      </c>
      <c r="AO46" s="12" t="str" cm="1">
        <f t="array" ref="AO46">IF($B46,myNull,IF(INDEX(tblSourceData[NonEU Year4],$A46)=myNull,0,INDEX(tblSourceData[NonEU Year4],$A46)))</f>
        <v/>
      </c>
      <c r="AP46" s="12" t="str" cm="1">
        <f t="array" ref="AP46">IF($B46,myNull,IF(INDEX(tblSourceData[NonEU Year5],$A46)=myNull,0,INDEX(tblSourceData[NonEU Year5],$A46)))</f>
        <v/>
      </c>
    </row>
    <row r="47" spans="1:42" x14ac:dyDescent="0.3">
      <c r="A47" s="4">
        <f t="shared" si="11"/>
        <v>38</v>
      </c>
      <c r="B47" s="6" t="b">
        <f t="shared" si="12"/>
        <v>1</v>
      </c>
      <c r="D47" t="str" cm="1">
        <f t="array" ref="D47">IF($B47,myNull,INDEX(tblSourceData[Campus],$A47))</f>
        <v/>
      </c>
      <c r="E47" t="str" cm="1">
        <f t="array" ref="E47">IF($B47,myNull,INDEX(tblSourceData[Major],$A47))</f>
        <v/>
      </c>
      <c r="F47" t="str" cm="1">
        <f t="array" ref="F47">IF($B47,myNull,INDEX(tblSourceData[Stage],$A47))</f>
        <v/>
      </c>
      <c r="G47" t="str" cm="1">
        <f t="array" ref="G47">IF($B47,myNull,INDEX(tblSourceData[Level],$A47))</f>
        <v/>
      </c>
      <c r="H47" s="10" t="str" cm="1">
        <f t="array" ref="H47">IF($B47,myNull,INDEX(tblSourceData[EU Census],$A47))</f>
        <v/>
      </c>
      <c r="I47" s="10" t="str" cm="1">
        <f t="array" ref="I47">IF($B47,myNull,INDEX(tblSourceData[NonEU Census],$A47))</f>
        <v/>
      </c>
      <c r="J47" s="10" t="str" cm="1">
        <f t="array" ref="J47">IF($B47,myNull,INDEX(tblSourceData[Census Total],$A47))</f>
        <v/>
      </c>
      <c r="K47" s="11" t="str" cm="1">
        <f t="array" ref="K47">IF($B47,myNull,INDEX(tblSourceData[EU Year 1],$A47))</f>
        <v/>
      </c>
      <c r="L47" s="11" t="str" cm="1">
        <f t="array" ref="L47">IF($B47,myNull,INDEX(tblSourceData[EU Year 2],$A47))</f>
        <v/>
      </c>
      <c r="M47" s="11" t="str" cm="1">
        <f t="array" ref="M47">IF($B47,myNull,INDEX(tblSourceData[EU Year 3],$A47))</f>
        <v/>
      </c>
      <c r="N47" s="11" t="str" cm="1">
        <f t="array" ref="N47">IF($B47,myNull,INDEX(tblSourceData[EU Year 4],$A47))</f>
        <v/>
      </c>
      <c r="O47" s="11" t="str" cm="1">
        <f t="array" ref="O47">IF($B47,myNull,INDEX(tblSourceData[EU Year 5],$A47))</f>
        <v/>
      </c>
      <c r="P47" s="11" t="str" cm="1">
        <f t="array" ref="P47">IF($B47,myNull,INDEX(tblSourceData[NonEU Year1],$A47))</f>
        <v/>
      </c>
      <c r="Q47" s="11" t="str" cm="1">
        <f t="array" ref="Q47">IF($B47,myNull,INDEX(tblSourceData[NonEU Year2],$A47))</f>
        <v/>
      </c>
      <c r="R47" s="11" t="str" cm="1">
        <f t="array" ref="R47">IF($B47,myNull,INDEX(tblSourceData[NonEU Year3],$A47))</f>
        <v/>
      </c>
      <c r="S47" s="11" t="str" cm="1">
        <f t="array" ref="S47">IF($B47,myNull,INDEX(tblSourceData[NonEU Year4],$A47))</f>
        <v/>
      </c>
      <c r="T47" s="11" t="str" cm="1">
        <f t="array" ref="T47">IF($B47,myNull,INDEX(tblSourceData[NonEU Year5],$A47))</f>
        <v/>
      </c>
      <c r="V47" s="28">
        <f t="shared" si="13"/>
        <v>0</v>
      </c>
      <c r="W47" s="28">
        <f t="shared" si="14"/>
        <v>0</v>
      </c>
      <c r="X47" s="28">
        <f t="shared" si="15"/>
        <v>0</v>
      </c>
      <c r="Y47" s="28">
        <f t="shared" si="16"/>
        <v>0</v>
      </c>
      <c r="Z47" s="28">
        <f t="shared" si="17"/>
        <v>0</v>
      </c>
      <c r="AA47" s="28">
        <f t="shared" si="18"/>
        <v>0</v>
      </c>
      <c r="AB47" s="28">
        <f t="shared" si="19"/>
        <v>0</v>
      </c>
      <c r="AC47" s="28">
        <f t="shared" si="20"/>
        <v>0</v>
      </c>
      <c r="AD47" s="28">
        <f t="shared" si="21"/>
        <v>0</v>
      </c>
      <c r="AE47" s="28">
        <f t="shared" si="22"/>
        <v>0</v>
      </c>
      <c r="AG47" s="12" t="str" cm="1">
        <f t="array" ref="AG47">IF($B47,myNull,IF(INDEX(tblSourceData[EU Year 1],$A47)=myNull,0,INDEX(tblSourceData[EU Year 1],$A47)))</f>
        <v/>
      </c>
      <c r="AH47" s="12" t="str" cm="1">
        <f t="array" ref="AH47">IF($B47,myNull,IF(INDEX(tblSourceData[EU Year 2],$A47)=myNull,0,INDEX(tblSourceData[EU Year 2],$A47)))</f>
        <v/>
      </c>
      <c r="AI47" s="12" t="str" cm="1">
        <f t="array" ref="AI47">IF($B47,myNull,IF(INDEX(tblSourceData[EU Year 3],$A47)=myNull,0,INDEX(tblSourceData[EU Year 3],$A47)))</f>
        <v/>
      </c>
      <c r="AJ47" s="12" t="str" cm="1">
        <f t="array" ref="AJ47">IF($B47,myNull,IF(INDEX(tblSourceData[EU Year 4],$A47)=myNull,0,INDEX(tblSourceData[EU Year 4],$A47)))</f>
        <v/>
      </c>
      <c r="AK47" s="12" t="str" cm="1">
        <f t="array" ref="AK47">IF($B47,myNull,IF(INDEX(tblSourceData[EU Year 5],$A47)=myNull,0,INDEX(tblSourceData[EU Year 5],$A47)))</f>
        <v/>
      </c>
      <c r="AL47" s="12" t="str" cm="1">
        <f t="array" ref="AL47">IF($B47,myNull,IF(INDEX(tblSourceData[NonEU Year1],$A47)=myNull,0,INDEX(tblSourceData[NonEU Year1],$A47)))</f>
        <v/>
      </c>
      <c r="AM47" s="12" t="str" cm="1">
        <f t="array" ref="AM47">IF($B47,myNull,IF(INDEX(tblSourceData[NonEU Year2],$A47)=myNull,0,INDEX(tblSourceData[NonEU Year2],$A47)))</f>
        <v/>
      </c>
      <c r="AN47" s="12" t="str" cm="1">
        <f t="array" ref="AN47">IF($B47,myNull,IF(INDEX(tblSourceData[NonEU Year3],$A47)=myNull,0,INDEX(tblSourceData[NonEU Year3],$A47)))</f>
        <v/>
      </c>
      <c r="AO47" s="12" t="str" cm="1">
        <f t="array" ref="AO47">IF($B47,myNull,IF(INDEX(tblSourceData[NonEU Year4],$A47)=myNull,0,INDEX(tblSourceData[NonEU Year4],$A47)))</f>
        <v/>
      </c>
      <c r="AP47" s="12" t="str" cm="1">
        <f t="array" ref="AP47">IF($B47,myNull,IF(INDEX(tblSourceData[NonEU Year5],$A47)=myNull,0,INDEX(tblSourceData[NonEU Year5],$A47)))</f>
        <v/>
      </c>
    </row>
    <row r="48" spans="1:42" x14ac:dyDescent="0.3">
      <c r="A48" s="4">
        <f t="shared" si="11"/>
        <v>39</v>
      </c>
      <c r="B48" s="6" t="b">
        <f t="shared" si="12"/>
        <v>1</v>
      </c>
      <c r="D48" t="str" cm="1">
        <f t="array" ref="D48">IF($B48,myNull,INDEX(tblSourceData[Campus],$A48))</f>
        <v/>
      </c>
      <c r="E48" t="str" cm="1">
        <f t="array" ref="E48">IF($B48,myNull,INDEX(tblSourceData[Major],$A48))</f>
        <v/>
      </c>
      <c r="F48" t="str" cm="1">
        <f t="array" ref="F48">IF($B48,myNull,INDEX(tblSourceData[Stage],$A48))</f>
        <v/>
      </c>
      <c r="G48" t="str" cm="1">
        <f t="array" ref="G48">IF($B48,myNull,INDEX(tblSourceData[Level],$A48))</f>
        <v/>
      </c>
      <c r="H48" s="10" t="str" cm="1">
        <f t="array" ref="H48">IF($B48,myNull,INDEX(tblSourceData[EU Census],$A48))</f>
        <v/>
      </c>
      <c r="I48" s="10" t="str" cm="1">
        <f t="array" ref="I48">IF($B48,myNull,INDEX(tblSourceData[NonEU Census],$A48))</f>
        <v/>
      </c>
      <c r="J48" s="10" t="str" cm="1">
        <f t="array" ref="J48">IF($B48,myNull,INDEX(tblSourceData[Census Total],$A48))</f>
        <v/>
      </c>
      <c r="K48" s="11" t="str" cm="1">
        <f t="array" ref="K48">IF($B48,myNull,INDEX(tblSourceData[EU Year 1],$A48))</f>
        <v/>
      </c>
      <c r="L48" s="11" t="str" cm="1">
        <f t="array" ref="L48">IF($B48,myNull,INDEX(tblSourceData[EU Year 2],$A48))</f>
        <v/>
      </c>
      <c r="M48" s="11" t="str" cm="1">
        <f t="array" ref="M48">IF($B48,myNull,INDEX(tblSourceData[EU Year 3],$A48))</f>
        <v/>
      </c>
      <c r="N48" s="11" t="str" cm="1">
        <f t="array" ref="N48">IF($B48,myNull,INDEX(tblSourceData[EU Year 4],$A48))</f>
        <v/>
      </c>
      <c r="O48" s="11" t="str" cm="1">
        <f t="array" ref="O48">IF($B48,myNull,INDEX(tblSourceData[EU Year 5],$A48))</f>
        <v/>
      </c>
      <c r="P48" s="11" t="str" cm="1">
        <f t="array" ref="P48">IF($B48,myNull,INDEX(tblSourceData[NonEU Year1],$A48))</f>
        <v/>
      </c>
      <c r="Q48" s="11" t="str" cm="1">
        <f t="array" ref="Q48">IF($B48,myNull,INDEX(tblSourceData[NonEU Year2],$A48))</f>
        <v/>
      </c>
      <c r="R48" s="11" t="str" cm="1">
        <f t="array" ref="R48">IF($B48,myNull,INDEX(tblSourceData[NonEU Year3],$A48))</f>
        <v/>
      </c>
      <c r="S48" s="11" t="str" cm="1">
        <f t="array" ref="S48">IF($B48,myNull,INDEX(tblSourceData[NonEU Year4],$A48))</f>
        <v/>
      </c>
      <c r="T48" s="11" t="str" cm="1">
        <f t="array" ref="T48">IF($B48,myNull,INDEX(tblSourceData[NonEU Year5],$A48))</f>
        <v/>
      </c>
      <c r="V48" s="28">
        <f t="shared" si="13"/>
        <v>0</v>
      </c>
      <c r="W48" s="28">
        <f t="shared" si="14"/>
        <v>0</v>
      </c>
      <c r="X48" s="28">
        <f t="shared" si="15"/>
        <v>0</v>
      </c>
      <c r="Y48" s="28">
        <f t="shared" si="16"/>
        <v>0</v>
      </c>
      <c r="Z48" s="28">
        <f t="shared" si="17"/>
        <v>0</v>
      </c>
      <c r="AA48" s="28">
        <f t="shared" si="18"/>
        <v>0</v>
      </c>
      <c r="AB48" s="28">
        <f t="shared" si="19"/>
        <v>0</v>
      </c>
      <c r="AC48" s="28">
        <f t="shared" si="20"/>
        <v>0</v>
      </c>
      <c r="AD48" s="28">
        <f t="shared" si="21"/>
        <v>0</v>
      </c>
      <c r="AE48" s="28">
        <f t="shared" si="22"/>
        <v>0</v>
      </c>
      <c r="AG48" s="12" t="str" cm="1">
        <f t="array" ref="AG48">IF($B48,myNull,IF(INDEX(tblSourceData[EU Year 1],$A48)=myNull,0,INDEX(tblSourceData[EU Year 1],$A48)))</f>
        <v/>
      </c>
      <c r="AH48" s="12" t="str" cm="1">
        <f t="array" ref="AH48">IF($B48,myNull,IF(INDEX(tblSourceData[EU Year 2],$A48)=myNull,0,INDEX(tblSourceData[EU Year 2],$A48)))</f>
        <v/>
      </c>
      <c r="AI48" s="12" t="str" cm="1">
        <f t="array" ref="AI48">IF($B48,myNull,IF(INDEX(tblSourceData[EU Year 3],$A48)=myNull,0,INDEX(tblSourceData[EU Year 3],$A48)))</f>
        <v/>
      </c>
      <c r="AJ48" s="12" t="str" cm="1">
        <f t="array" ref="AJ48">IF($B48,myNull,IF(INDEX(tblSourceData[EU Year 4],$A48)=myNull,0,INDEX(tblSourceData[EU Year 4],$A48)))</f>
        <v/>
      </c>
      <c r="AK48" s="12" t="str" cm="1">
        <f t="array" ref="AK48">IF($B48,myNull,IF(INDEX(tblSourceData[EU Year 5],$A48)=myNull,0,INDEX(tblSourceData[EU Year 5],$A48)))</f>
        <v/>
      </c>
      <c r="AL48" s="12" t="str" cm="1">
        <f t="array" ref="AL48">IF($B48,myNull,IF(INDEX(tblSourceData[NonEU Year1],$A48)=myNull,0,INDEX(tblSourceData[NonEU Year1],$A48)))</f>
        <v/>
      </c>
      <c r="AM48" s="12" t="str" cm="1">
        <f t="array" ref="AM48">IF($B48,myNull,IF(INDEX(tblSourceData[NonEU Year2],$A48)=myNull,0,INDEX(tblSourceData[NonEU Year2],$A48)))</f>
        <v/>
      </c>
      <c r="AN48" s="12" t="str" cm="1">
        <f t="array" ref="AN48">IF($B48,myNull,IF(INDEX(tblSourceData[NonEU Year3],$A48)=myNull,0,INDEX(tblSourceData[NonEU Year3],$A48)))</f>
        <v/>
      </c>
      <c r="AO48" s="12" t="str" cm="1">
        <f t="array" ref="AO48">IF($B48,myNull,IF(INDEX(tblSourceData[NonEU Year4],$A48)=myNull,0,INDEX(tblSourceData[NonEU Year4],$A48)))</f>
        <v/>
      </c>
      <c r="AP48" s="12" t="str" cm="1">
        <f t="array" ref="AP48">IF($B48,myNull,IF(INDEX(tblSourceData[NonEU Year5],$A48)=myNull,0,INDEX(tblSourceData[NonEU Year5],$A48)))</f>
        <v/>
      </c>
    </row>
    <row r="49" spans="1:42" x14ac:dyDescent="0.3">
      <c r="A49" s="4">
        <f t="shared" si="11"/>
        <v>40</v>
      </c>
      <c r="B49" s="6" t="b">
        <f t="shared" si="12"/>
        <v>1</v>
      </c>
      <c r="D49" t="str" cm="1">
        <f t="array" ref="D49">IF($B49,myNull,INDEX(tblSourceData[Campus],$A49))</f>
        <v/>
      </c>
      <c r="E49" t="str" cm="1">
        <f t="array" ref="E49">IF($B49,myNull,INDEX(tblSourceData[Major],$A49))</f>
        <v/>
      </c>
      <c r="F49" t="str" cm="1">
        <f t="array" ref="F49">IF($B49,myNull,INDEX(tblSourceData[Stage],$A49))</f>
        <v/>
      </c>
      <c r="G49" t="str" cm="1">
        <f t="array" ref="G49">IF($B49,myNull,INDEX(tblSourceData[Level],$A49))</f>
        <v/>
      </c>
      <c r="H49" s="10" t="str" cm="1">
        <f t="array" ref="H49">IF($B49,myNull,INDEX(tblSourceData[EU Census],$A49))</f>
        <v/>
      </c>
      <c r="I49" s="10" t="str" cm="1">
        <f t="array" ref="I49">IF($B49,myNull,INDEX(tblSourceData[NonEU Census],$A49))</f>
        <v/>
      </c>
      <c r="J49" s="10" t="str" cm="1">
        <f t="array" ref="J49">IF($B49,myNull,INDEX(tblSourceData[Census Total],$A49))</f>
        <v/>
      </c>
      <c r="K49" s="11" t="str" cm="1">
        <f t="array" ref="K49">IF($B49,myNull,INDEX(tblSourceData[EU Year 1],$A49))</f>
        <v/>
      </c>
      <c r="L49" s="11" t="str" cm="1">
        <f t="array" ref="L49">IF($B49,myNull,INDEX(tblSourceData[EU Year 2],$A49))</f>
        <v/>
      </c>
      <c r="M49" s="11" t="str" cm="1">
        <f t="array" ref="M49">IF($B49,myNull,INDEX(tblSourceData[EU Year 3],$A49))</f>
        <v/>
      </c>
      <c r="N49" s="11" t="str" cm="1">
        <f t="array" ref="N49">IF($B49,myNull,INDEX(tblSourceData[EU Year 4],$A49))</f>
        <v/>
      </c>
      <c r="O49" s="11" t="str" cm="1">
        <f t="array" ref="O49">IF($B49,myNull,INDEX(tblSourceData[EU Year 5],$A49))</f>
        <v/>
      </c>
      <c r="P49" s="11" t="str" cm="1">
        <f t="array" ref="P49">IF($B49,myNull,INDEX(tblSourceData[NonEU Year1],$A49))</f>
        <v/>
      </c>
      <c r="Q49" s="11" t="str" cm="1">
        <f t="array" ref="Q49">IF($B49,myNull,INDEX(tblSourceData[NonEU Year2],$A49))</f>
        <v/>
      </c>
      <c r="R49" s="11" t="str" cm="1">
        <f t="array" ref="R49">IF($B49,myNull,INDEX(tblSourceData[NonEU Year3],$A49))</f>
        <v/>
      </c>
      <c r="S49" s="11" t="str" cm="1">
        <f t="array" ref="S49">IF($B49,myNull,INDEX(tblSourceData[NonEU Year4],$A49))</f>
        <v/>
      </c>
      <c r="T49" s="11" t="str" cm="1">
        <f t="array" ref="T49">IF($B49,myNull,INDEX(tblSourceData[NonEU Year5],$A49))</f>
        <v/>
      </c>
      <c r="V49" s="28">
        <f t="shared" si="13"/>
        <v>0</v>
      </c>
      <c r="W49" s="28">
        <f t="shared" si="14"/>
        <v>0</v>
      </c>
      <c r="X49" s="28">
        <f t="shared" si="15"/>
        <v>0</v>
      </c>
      <c r="Y49" s="28">
        <f t="shared" si="16"/>
        <v>0</v>
      </c>
      <c r="Z49" s="28">
        <f t="shared" si="17"/>
        <v>0</v>
      </c>
      <c r="AA49" s="28">
        <f t="shared" si="18"/>
        <v>0</v>
      </c>
      <c r="AB49" s="28">
        <f t="shared" si="19"/>
        <v>0</v>
      </c>
      <c r="AC49" s="28">
        <f t="shared" si="20"/>
        <v>0</v>
      </c>
      <c r="AD49" s="28">
        <f t="shared" si="21"/>
        <v>0</v>
      </c>
      <c r="AE49" s="28">
        <f t="shared" si="22"/>
        <v>0</v>
      </c>
      <c r="AG49" s="12" t="str" cm="1">
        <f t="array" ref="AG49">IF($B49,myNull,IF(INDEX(tblSourceData[EU Year 1],$A49)=myNull,0,INDEX(tblSourceData[EU Year 1],$A49)))</f>
        <v/>
      </c>
      <c r="AH49" s="12" t="str" cm="1">
        <f t="array" ref="AH49">IF($B49,myNull,IF(INDEX(tblSourceData[EU Year 2],$A49)=myNull,0,INDEX(tblSourceData[EU Year 2],$A49)))</f>
        <v/>
      </c>
      <c r="AI49" s="12" t="str" cm="1">
        <f t="array" ref="AI49">IF($B49,myNull,IF(INDEX(tblSourceData[EU Year 3],$A49)=myNull,0,INDEX(tblSourceData[EU Year 3],$A49)))</f>
        <v/>
      </c>
      <c r="AJ49" s="12" t="str" cm="1">
        <f t="array" ref="AJ49">IF($B49,myNull,IF(INDEX(tblSourceData[EU Year 4],$A49)=myNull,0,INDEX(tblSourceData[EU Year 4],$A49)))</f>
        <v/>
      </c>
      <c r="AK49" s="12" t="str" cm="1">
        <f t="array" ref="AK49">IF($B49,myNull,IF(INDEX(tblSourceData[EU Year 5],$A49)=myNull,0,INDEX(tblSourceData[EU Year 5],$A49)))</f>
        <v/>
      </c>
      <c r="AL49" s="12" t="str" cm="1">
        <f t="array" ref="AL49">IF($B49,myNull,IF(INDEX(tblSourceData[NonEU Year1],$A49)=myNull,0,INDEX(tblSourceData[NonEU Year1],$A49)))</f>
        <v/>
      </c>
      <c r="AM49" s="12" t="str" cm="1">
        <f t="array" ref="AM49">IF($B49,myNull,IF(INDEX(tblSourceData[NonEU Year2],$A49)=myNull,0,INDEX(tblSourceData[NonEU Year2],$A49)))</f>
        <v/>
      </c>
      <c r="AN49" s="12" t="str" cm="1">
        <f t="array" ref="AN49">IF($B49,myNull,IF(INDEX(tblSourceData[NonEU Year3],$A49)=myNull,0,INDEX(tblSourceData[NonEU Year3],$A49)))</f>
        <v/>
      </c>
      <c r="AO49" s="12" t="str" cm="1">
        <f t="array" ref="AO49">IF($B49,myNull,IF(INDEX(tblSourceData[NonEU Year4],$A49)=myNull,0,INDEX(tblSourceData[NonEU Year4],$A49)))</f>
        <v/>
      </c>
      <c r="AP49" s="12" t="str" cm="1">
        <f t="array" ref="AP49">IF($B49,myNull,IF(INDEX(tblSourceData[NonEU Year5],$A49)=myNull,0,INDEX(tblSourceData[NonEU Year5],$A49)))</f>
        <v/>
      </c>
    </row>
    <row r="50" spans="1:42" x14ac:dyDescent="0.3">
      <c r="A50" s="4">
        <f t="shared" si="11"/>
        <v>41</v>
      </c>
      <c r="B50" s="6" t="b">
        <f t="shared" si="12"/>
        <v>1</v>
      </c>
      <c r="D50" t="str" cm="1">
        <f t="array" ref="D50">IF($B50,myNull,INDEX(tblSourceData[Campus],$A50))</f>
        <v/>
      </c>
      <c r="E50" t="str" cm="1">
        <f t="array" ref="E50">IF($B50,myNull,INDEX(tblSourceData[Major],$A50))</f>
        <v/>
      </c>
      <c r="F50" t="str" cm="1">
        <f t="array" ref="F50">IF($B50,myNull,INDEX(tblSourceData[Stage],$A50))</f>
        <v/>
      </c>
      <c r="G50" t="str" cm="1">
        <f t="array" ref="G50">IF($B50,myNull,INDEX(tblSourceData[Level],$A50))</f>
        <v/>
      </c>
      <c r="H50" s="10" t="str" cm="1">
        <f t="array" ref="H50">IF($B50,myNull,INDEX(tblSourceData[EU Census],$A50))</f>
        <v/>
      </c>
      <c r="I50" s="10" t="str" cm="1">
        <f t="array" ref="I50">IF($B50,myNull,INDEX(tblSourceData[NonEU Census],$A50))</f>
        <v/>
      </c>
      <c r="J50" s="10" t="str" cm="1">
        <f t="array" ref="J50">IF($B50,myNull,INDEX(tblSourceData[Census Total],$A50))</f>
        <v/>
      </c>
      <c r="K50" s="11" t="str" cm="1">
        <f t="array" ref="K50">IF($B50,myNull,INDEX(tblSourceData[EU Year 1],$A50))</f>
        <v/>
      </c>
      <c r="L50" s="11" t="str" cm="1">
        <f t="array" ref="L50">IF($B50,myNull,INDEX(tblSourceData[EU Year 2],$A50))</f>
        <v/>
      </c>
      <c r="M50" s="11" t="str" cm="1">
        <f t="array" ref="M50">IF($B50,myNull,INDEX(tblSourceData[EU Year 3],$A50))</f>
        <v/>
      </c>
      <c r="N50" s="11" t="str" cm="1">
        <f t="array" ref="N50">IF($B50,myNull,INDEX(tblSourceData[EU Year 4],$A50))</f>
        <v/>
      </c>
      <c r="O50" s="11" t="str" cm="1">
        <f t="array" ref="O50">IF($B50,myNull,INDEX(tblSourceData[EU Year 5],$A50))</f>
        <v/>
      </c>
      <c r="P50" s="11" t="str" cm="1">
        <f t="array" ref="P50">IF($B50,myNull,INDEX(tblSourceData[NonEU Year1],$A50))</f>
        <v/>
      </c>
      <c r="Q50" s="11" t="str" cm="1">
        <f t="array" ref="Q50">IF($B50,myNull,INDEX(tblSourceData[NonEU Year2],$A50))</f>
        <v/>
      </c>
      <c r="R50" s="11" t="str" cm="1">
        <f t="array" ref="R50">IF($B50,myNull,INDEX(tblSourceData[NonEU Year3],$A50))</f>
        <v/>
      </c>
      <c r="S50" s="11" t="str" cm="1">
        <f t="array" ref="S50">IF($B50,myNull,INDEX(tblSourceData[NonEU Year4],$A50))</f>
        <v/>
      </c>
      <c r="T50" s="11" t="str" cm="1">
        <f t="array" ref="T50">IF($B50,myNull,INDEX(tblSourceData[NonEU Year5],$A50))</f>
        <v/>
      </c>
      <c r="V50" s="28">
        <f t="shared" si="13"/>
        <v>0</v>
      </c>
      <c r="W50" s="28">
        <f t="shared" si="14"/>
        <v>0</v>
      </c>
      <c r="X50" s="28">
        <f t="shared" si="15"/>
        <v>0</v>
      </c>
      <c r="Y50" s="28">
        <f t="shared" si="16"/>
        <v>0</v>
      </c>
      <c r="Z50" s="28">
        <f t="shared" si="17"/>
        <v>0</v>
      </c>
      <c r="AA50" s="28">
        <f t="shared" si="18"/>
        <v>0</v>
      </c>
      <c r="AB50" s="28">
        <f t="shared" si="19"/>
        <v>0</v>
      </c>
      <c r="AC50" s="28">
        <f t="shared" si="20"/>
        <v>0</v>
      </c>
      <c r="AD50" s="28">
        <f t="shared" si="21"/>
        <v>0</v>
      </c>
      <c r="AE50" s="28">
        <f t="shared" si="22"/>
        <v>0</v>
      </c>
      <c r="AG50" s="12" t="str" cm="1">
        <f t="array" ref="AG50">IF($B50,myNull,IF(INDEX(tblSourceData[EU Year 1],$A50)=myNull,0,INDEX(tblSourceData[EU Year 1],$A50)))</f>
        <v/>
      </c>
      <c r="AH50" s="12" t="str" cm="1">
        <f t="array" ref="AH50">IF($B50,myNull,IF(INDEX(tblSourceData[EU Year 2],$A50)=myNull,0,INDEX(tblSourceData[EU Year 2],$A50)))</f>
        <v/>
      </c>
      <c r="AI50" s="12" t="str" cm="1">
        <f t="array" ref="AI50">IF($B50,myNull,IF(INDEX(tblSourceData[EU Year 3],$A50)=myNull,0,INDEX(tblSourceData[EU Year 3],$A50)))</f>
        <v/>
      </c>
      <c r="AJ50" s="12" t="str" cm="1">
        <f t="array" ref="AJ50">IF($B50,myNull,IF(INDEX(tblSourceData[EU Year 4],$A50)=myNull,0,INDEX(tblSourceData[EU Year 4],$A50)))</f>
        <v/>
      </c>
      <c r="AK50" s="12" t="str" cm="1">
        <f t="array" ref="AK50">IF($B50,myNull,IF(INDEX(tblSourceData[EU Year 5],$A50)=myNull,0,INDEX(tblSourceData[EU Year 5],$A50)))</f>
        <v/>
      </c>
      <c r="AL50" s="12" t="str" cm="1">
        <f t="array" ref="AL50">IF($B50,myNull,IF(INDEX(tblSourceData[NonEU Year1],$A50)=myNull,0,INDEX(tblSourceData[NonEU Year1],$A50)))</f>
        <v/>
      </c>
      <c r="AM50" s="12" t="str" cm="1">
        <f t="array" ref="AM50">IF($B50,myNull,IF(INDEX(tblSourceData[NonEU Year2],$A50)=myNull,0,INDEX(tblSourceData[NonEU Year2],$A50)))</f>
        <v/>
      </c>
      <c r="AN50" s="12" t="str" cm="1">
        <f t="array" ref="AN50">IF($B50,myNull,IF(INDEX(tblSourceData[NonEU Year3],$A50)=myNull,0,INDEX(tblSourceData[NonEU Year3],$A50)))</f>
        <v/>
      </c>
      <c r="AO50" s="12" t="str" cm="1">
        <f t="array" ref="AO50">IF($B50,myNull,IF(INDEX(tblSourceData[NonEU Year4],$A50)=myNull,0,INDEX(tblSourceData[NonEU Year4],$A50)))</f>
        <v/>
      </c>
      <c r="AP50" s="12" t="str" cm="1">
        <f t="array" ref="AP50">IF($B50,myNull,IF(INDEX(tblSourceData[NonEU Year5],$A50)=myNull,0,INDEX(tblSourceData[NonEU Year5],$A50)))</f>
        <v/>
      </c>
    </row>
    <row r="51" spans="1:42" x14ac:dyDescent="0.3">
      <c r="A51" s="4">
        <f t="shared" si="11"/>
        <v>42</v>
      </c>
      <c r="B51" s="6" t="b">
        <f t="shared" si="12"/>
        <v>1</v>
      </c>
      <c r="D51" t="str" cm="1">
        <f t="array" ref="D51">IF($B51,myNull,INDEX(tblSourceData[Campus],$A51))</f>
        <v/>
      </c>
      <c r="E51" t="str" cm="1">
        <f t="array" ref="E51">IF($B51,myNull,INDEX(tblSourceData[Major],$A51))</f>
        <v/>
      </c>
      <c r="F51" t="str" cm="1">
        <f t="array" ref="F51">IF($B51,myNull,INDEX(tblSourceData[Stage],$A51))</f>
        <v/>
      </c>
      <c r="G51" t="str" cm="1">
        <f t="array" ref="G51">IF($B51,myNull,INDEX(tblSourceData[Level],$A51))</f>
        <v/>
      </c>
      <c r="H51" s="10" t="str" cm="1">
        <f t="array" ref="H51">IF($B51,myNull,INDEX(tblSourceData[EU Census],$A51))</f>
        <v/>
      </c>
      <c r="I51" s="10" t="str" cm="1">
        <f t="array" ref="I51">IF($B51,myNull,INDEX(tblSourceData[NonEU Census],$A51))</f>
        <v/>
      </c>
      <c r="J51" s="10" t="str" cm="1">
        <f t="array" ref="J51">IF($B51,myNull,INDEX(tblSourceData[Census Total],$A51))</f>
        <v/>
      </c>
      <c r="K51" s="11" t="str" cm="1">
        <f t="array" ref="K51">IF($B51,myNull,INDEX(tblSourceData[EU Year 1],$A51))</f>
        <v/>
      </c>
      <c r="L51" s="11" t="str" cm="1">
        <f t="array" ref="L51">IF($B51,myNull,INDEX(tblSourceData[EU Year 2],$A51))</f>
        <v/>
      </c>
      <c r="M51" s="11" t="str" cm="1">
        <f t="array" ref="M51">IF($B51,myNull,INDEX(tblSourceData[EU Year 3],$A51))</f>
        <v/>
      </c>
      <c r="N51" s="11" t="str" cm="1">
        <f t="array" ref="N51">IF($B51,myNull,INDEX(tblSourceData[EU Year 4],$A51))</f>
        <v/>
      </c>
      <c r="O51" s="11" t="str" cm="1">
        <f t="array" ref="O51">IF($B51,myNull,INDEX(tblSourceData[EU Year 5],$A51))</f>
        <v/>
      </c>
      <c r="P51" s="11" t="str" cm="1">
        <f t="array" ref="P51">IF($B51,myNull,INDEX(tblSourceData[NonEU Year1],$A51))</f>
        <v/>
      </c>
      <c r="Q51" s="11" t="str" cm="1">
        <f t="array" ref="Q51">IF($B51,myNull,INDEX(tblSourceData[NonEU Year2],$A51))</f>
        <v/>
      </c>
      <c r="R51" s="11" t="str" cm="1">
        <f t="array" ref="R51">IF($B51,myNull,INDEX(tblSourceData[NonEU Year3],$A51))</f>
        <v/>
      </c>
      <c r="S51" s="11" t="str" cm="1">
        <f t="array" ref="S51">IF($B51,myNull,INDEX(tblSourceData[NonEU Year4],$A51))</f>
        <v/>
      </c>
      <c r="T51" s="11" t="str" cm="1">
        <f t="array" ref="T51">IF($B51,myNull,INDEX(tblSourceData[NonEU Year5],$A51))</f>
        <v/>
      </c>
      <c r="V51" s="28">
        <f t="shared" si="13"/>
        <v>0</v>
      </c>
      <c r="W51" s="28">
        <f t="shared" si="14"/>
        <v>0</v>
      </c>
      <c r="X51" s="28">
        <f t="shared" si="15"/>
        <v>0</v>
      </c>
      <c r="Y51" s="28">
        <f t="shared" si="16"/>
        <v>0</v>
      </c>
      <c r="Z51" s="28">
        <f t="shared" si="17"/>
        <v>0</v>
      </c>
      <c r="AA51" s="28">
        <f t="shared" si="18"/>
        <v>0</v>
      </c>
      <c r="AB51" s="28">
        <f t="shared" si="19"/>
        <v>0</v>
      </c>
      <c r="AC51" s="28">
        <f t="shared" si="20"/>
        <v>0</v>
      </c>
      <c r="AD51" s="28">
        <f t="shared" si="21"/>
        <v>0</v>
      </c>
      <c r="AE51" s="28">
        <f t="shared" si="22"/>
        <v>0</v>
      </c>
      <c r="AG51" s="12" t="str" cm="1">
        <f t="array" ref="AG51">IF($B51,myNull,IF(INDEX(tblSourceData[EU Year 1],$A51)=myNull,0,INDEX(tblSourceData[EU Year 1],$A51)))</f>
        <v/>
      </c>
      <c r="AH51" s="12" t="str" cm="1">
        <f t="array" ref="AH51">IF($B51,myNull,IF(INDEX(tblSourceData[EU Year 2],$A51)=myNull,0,INDEX(tblSourceData[EU Year 2],$A51)))</f>
        <v/>
      </c>
      <c r="AI51" s="12" t="str" cm="1">
        <f t="array" ref="AI51">IF($B51,myNull,IF(INDEX(tblSourceData[EU Year 3],$A51)=myNull,0,INDEX(tblSourceData[EU Year 3],$A51)))</f>
        <v/>
      </c>
      <c r="AJ51" s="12" t="str" cm="1">
        <f t="array" ref="AJ51">IF($B51,myNull,IF(INDEX(tblSourceData[EU Year 4],$A51)=myNull,0,INDEX(tblSourceData[EU Year 4],$A51)))</f>
        <v/>
      </c>
      <c r="AK51" s="12" t="str" cm="1">
        <f t="array" ref="AK51">IF($B51,myNull,IF(INDEX(tblSourceData[EU Year 5],$A51)=myNull,0,INDEX(tblSourceData[EU Year 5],$A51)))</f>
        <v/>
      </c>
      <c r="AL51" s="12" t="str" cm="1">
        <f t="array" ref="AL51">IF($B51,myNull,IF(INDEX(tblSourceData[NonEU Year1],$A51)=myNull,0,INDEX(tblSourceData[NonEU Year1],$A51)))</f>
        <v/>
      </c>
      <c r="AM51" s="12" t="str" cm="1">
        <f t="array" ref="AM51">IF($B51,myNull,IF(INDEX(tblSourceData[NonEU Year2],$A51)=myNull,0,INDEX(tblSourceData[NonEU Year2],$A51)))</f>
        <v/>
      </c>
      <c r="AN51" s="12" t="str" cm="1">
        <f t="array" ref="AN51">IF($B51,myNull,IF(INDEX(tblSourceData[NonEU Year3],$A51)=myNull,0,INDEX(tblSourceData[NonEU Year3],$A51)))</f>
        <v/>
      </c>
      <c r="AO51" s="12" t="str" cm="1">
        <f t="array" ref="AO51">IF($B51,myNull,IF(INDEX(tblSourceData[NonEU Year4],$A51)=myNull,0,INDEX(tblSourceData[NonEU Year4],$A51)))</f>
        <v/>
      </c>
      <c r="AP51" s="12" t="str" cm="1">
        <f t="array" ref="AP51">IF($B51,myNull,IF(INDEX(tblSourceData[NonEU Year5],$A51)=myNull,0,INDEX(tblSourceData[NonEU Year5],$A51)))</f>
        <v/>
      </c>
    </row>
    <row r="52" spans="1:42" x14ac:dyDescent="0.3">
      <c r="A52" s="4">
        <f t="shared" si="11"/>
        <v>43</v>
      </c>
      <c r="B52" s="6" t="b">
        <f t="shared" si="12"/>
        <v>1</v>
      </c>
      <c r="D52" t="str" cm="1">
        <f t="array" ref="D52">IF($B52,myNull,INDEX(tblSourceData[Campus],$A52))</f>
        <v/>
      </c>
      <c r="E52" t="str" cm="1">
        <f t="array" ref="E52">IF($B52,myNull,INDEX(tblSourceData[Major],$A52))</f>
        <v/>
      </c>
      <c r="F52" t="str" cm="1">
        <f t="array" ref="F52">IF($B52,myNull,INDEX(tblSourceData[Stage],$A52))</f>
        <v/>
      </c>
      <c r="G52" t="str" cm="1">
        <f t="array" ref="G52">IF($B52,myNull,INDEX(tblSourceData[Level],$A52))</f>
        <v/>
      </c>
      <c r="H52" s="10" t="str" cm="1">
        <f t="array" ref="H52">IF($B52,myNull,INDEX(tblSourceData[EU Census],$A52))</f>
        <v/>
      </c>
      <c r="I52" s="10" t="str" cm="1">
        <f t="array" ref="I52">IF($B52,myNull,INDEX(tblSourceData[NonEU Census],$A52))</f>
        <v/>
      </c>
      <c r="J52" s="10" t="str" cm="1">
        <f t="array" ref="J52">IF($B52,myNull,INDEX(tblSourceData[Census Total],$A52))</f>
        <v/>
      </c>
      <c r="K52" s="11" t="str" cm="1">
        <f t="array" ref="K52">IF($B52,myNull,INDEX(tblSourceData[EU Year 1],$A52))</f>
        <v/>
      </c>
      <c r="L52" s="11" t="str" cm="1">
        <f t="array" ref="L52">IF($B52,myNull,INDEX(tblSourceData[EU Year 2],$A52))</f>
        <v/>
      </c>
      <c r="M52" s="11" t="str" cm="1">
        <f t="array" ref="M52">IF($B52,myNull,INDEX(tblSourceData[EU Year 3],$A52))</f>
        <v/>
      </c>
      <c r="N52" s="11" t="str" cm="1">
        <f t="array" ref="N52">IF($B52,myNull,INDEX(tblSourceData[EU Year 4],$A52))</f>
        <v/>
      </c>
      <c r="O52" s="11" t="str" cm="1">
        <f t="array" ref="O52">IF($B52,myNull,INDEX(tblSourceData[EU Year 5],$A52))</f>
        <v/>
      </c>
      <c r="P52" s="11" t="str" cm="1">
        <f t="array" ref="P52">IF($B52,myNull,INDEX(tblSourceData[NonEU Year1],$A52))</f>
        <v/>
      </c>
      <c r="Q52" s="11" t="str" cm="1">
        <f t="array" ref="Q52">IF($B52,myNull,INDEX(tblSourceData[NonEU Year2],$A52))</f>
        <v/>
      </c>
      <c r="R52" s="11" t="str" cm="1">
        <f t="array" ref="R52">IF($B52,myNull,INDEX(tblSourceData[NonEU Year3],$A52))</f>
        <v/>
      </c>
      <c r="S52" s="11" t="str" cm="1">
        <f t="array" ref="S52">IF($B52,myNull,INDEX(tblSourceData[NonEU Year4],$A52))</f>
        <v/>
      </c>
      <c r="T52" s="11" t="str" cm="1">
        <f t="array" ref="T52">IF($B52,myNull,INDEX(tblSourceData[NonEU Year5],$A52))</f>
        <v/>
      </c>
      <c r="V52" s="28">
        <f t="shared" si="13"/>
        <v>0</v>
      </c>
      <c r="W52" s="28">
        <f t="shared" si="14"/>
        <v>0</v>
      </c>
      <c r="X52" s="28">
        <f t="shared" si="15"/>
        <v>0</v>
      </c>
      <c r="Y52" s="28">
        <f t="shared" si="16"/>
        <v>0</v>
      </c>
      <c r="Z52" s="28">
        <f t="shared" si="17"/>
        <v>0</v>
      </c>
      <c r="AA52" s="28">
        <f t="shared" si="18"/>
        <v>0</v>
      </c>
      <c r="AB52" s="28">
        <f t="shared" si="19"/>
        <v>0</v>
      </c>
      <c r="AC52" s="28">
        <f t="shared" si="20"/>
        <v>0</v>
      </c>
      <c r="AD52" s="28">
        <f t="shared" si="21"/>
        <v>0</v>
      </c>
      <c r="AE52" s="28">
        <f t="shared" si="22"/>
        <v>0</v>
      </c>
      <c r="AG52" s="12" t="str" cm="1">
        <f t="array" ref="AG52">IF($B52,myNull,IF(INDEX(tblSourceData[EU Year 1],$A52)=myNull,0,INDEX(tblSourceData[EU Year 1],$A52)))</f>
        <v/>
      </c>
      <c r="AH52" s="12" t="str" cm="1">
        <f t="array" ref="AH52">IF($B52,myNull,IF(INDEX(tblSourceData[EU Year 2],$A52)=myNull,0,INDEX(tblSourceData[EU Year 2],$A52)))</f>
        <v/>
      </c>
      <c r="AI52" s="12" t="str" cm="1">
        <f t="array" ref="AI52">IF($B52,myNull,IF(INDEX(tblSourceData[EU Year 3],$A52)=myNull,0,INDEX(tblSourceData[EU Year 3],$A52)))</f>
        <v/>
      </c>
      <c r="AJ52" s="12" t="str" cm="1">
        <f t="array" ref="AJ52">IF($B52,myNull,IF(INDEX(tblSourceData[EU Year 4],$A52)=myNull,0,INDEX(tblSourceData[EU Year 4],$A52)))</f>
        <v/>
      </c>
      <c r="AK52" s="12" t="str" cm="1">
        <f t="array" ref="AK52">IF($B52,myNull,IF(INDEX(tblSourceData[EU Year 5],$A52)=myNull,0,INDEX(tblSourceData[EU Year 5],$A52)))</f>
        <v/>
      </c>
      <c r="AL52" s="12" t="str" cm="1">
        <f t="array" ref="AL52">IF($B52,myNull,IF(INDEX(tblSourceData[NonEU Year1],$A52)=myNull,0,INDEX(tblSourceData[NonEU Year1],$A52)))</f>
        <v/>
      </c>
      <c r="AM52" s="12" t="str" cm="1">
        <f t="array" ref="AM52">IF($B52,myNull,IF(INDEX(tblSourceData[NonEU Year2],$A52)=myNull,0,INDEX(tblSourceData[NonEU Year2],$A52)))</f>
        <v/>
      </c>
      <c r="AN52" s="12" t="str" cm="1">
        <f t="array" ref="AN52">IF($B52,myNull,IF(INDEX(tblSourceData[NonEU Year3],$A52)=myNull,0,INDEX(tblSourceData[NonEU Year3],$A52)))</f>
        <v/>
      </c>
      <c r="AO52" s="12" t="str" cm="1">
        <f t="array" ref="AO52">IF($B52,myNull,IF(INDEX(tblSourceData[NonEU Year4],$A52)=myNull,0,INDEX(tblSourceData[NonEU Year4],$A52)))</f>
        <v/>
      </c>
      <c r="AP52" s="12" t="str" cm="1">
        <f t="array" ref="AP52">IF($B52,myNull,IF(INDEX(tblSourceData[NonEU Year5],$A52)=myNull,0,INDEX(tblSourceData[NonEU Year5],$A52)))</f>
        <v/>
      </c>
    </row>
    <row r="53" spans="1:42" x14ac:dyDescent="0.3">
      <c r="A53" s="4">
        <f t="shared" si="11"/>
        <v>44</v>
      </c>
      <c r="B53" s="6" t="b">
        <f t="shared" si="12"/>
        <v>1</v>
      </c>
      <c r="D53" t="str" cm="1">
        <f t="array" ref="D53">IF($B53,myNull,INDEX(tblSourceData[Campus],$A53))</f>
        <v/>
      </c>
      <c r="E53" t="str" cm="1">
        <f t="array" ref="E53">IF($B53,myNull,INDEX(tblSourceData[Major],$A53))</f>
        <v/>
      </c>
      <c r="F53" t="str" cm="1">
        <f t="array" ref="F53">IF($B53,myNull,INDEX(tblSourceData[Stage],$A53))</f>
        <v/>
      </c>
      <c r="G53" t="str" cm="1">
        <f t="array" ref="G53">IF($B53,myNull,INDEX(tblSourceData[Level],$A53))</f>
        <v/>
      </c>
      <c r="H53" s="10" t="str" cm="1">
        <f t="array" ref="H53">IF($B53,myNull,INDEX(tblSourceData[EU Census],$A53))</f>
        <v/>
      </c>
      <c r="I53" s="10" t="str" cm="1">
        <f t="array" ref="I53">IF($B53,myNull,INDEX(tblSourceData[NonEU Census],$A53))</f>
        <v/>
      </c>
      <c r="J53" s="10" t="str" cm="1">
        <f t="array" ref="J53">IF($B53,myNull,INDEX(tblSourceData[Census Total],$A53))</f>
        <v/>
      </c>
      <c r="K53" s="11" t="str" cm="1">
        <f t="array" ref="K53">IF($B53,myNull,INDEX(tblSourceData[EU Year 1],$A53))</f>
        <v/>
      </c>
      <c r="L53" s="11" t="str" cm="1">
        <f t="array" ref="L53">IF($B53,myNull,INDEX(tblSourceData[EU Year 2],$A53))</f>
        <v/>
      </c>
      <c r="M53" s="11" t="str" cm="1">
        <f t="array" ref="M53">IF($B53,myNull,INDEX(tblSourceData[EU Year 3],$A53))</f>
        <v/>
      </c>
      <c r="N53" s="11" t="str" cm="1">
        <f t="array" ref="N53">IF($B53,myNull,INDEX(tblSourceData[EU Year 4],$A53))</f>
        <v/>
      </c>
      <c r="O53" s="11" t="str" cm="1">
        <f t="array" ref="O53">IF($B53,myNull,INDEX(tblSourceData[EU Year 5],$A53))</f>
        <v/>
      </c>
      <c r="P53" s="11" t="str" cm="1">
        <f t="array" ref="P53">IF($B53,myNull,INDEX(tblSourceData[NonEU Year1],$A53))</f>
        <v/>
      </c>
      <c r="Q53" s="11" t="str" cm="1">
        <f t="array" ref="Q53">IF($B53,myNull,INDEX(tblSourceData[NonEU Year2],$A53))</f>
        <v/>
      </c>
      <c r="R53" s="11" t="str" cm="1">
        <f t="array" ref="R53">IF($B53,myNull,INDEX(tblSourceData[NonEU Year3],$A53))</f>
        <v/>
      </c>
      <c r="S53" s="11" t="str" cm="1">
        <f t="array" ref="S53">IF($B53,myNull,INDEX(tblSourceData[NonEU Year4],$A53))</f>
        <v/>
      </c>
      <c r="T53" s="11" t="str" cm="1">
        <f t="array" ref="T53">IF($B53,myNull,INDEX(tblSourceData[NonEU Year5],$A53))</f>
        <v/>
      </c>
      <c r="V53" s="28">
        <f t="shared" si="13"/>
        <v>0</v>
      </c>
      <c r="W53" s="28">
        <f t="shared" si="14"/>
        <v>0</v>
      </c>
      <c r="X53" s="28">
        <f t="shared" si="15"/>
        <v>0</v>
      </c>
      <c r="Y53" s="28">
        <f t="shared" si="16"/>
        <v>0</v>
      </c>
      <c r="Z53" s="28">
        <f t="shared" si="17"/>
        <v>0</v>
      </c>
      <c r="AA53" s="28">
        <f t="shared" si="18"/>
        <v>0</v>
      </c>
      <c r="AB53" s="28">
        <f t="shared" si="19"/>
        <v>0</v>
      </c>
      <c r="AC53" s="28">
        <f t="shared" si="20"/>
        <v>0</v>
      </c>
      <c r="AD53" s="28">
        <f t="shared" si="21"/>
        <v>0</v>
      </c>
      <c r="AE53" s="28">
        <f t="shared" si="22"/>
        <v>0</v>
      </c>
      <c r="AG53" s="12" t="str" cm="1">
        <f t="array" ref="AG53">IF($B53,myNull,IF(INDEX(tblSourceData[EU Year 1],$A53)=myNull,0,INDEX(tblSourceData[EU Year 1],$A53)))</f>
        <v/>
      </c>
      <c r="AH53" s="12" t="str" cm="1">
        <f t="array" ref="AH53">IF($B53,myNull,IF(INDEX(tblSourceData[EU Year 2],$A53)=myNull,0,INDEX(tblSourceData[EU Year 2],$A53)))</f>
        <v/>
      </c>
      <c r="AI53" s="12" t="str" cm="1">
        <f t="array" ref="AI53">IF($B53,myNull,IF(INDEX(tblSourceData[EU Year 3],$A53)=myNull,0,INDEX(tblSourceData[EU Year 3],$A53)))</f>
        <v/>
      </c>
      <c r="AJ53" s="12" t="str" cm="1">
        <f t="array" ref="AJ53">IF($B53,myNull,IF(INDEX(tblSourceData[EU Year 4],$A53)=myNull,0,INDEX(tblSourceData[EU Year 4],$A53)))</f>
        <v/>
      </c>
      <c r="AK53" s="12" t="str" cm="1">
        <f t="array" ref="AK53">IF($B53,myNull,IF(INDEX(tblSourceData[EU Year 5],$A53)=myNull,0,INDEX(tblSourceData[EU Year 5],$A53)))</f>
        <v/>
      </c>
      <c r="AL53" s="12" t="str" cm="1">
        <f t="array" ref="AL53">IF($B53,myNull,IF(INDEX(tblSourceData[NonEU Year1],$A53)=myNull,0,INDEX(tblSourceData[NonEU Year1],$A53)))</f>
        <v/>
      </c>
      <c r="AM53" s="12" t="str" cm="1">
        <f t="array" ref="AM53">IF($B53,myNull,IF(INDEX(tblSourceData[NonEU Year2],$A53)=myNull,0,INDEX(tblSourceData[NonEU Year2],$A53)))</f>
        <v/>
      </c>
      <c r="AN53" s="12" t="str" cm="1">
        <f t="array" ref="AN53">IF($B53,myNull,IF(INDEX(tblSourceData[NonEU Year3],$A53)=myNull,0,INDEX(tblSourceData[NonEU Year3],$A53)))</f>
        <v/>
      </c>
      <c r="AO53" s="12" t="str" cm="1">
        <f t="array" ref="AO53">IF($B53,myNull,IF(INDEX(tblSourceData[NonEU Year4],$A53)=myNull,0,INDEX(tblSourceData[NonEU Year4],$A53)))</f>
        <v/>
      </c>
      <c r="AP53" s="12" t="str" cm="1">
        <f t="array" ref="AP53">IF($B53,myNull,IF(INDEX(tblSourceData[NonEU Year5],$A53)=myNull,0,INDEX(tblSourceData[NonEU Year5],$A53)))</f>
        <v/>
      </c>
    </row>
    <row r="54" spans="1:42" x14ac:dyDescent="0.3">
      <c r="A54" s="4">
        <f t="shared" si="11"/>
        <v>45</v>
      </c>
      <c r="B54" s="6" t="b">
        <f t="shared" si="12"/>
        <v>1</v>
      </c>
      <c r="D54" t="str" cm="1">
        <f t="array" ref="D54">IF($B54,myNull,INDEX(tblSourceData[Campus],$A54))</f>
        <v/>
      </c>
      <c r="E54" t="str" cm="1">
        <f t="array" ref="E54">IF($B54,myNull,INDEX(tblSourceData[Major],$A54))</f>
        <v/>
      </c>
      <c r="F54" t="str" cm="1">
        <f t="array" ref="F54">IF($B54,myNull,INDEX(tblSourceData[Stage],$A54))</f>
        <v/>
      </c>
      <c r="G54" t="str" cm="1">
        <f t="array" ref="G54">IF($B54,myNull,INDEX(tblSourceData[Level],$A54))</f>
        <v/>
      </c>
      <c r="H54" s="10" t="str" cm="1">
        <f t="array" ref="H54">IF($B54,myNull,INDEX(tblSourceData[EU Census],$A54))</f>
        <v/>
      </c>
      <c r="I54" s="10" t="str" cm="1">
        <f t="array" ref="I54">IF($B54,myNull,INDEX(tblSourceData[NonEU Census],$A54))</f>
        <v/>
      </c>
      <c r="J54" s="10" t="str" cm="1">
        <f t="array" ref="J54">IF($B54,myNull,INDEX(tblSourceData[Census Total],$A54))</f>
        <v/>
      </c>
      <c r="K54" s="11" t="str" cm="1">
        <f t="array" ref="K54">IF($B54,myNull,INDEX(tblSourceData[EU Year 1],$A54))</f>
        <v/>
      </c>
      <c r="L54" s="11" t="str" cm="1">
        <f t="array" ref="L54">IF($B54,myNull,INDEX(tblSourceData[EU Year 2],$A54))</f>
        <v/>
      </c>
      <c r="M54" s="11" t="str" cm="1">
        <f t="array" ref="M54">IF($B54,myNull,INDEX(tblSourceData[EU Year 3],$A54))</f>
        <v/>
      </c>
      <c r="N54" s="11" t="str" cm="1">
        <f t="array" ref="N54">IF($B54,myNull,INDEX(tblSourceData[EU Year 4],$A54))</f>
        <v/>
      </c>
      <c r="O54" s="11" t="str" cm="1">
        <f t="array" ref="O54">IF($B54,myNull,INDEX(tblSourceData[EU Year 5],$A54))</f>
        <v/>
      </c>
      <c r="P54" s="11" t="str" cm="1">
        <f t="array" ref="P54">IF($B54,myNull,INDEX(tblSourceData[NonEU Year1],$A54))</f>
        <v/>
      </c>
      <c r="Q54" s="11" t="str" cm="1">
        <f t="array" ref="Q54">IF($B54,myNull,INDEX(tblSourceData[NonEU Year2],$A54))</f>
        <v/>
      </c>
      <c r="R54" s="11" t="str" cm="1">
        <f t="array" ref="R54">IF($B54,myNull,INDEX(tblSourceData[NonEU Year3],$A54))</f>
        <v/>
      </c>
      <c r="S54" s="11" t="str" cm="1">
        <f t="array" ref="S54">IF($B54,myNull,INDEX(tblSourceData[NonEU Year4],$A54))</f>
        <v/>
      </c>
      <c r="T54" s="11" t="str" cm="1">
        <f t="array" ref="T54">IF($B54,myNull,INDEX(tblSourceData[NonEU Year5],$A54))</f>
        <v/>
      </c>
      <c r="V54" s="28">
        <f t="shared" si="13"/>
        <v>0</v>
      </c>
      <c r="W54" s="28">
        <f t="shared" si="14"/>
        <v>0</v>
      </c>
      <c r="X54" s="28">
        <f t="shared" si="15"/>
        <v>0</v>
      </c>
      <c r="Y54" s="28">
        <f t="shared" si="16"/>
        <v>0</v>
      </c>
      <c r="Z54" s="28">
        <f t="shared" si="17"/>
        <v>0</v>
      </c>
      <c r="AA54" s="28">
        <f t="shared" si="18"/>
        <v>0</v>
      </c>
      <c r="AB54" s="28">
        <f t="shared" si="19"/>
        <v>0</v>
      </c>
      <c r="AC54" s="28">
        <f t="shared" si="20"/>
        <v>0</v>
      </c>
      <c r="AD54" s="28">
        <f t="shared" si="21"/>
        <v>0</v>
      </c>
      <c r="AE54" s="28">
        <f t="shared" si="22"/>
        <v>0</v>
      </c>
      <c r="AG54" s="12" t="str" cm="1">
        <f t="array" ref="AG54">IF($B54,myNull,IF(INDEX(tblSourceData[EU Year 1],$A54)=myNull,0,INDEX(tblSourceData[EU Year 1],$A54)))</f>
        <v/>
      </c>
      <c r="AH54" s="12" t="str" cm="1">
        <f t="array" ref="AH54">IF($B54,myNull,IF(INDEX(tblSourceData[EU Year 2],$A54)=myNull,0,INDEX(tblSourceData[EU Year 2],$A54)))</f>
        <v/>
      </c>
      <c r="AI54" s="12" t="str" cm="1">
        <f t="array" ref="AI54">IF($B54,myNull,IF(INDEX(tblSourceData[EU Year 3],$A54)=myNull,0,INDEX(tblSourceData[EU Year 3],$A54)))</f>
        <v/>
      </c>
      <c r="AJ54" s="12" t="str" cm="1">
        <f t="array" ref="AJ54">IF($B54,myNull,IF(INDEX(tblSourceData[EU Year 4],$A54)=myNull,0,INDEX(tblSourceData[EU Year 4],$A54)))</f>
        <v/>
      </c>
      <c r="AK54" s="12" t="str" cm="1">
        <f t="array" ref="AK54">IF($B54,myNull,IF(INDEX(tblSourceData[EU Year 5],$A54)=myNull,0,INDEX(tblSourceData[EU Year 5],$A54)))</f>
        <v/>
      </c>
      <c r="AL54" s="12" t="str" cm="1">
        <f t="array" ref="AL54">IF($B54,myNull,IF(INDEX(tblSourceData[NonEU Year1],$A54)=myNull,0,INDEX(tblSourceData[NonEU Year1],$A54)))</f>
        <v/>
      </c>
      <c r="AM54" s="12" t="str" cm="1">
        <f t="array" ref="AM54">IF($B54,myNull,IF(INDEX(tblSourceData[NonEU Year2],$A54)=myNull,0,INDEX(tblSourceData[NonEU Year2],$A54)))</f>
        <v/>
      </c>
      <c r="AN54" s="12" t="str" cm="1">
        <f t="array" ref="AN54">IF($B54,myNull,IF(INDEX(tblSourceData[NonEU Year3],$A54)=myNull,0,INDEX(tblSourceData[NonEU Year3],$A54)))</f>
        <v/>
      </c>
      <c r="AO54" s="12" t="str" cm="1">
        <f t="array" ref="AO54">IF($B54,myNull,IF(INDEX(tblSourceData[NonEU Year4],$A54)=myNull,0,INDEX(tblSourceData[NonEU Year4],$A54)))</f>
        <v/>
      </c>
      <c r="AP54" s="12" t="str" cm="1">
        <f t="array" ref="AP54">IF($B54,myNull,IF(INDEX(tblSourceData[NonEU Year5],$A54)=myNull,0,INDEX(tblSourceData[NonEU Year5],$A54)))</f>
        <v/>
      </c>
    </row>
    <row r="55" spans="1:42" x14ac:dyDescent="0.3">
      <c r="A55" s="4">
        <f t="shared" si="11"/>
        <v>46</v>
      </c>
      <c r="B55" s="6" t="b">
        <f t="shared" si="12"/>
        <v>1</v>
      </c>
      <c r="D55" t="str" cm="1">
        <f t="array" ref="D55">IF($B55,myNull,INDEX(tblSourceData[Campus],$A55))</f>
        <v/>
      </c>
      <c r="E55" t="str" cm="1">
        <f t="array" ref="E55">IF($B55,myNull,INDEX(tblSourceData[Major],$A55))</f>
        <v/>
      </c>
      <c r="F55" t="str" cm="1">
        <f t="array" ref="F55">IF($B55,myNull,INDEX(tblSourceData[Stage],$A55))</f>
        <v/>
      </c>
      <c r="G55" t="str" cm="1">
        <f t="array" ref="G55">IF($B55,myNull,INDEX(tblSourceData[Level],$A55))</f>
        <v/>
      </c>
      <c r="H55" s="10" t="str" cm="1">
        <f t="array" ref="H55">IF($B55,myNull,INDEX(tblSourceData[EU Census],$A55))</f>
        <v/>
      </c>
      <c r="I55" s="10" t="str" cm="1">
        <f t="array" ref="I55">IF($B55,myNull,INDEX(tblSourceData[NonEU Census],$A55))</f>
        <v/>
      </c>
      <c r="J55" s="10" t="str" cm="1">
        <f t="array" ref="J55">IF($B55,myNull,INDEX(tblSourceData[Census Total],$A55))</f>
        <v/>
      </c>
      <c r="K55" s="11" t="str" cm="1">
        <f t="array" ref="K55">IF($B55,myNull,INDEX(tblSourceData[EU Year 1],$A55))</f>
        <v/>
      </c>
      <c r="L55" s="11" t="str" cm="1">
        <f t="array" ref="L55">IF($B55,myNull,INDEX(tblSourceData[EU Year 2],$A55))</f>
        <v/>
      </c>
      <c r="M55" s="11" t="str" cm="1">
        <f t="array" ref="M55">IF($B55,myNull,INDEX(tblSourceData[EU Year 3],$A55))</f>
        <v/>
      </c>
      <c r="N55" s="11" t="str" cm="1">
        <f t="array" ref="N55">IF($B55,myNull,INDEX(tblSourceData[EU Year 4],$A55))</f>
        <v/>
      </c>
      <c r="O55" s="11" t="str" cm="1">
        <f t="array" ref="O55">IF($B55,myNull,INDEX(tblSourceData[EU Year 5],$A55))</f>
        <v/>
      </c>
      <c r="P55" s="11" t="str" cm="1">
        <f t="array" ref="P55">IF($B55,myNull,INDEX(tblSourceData[NonEU Year1],$A55))</f>
        <v/>
      </c>
      <c r="Q55" s="11" t="str" cm="1">
        <f t="array" ref="Q55">IF($B55,myNull,INDEX(tblSourceData[NonEU Year2],$A55))</f>
        <v/>
      </c>
      <c r="R55" s="11" t="str" cm="1">
        <f t="array" ref="R55">IF($B55,myNull,INDEX(tblSourceData[NonEU Year3],$A55))</f>
        <v/>
      </c>
      <c r="S55" s="11" t="str" cm="1">
        <f t="array" ref="S55">IF($B55,myNull,INDEX(tblSourceData[NonEU Year4],$A55))</f>
        <v/>
      </c>
      <c r="T55" s="11" t="str" cm="1">
        <f t="array" ref="T55">IF($B55,myNull,INDEX(tblSourceData[NonEU Year5],$A55))</f>
        <v/>
      </c>
      <c r="V55" s="28">
        <f t="shared" si="13"/>
        <v>0</v>
      </c>
      <c r="W55" s="28">
        <f t="shared" si="14"/>
        <v>0</v>
      </c>
      <c r="X55" s="28">
        <f t="shared" si="15"/>
        <v>0</v>
      </c>
      <c r="Y55" s="28">
        <f t="shared" si="16"/>
        <v>0</v>
      </c>
      <c r="Z55" s="28">
        <f t="shared" si="17"/>
        <v>0</v>
      </c>
      <c r="AA55" s="28">
        <f t="shared" si="18"/>
        <v>0</v>
      </c>
      <c r="AB55" s="28">
        <f t="shared" si="19"/>
        <v>0</v>
      </c>
      <c r="AC55" s="28">
        <f t="shared" si="20"/>
        <v>0</v>
      </c>
      <c r="AD55" s="28">
        <f t="shared" si="21"/>
        <v>0</v>
      </c>
      <c r="AE55" s="28">
        <f t="shared" si="22"/>
        <v>0</v>
      </c>
      <c r="AG55" s="12" t="str" cm="1">
        <f t="array" ref="AG55">IF($B55,myNull,IF(INDEX(tblSourceData[EU Year 1],$A55)=myNull,0,INDEX(tblSourceData[EU Year 1],$A55)))</f>
        <v/>
      </c>
      <c r="AH55" s="12" t="str" cm="1">
        <f t="array" ref="AH55">IF($B55,myNull,IF(INDEX(tblSourceData[EU Year 2],$A55)=myNull,0,INDEX(tblSourceData[EU Year 2],$A55)))</f>
        <v/>
      </c>
      <c r="AI55" s="12" t="str" cm="1">
        <f t="array" ref="AI55">IF($B55,myNull,IF(INDEX(tblSourceData[EU Year 3],$A55)=myNull,0,INDEX(tblSourceData[EU Year 3],$A55)))</f>
        <v/>
      </c>
      <c r="AJ55" s="12" t="str" cm="1">
        <f t="array" ref="AJ55">IF($B55,myNull,IF(INDEX(tblSourceData[EU Year 4],$A55)=myNull,0,INDEX(tblSourceData[EU Year 4],$A55)))</f>
        <v/>
      </c>
      <c r="AK55" s="12" t="str" cm="1">
        <f t="array" ref="AK55">IF($B55,myNull,IF(INDEX(tblSourceData[EU Year 5],$A55)=myNull,0,INDEX(tblSourceData[EU Year 5],$A55)))</f>
        <v/>
      </c>
      <c r="AL55" s="12" t="str" cm="1">
        <f t="array" ref="AL55">IF($B55,myNull,IF(INDEX(tblSourceData[NonEU Year1],$A55)=myNull,0,INDEX(tblSourceData[NonEU Year1],$A55)))</f>
        <v/>
      </c>
      <c r="AM55" s="12" t="str" cm="1">
        <f t="array" ref="AM55">IF($B55,myNull,IF(INDEX(tblSourceData[NonEU Year2],$A55)=myNull,0,INDEX(tblSourceData[NonEU Year2],$A55)))</f>
        <v/>
      </c>
      <c r="AN55" s="12" t="str" cm="1">
        <f t="array" ref="AN55">IF($B55,myNull,IF(INDEX(tblSourceData[NonEU Year3],$A55)=myNull,0,INDEX(tblSourceData[NonEU Year3],$A55)))</f>
        <v/>
      </c>
      <c r="AO55" s="12" t="str" cm="1">
        <f t="array" ref="AO55">IF($B55,myNull,IF(INDEX(tblSourceData[NonEU Year4],$A55)=myNull,0,INDEX(tblSourceData[NonEU Year4],$A55)))</f>
        <v/>
      </c>
      <c r="AP55" s="12" t="str" cm="1">
        <f t="array" ref="AP55">IF($B55,myNull,IF(INDEX(tblSourceData[NonEU Year5],$A55)=myNull,0,INDEX(tblSourceData[NonEU Year5],$A55)))</f>
        <v/>
      </c>
    </row>
    <row r="56" spans="1:42" x14ac:dyDescent="0.3">
      <c r="A56" s="4">
        <f t="shared" si="11"/>
        <v>47</v>
      </c>
      <c r="B56" s="6" t="b">
        <f t="shared" si="12"/>
        <v>1</v>
      </c>
      <c r="D56" t="str" cm="1">
        <f t="array" ref="D56">IF($B56,myNull,INDEX(tblSourceData[Campus],$A56))</f>
        <v/>
      </c>
      <c r="E56" t="str" cm="1">
        <f t="array" ref="E56">IF($B56,myNull,INDEX(tblSourceData[Major],$A56))</f>
        <v/>
      </c>
      <c r="F56" t="str" cm="1">
        <f t="array" ref="F56">IF($B56,myNull,INDEX(tblSourceData[Stage],$A56))</f>
        <v/>
      </c>
      <c r="G56" t="str" cm="1">
        <f t="array" ref="G56">IF($B56,myNull,INDEX(tblSourceData[Level],$A56))</f>
        <v/>
      </c>
      <c r="H56" s="10" t="str" cm="1">
        <f t="array" ref="H56">IF($B56,myNull,INDEX(tblSourceData[EU Census],$A56))</f>
        <v/>
      </c>
      <c r="I56" s="10" t="str" cm="1">
        <f t="array" ref="I56">IF($B56,myNull,INDEX(tblSourceData[NonEU Census],$A56))</f>
        <v/>
      </c>
      <c r="J56" s="10" t="str" cm="1">
        <f t="array" ref="J56">IF($B56,myNull,INDEX(tblSourceData[Census Total],$A56))</f>
        <v/>
      </c>
      <c r="K56" s="11" t="str" cm="1">
        <f t="array" ref="K56">IF($B56,myNull,INDEX(tblSourceData[EU Year 1],$A56))</f>
        <v/>
      </c>
      <c r="L56" s="11" t="str" cm="1">
        <f t="array" ref="L56">IF($B56,myNull,INDEX(tblSourceData[EU Year 2],$A56))</f>
        <v/>
      </c>
      <c r="M56" s="11" t="str" cm="1">
        <f t="array" ref="M56">IF($B56,myNull,INDEX(tblSourceData[EU Year 3],$A56))</f>
        <v/>
      </c>
      <c r="N56" s="11" t="str" cm="1">
        <f t="array" ref="N56">IF($B56,myNull,INDEX(tblSourceData[EU Year 4],$A56))</f>
        <v/>
      </c>
      <c r="O56" s="11" t="str" cm="1">
        <f t="array" ref="O56">IF($B56,myNull,INDEX(tblSourceData[EU Year 5],$A56))</f>
        <v/>
      </c>
      <c r="P56" s="11" t="str" cm="1">
        <f t="array" ref="P56">IF($B56,myNull,INDEX(tblSourceData[NonEU Year1],$A56))</f>
        <v/>
      </c>
      <c r="Q56" s="11" t="str" cm="1">
        <f t="array" ref="Q56">IF($B56,myNull,INDEX(tblSourceData[NonEU Year2],$A56))</f>
        <v/>
      </c>
      <c r="R56" s="11" t="str" cm="1">
        <f t="array" ref="R56">IF($B56,myNull,INDEX(tblSourceData[NonEU Year3],$A56))</f>
        <v/>
      </c>
      <c r="S56" s="11" t="str" cm="1">
        <f t="array" ref="S56">IF($B56,myNull,INDEX(tblSourceData[NonEU Year4],$A56))</f>
        <v/>
      </c>
      <c r="T56" s="11" t="str" cm="1">
        <f t="array" ref="T56">IF($B56,myNull,INDEX(tblSourceData[NonEU Year5],$A56))</f>
        <v/>
      </c>
      <c r="V56" s="28">
        <f t="shared" si="13"/>
        <v>0</v>
      </c>
      <c r="W56" s="28">
        <f t="shared" si="14"/>
        <v>0</v>
      </c>
      <c r="X56" s="28">
        <f t="shared" si="15"/>
        <v>0</v>
      </c>
      <c r="Y56" s="28">
        <f t="shared" si="16"/>
        <v>0</v>
      </c>
      <c r="Z56" s="28">
        <f t="shared" si="17"/>
        <v>0</v>
      </c>
      <c r="AA56" s="28">
        <f t="shared" si="18"/>
        <v>0</v>
      </c>
      <c r="AB56" s="28">
        <f t="shared" si="19"/>
        <v>0</v>
      </c>
      <c r="AC56" s="28">
        <f t="shared" si="20"/>
        <v>0</v>
      </c>
      <c r="AD56" s="28">
        <f t="shared" si="21"/>
        <v>0</v>
      </c>
      <c r="AE56" s="28">
        <f t="shared" si="22"/>
        <v>0</v>
      </c>
      <c r="AG56" s="12" t="str" cm="1">
        <f t="array" ref="AG56">IF($B56,myNull,IF(INDEX(tblSourceData[EU Year 1],$A56)=myNull,0,INDEX(tblSourceData[EU Year 1],$A56)))</f>
        <v/>
      </c>
      <c r="AH56" s="12" t="str" cm="1">
        <f t="array" ref="AH56">IF($B56,myNull,IF(INDEX(tblSourceData[EU Year 2],$A56)=myNull,0,INDEX(tblSourceData[EU Year 2],$A56)))</f>
        <v/>
      </c>
      <c r="AI56" s="12" t="str" cm="1">
        <f t="array" ref="AI56">IF($B56,myNull,IF(INDEX(tblSourceData[EU Year 3],$A56)=myNull,0,INDEX(tblSourceData[EU Year 3],$A56)))</f>
        <v/>
      </c>
      <c r="AJ56" s="12" t="str" cm="1">
        <f t="array" ref="AJ56">IF($B56,myNull,IF(INDEX(tblSourceData[EU Year 4],$A56)=myNull,0,INDEX(tblSourceData[EU Year 4],$A56)))</f>
        <v/>
      </c>
      <c r="AK56" s="12" t="str" cm="1">
        <f t="array" ref="AK56">IF($B56,myNull,IF(INDEX(tblSourceData[EU Year 5],$A56)=myNull,0,INDEX(tblSourceData[EU Year 5],$A56)))</f>
        <v/>
      </c>
      <c r="AL56" s="12" t="str" cm="1">
        <f t="array" ref="AL56">IF($B56,myNull,IF(INDEX(tblSourceData[NonEU Year1],$A56)=myNull,0,INDEX(tblSourceData[NonEU Year1],$A56)))</f>
        <v/>
      </c>
      <c r="AM56" s="12" t="str" cm="1">
        <f t="array" ref="AM56">IF($B56,myNull,IF(INDEX(tblSourceData[NonEU Year2],$A56)=myNull,0,INDEX(tblSourceData[NonEU Year2],$A56)))</f>
        <v/>
      </c>
      <c r="AN56" s="12" t="str" cm="1">
        <f t="array" ref="AN56">IF($B56,myNull,IF(INDEX(tblSourceData[NonEU Year3],$A56)=myNull,0,INDEX(tblSourceData[NonEU Year3],$A56)))</f>
        <v/>
      </c>
      <c r="AO56" s="12" t="str" cm="1">
        <f t="array" ref="AO56">IF($B56,myNull,IF(INDEX(tblSourceData[NonEU Year4],$A56)=myNull,0,INDEX(tblSourceData[NonEU Year4],$A56)))</f>
        <v/>
      </c>
      <c r="AP56" s="12" t="str" cm="1">
        <f t="array" ref="AP56">IF($B56,myNull,IF(INDEX(tblSourceData[NonEU Year5],$A56)=myNull,0,INDEX(tblSourceData[NonEU Year5],$A56)))</f>
        <v/>
      </c>
    </row>
    <row r="57" spans="1:42" x14ac:dyDescent="0.3">
      <c r="A57" s="4">
        <f t="shared" si="11"/>
        <v>48</v>
      </c>
      <c r="B57" s="6" t="b">
        <f t="shared" si="12"/>
        <v>1</v>
      </c>
      <c r="D57" t="str" cm="1">
        <f t="array" ref="D57">IF($B57,myNull,INDEX(tblSourceData[Campus],$A57))</f>
        <v/>
      </c>
      <c r="E57" t="str" cm="1">
        <f t="array" ref="E57">IF($B57,myNull,INDEX(tblSourceData[Major],$A57))</f>
        <v/>
      </c>
      <c r="F57" t="str" cm="1">
        <f t="array" ref="F57">IF($B57,myNull,INDEX(tblSourceData[Stage],$A57))</f>
        <v/>
      </c>
      <c r="G57" t="str" cm="1">
        <f t="array" ref="G57">IF($B57,myNull,INDEX(tblSourceData[Level],$A57))</f>
        <v/>
      </c>
      <c r="H57" s="10" t="str" cm="1">
        <f t="array" ref="H57">IF($B57,myNull,INDEX(tblSourceData[EU Census],$A57))</f>
        <v/>
      </c>
      <c r="I57" s="10" t="str" cm="1">
        <f t="array" ref="I57">IF($B57,myNull,INDEX(tblSourceData[NonEU Census],$A57))</f>
        <v/>
      </c>
      <c r="J57" s="10" t="str" cm="1">
        <f t="array" ref="J57">IF($B57,myNull,INDEX(tblSourceData[Census Total],$A57))</f>
        <v/>
      </c>
      <c r="K57" s="11" t="str" cm="1">
        <f t="array" ref="K57">IF($B57,myNull,INDEX(tblSourceData[EU Year 1],$A57))</f>
        <v/>
      </c>
      <c r="L57" s="11" t="str" cm="1">
        <f t="array" ref="L57">IF($B57,myNull,INDEX(tblSourceData[EU Year 2],$A57))</f>
        <v/>
      </c>
      <c r="M57" s="11" t="str" cm="1">
        <f t="array" ref="M57">IF($B57,myNull,INDEX(tblSourceData[EU Year 3],$A57))</f>
        <v/>
      </c>
      <c r="N57" s="11" t="str" cm="1">
        <f t="array" ref="N57">IF($B57,myNull,INDEX(tblSourceData[EU Year 4],$A57))</f>
        <v/>
      </c>
      <c r="O57" s="11" t="str" cm="1">
        <f t="array" ref="O57">IF($B57,myNull,INDEX(tblSourceData[EU Year 5],$A57))</f>
        <v/>
      </c>
      <c r="P57" s="11" t="str" cm="1">
        <f t="array" ref="P57">IF($B57,myNull,INDEX(tblSourceData[NonEU Year1],$A57))</f>
        <v/>
      </c>
      <c r="Q57" s="11" t="str" cm="1">
        <f t="array" ref="Q57">IF($B57,myNull,INDEX(tblSourceData[NonEU Year2],$A57))</f>
        <v/>
      </c>
      <c r="R57" s="11" t="str" cm="1">
        <f t="array" ref="R57">IF($B57,myNull,INDEX(tblSourceData[NonEU Year3],$A57))</f>
        <v/>
      </c>
      <c r="S57" s="11" t="str" cm="1">
        <f t="array" ref="S57">IF($B57,myNull,INDEX(tblSourceData[NonEU Year4],$A57))</f>
        <v/>
      </c>
      <c r="T57" s="11" t="str" cm="1">
        <f t="array" ref="T57">IF($B57,myNull,INDEX(tblSourceData[NonEU Year5],$A57))</f>
        <v/>
      </c>
      <c r="V57" s="28">
        <f t="shared" si="13"/>
        <v>0</v>
      </c>
      <c r="W57" s="28">
        <f t="shared" si="14"/>
        <v>0</v>
      </c>
      <c r="X57" s="28">
        <f t="shared" si="15"/>
        <v>0</v>
      </c>
      <c r="Y57" s="28">
        <f t="shared" si="16"/>
        <v>0</v>
      </c>
      <c r="Z57" s="28">
        <f t="shared" si="17"/>
        <v>0</v>
      </c>
      <c r="AA57" s="28">
        <f t="shared" si="18"/>
        <v>0</v>
      </c>
      <c r="AB57" s="28">
        <f t="shared" si="19"/>
        <v>0</v>
      </c>
      <c r="AC57" s="28">
        <f t="shared" si="20"/>
        <v>0</v>
      </c>
      <c r="AD57" s="28">
        <f t="shared" si="21"/>
        <v>0</v>
      </c>
      <c r="AE57" s="28">
        <f t="shared" si="22"/>
        <v>0</v>
      </c>
      <c r="AG57" s="12" t="str" cm="1">
        <f t="array" ref="AG57">IF($B57,myNull,IF(INDEX(tblSourceData[EU Year 1],$A57)=myNull,0,INDEX(tblSourceData[EU Year 1],$A57)))</f>
        <v/>
      </c>
      <c r="AH57" s="12" t="str" cm="1">
        <f t="array" ref="AH57">IF($B57,myNull,IF(INDEX(tblSourceData[EU Year 2],$A57)=myNull,0,INDEX(tblSourceData[EU Year 2],$A57)))</f>
        <v/>
      </c>
      <c r="AI57" s="12" t="str" cm="1">
        <f t="array" ref="AI57">IF($B57,myNull,IF(INDEX(tblSourceData[EU Year 3],$A57)=myNull,0,INDEX(tblSourceData[EU Year 3],$A57)))</f>
        <v/>
      </c>
      <c r="AJ57" s="12" t="str" cm="1">
        <f t="array" ref="AJ57">IF($B57,myNull,IF(INDEX(tblSourceData[EU Year 4],$A57)=myNull,0,INDEX(tblSourceData[EU Year 4],$A57)))</f>
        <v/>
      </c>
      <c r="AK57" s="12" t="str" cm="1">
        <f t="array" ref="AK57">IF($B57,myNull,IF(INDEX(tblSourceData[EU Year 5],$A57)=myNull,0,INDEX(tblSourceData[EU Year 5],$A57)))</f>
        <v/>
      </c>
      <c r="AL57" s="12" t="str" cm="1">
        <f t="array" ref="AL57">IF($B57,myNull,IF(INDEX(tblSourceData[NonEU Year1],$A57)=myNull,0,INDEX(tblSourceData[NonEU Year1],$A57)))</f>
        <v/>
      </c>
      <c r="AM57" s="12" t="str" cm="1">
        <f t="array" ref="AM57">IF($B57,myNull,IF(INDEX(tblSourceData[NonEU Year2],$A57)=myNull,0,INDEX(tblSourceData[NonEU Year2],$A57)))</f>
        <v/>
      </c>
      <c r="AN57" s="12" t="str" cm="1">
        <f t="array" ref="AN57">IF($B57,myNull,IF(INDEX(tblSourceData[NonEU Year3],$A57)=myNull,0,INDEX(tblSourceData[NonEU Year3],$A57)))</f>
        <v/>
      </c>
      <c r="AO57" s="12" t="str" cm="1">
        <f t="array" ref="AO57">IF($B57,myNull,IF(INDEX(tblSourceData[NonEU Year4],$A57)=myNull,0,INDEX(tblSourceData[NonEU Year4],$A57)))</f>
        <v/>
      </c>
      <c r="AP57" s="12" t="str" cm="1">
        <f t="array" ref="AP57">IF($B57,myNull,IF(INDEX(tblSourceData[NonEU Year5],$A57)=myNull,0,INDEX(tblSourceData[NonEU Year5],$A57)))</f>
        <v/>
      </c>
    </row>
    <row r="58" spans="1:42" x14ac:dyDescent="0.3">
      <c r="A58" s="4">
        <f t="shared" si="11"/>
        <v>49</v>
      </c>
      <c r="B58" s="6" t="b">
        <f t="shared" si="12"/>
        <v>1</v>
      </c>
      <c r="D58" t="str" cm="1">
        <f t="array" ref="D58">IF($B58,myNull,INDEX(tblSourceData[Campus],$A58))</f>
        <v/>
      </c>
      <c r="E58" t="str" cm="1">
        <f t="array" ref="E58">IF($B58,myNull,INDEX(tblSourceData[Major],$A58))</f>
        <v/>
      </c>
      <c r="F58" t="str" cm="1">
        <f t="array" ref="F58">IF($B58,myNull,INDEX(tblSourceData[Stage],$A58))</f>
        <v/>
      </c>
      <c r="G58" t="str" cm="1">
        <f t="array" ref="G58">IF($B58,myNull,INDEX(tblSourceData[Level],$A58))</f>
        <v/>
      </c>
      <c r="H58" s="10" t="str" cm="1">
        <f t="array" ref="H58">IF($B58,myNull,INDEX(tblSourceData[EU Census],$A58))</f>
        <v/>
      </c>
      <c r="I58" s="10" t="str" cm="1">
        <f t="array" ref="I58">IF($B58,myNull,INDEX(tblSourceData[NonEU Census],$A58))</f>
        <v/>
      </c>
      <c r="J58" s="10" t="str" cm="1">
        <f t="array" ref="J58">IF($B58,myNull,INDEX(tblSourceData[Census Total],$A58))</f>
        <v/>
      </c>
      <c r="K58" s="11" t="str" cm="1">
        <f t="array" ref="K58">IF($B58,myNull,INDEX(tblSourceData[EU Year 1],$A58))</f>
        <v/>
      </c>
      <c r="L58" s="11" t="str" cm="1">
        <f t="array" ref="L58">IF($B58,myNull,INDEX(tblSourceData[EU Year 2],$A58))</f>
        <v/>
      </c>
      <c r="M58" s="11" t="str" cm="1">
        <f t="array" ref="M58">IF($B58,myNull,INDEX(tblSourceData[EU Year 3],$A58))</f>
        <v/>
      </c>
      <c r="N58" s="11" t="str" cm="1">
        <f t="array" ref="N58">IF($B58,myNull,INDEX(tblSourceData[EU Year 4],$A58))</f>
        <v/>
      </c>
      <c r="O58" s="11" t="str" cm="1">
        <f t="array" ref="O58">IF($B58,myNull,INDEX(tblSourceData[EU Year 5],$A58))</f>
        <v/>
      </c>
      <c r="P58" s="11" t="str" cm="1">
        <f t="array" ref="P58">IF($B58,myNull,INDEX(tblSourceData[NonEU Year1],$A58))</f>
        <v/>
      </c>
      <c r="Q58" s="11" t="str" cm="1">
        <f t="array" ref="Q58">IF($B58,myNull,INDEX(tblSourceData[NonEU Year2],$A58))</f>
        <v/>
      </c>
      <c r="R58" s="11" t="str" cm="1">
        <f t="array" ref="R58">IF($B58,myNull,INDEX(tblSourceData[NonEU Year3],$A58))</f>
        <v/>
      </c>
      <c r="S58" s="11" t="str" cm="1">
        <f t="array" ref="S58">IF($B58,myNull,INDEX(tblSourceData[NonEU Year4],$A58))</f>
        <v/>
      </c>
      <c r="T58" s="11" t="str" cm="1">
        <f t="array" ref="T58">IF($B58,myNull,INDEX(tblSourceData[NonEU Year5],$A58))</f>
        <v/>
      </c>
      <c r="V58" s="28">
        <f t="shared" si="13"/>
        <v>0</v>
      </c>
      <c r="W58" s="28">
        <f t="shared" si="14"/>
        <v>0</v>
      </c>
      <c r="X58" s="28">
        <f t="shared" si="15"/>
        <v>0</v>
      </c>
      <c r="Y58" s="28">
        <f t="shared" si="16"/>
        <v>0</v>
      </c>
      <c r="Z58" s="28">
        <f t="shared" si="17"/>
        <v>0</v>
      </c>
      <c r="AA58" s="28">
        <f t="shared" si="18"/>
        <v>0</v>
      </c>
      <c r="AB58" s="28">
        <f t="shared" si="19"/>
        <v>0</v>
      </c>
      <c r="AC58" s="28">
        <f t="shared" si="20"/>
        <v>0</v>
      </c>
      <c r="AD58" s="28">
        <f t="shared" si="21"/>
        <v>0</v>
      </c>
      <c r="AE58" s="28">
        <f t="shared" si="22"/>
        <v>0</v>
      </c>
      <c r="AG58" s="12" t="str" cm="1">
        <f t="array" ref="AG58">IF($B58,myNull,IF(INDEX(tblSourceData[EU Year 1],$A58)=myNull,0,INDEX(tblSourceData[EU Year 1],$A58)))</f>
        <v/>
      </c>
      <c r="AH58" s="12" t="str" cm="1">
        <f t="array" ref="AH58">IF($B58,myNull,IF(INDEX(tblSourceData[EU Year 2],$A58)=myNull,0,INDEX(tblSourceData[EU Year 2],$A58)))</f>
        <v/>
      </c>
      <c r="AI58" s="12" t="str" cm="1">
        <f t="array" ref="AI58">IF($B58,myNull,IF(INDEX(tblSourceData[EU Year 3],$A58)=myNull,0,INDEX(tblSourceData[EU Year 3],$A58)))</f>
        <v/>
      </c>
      <c r="AJ58" s="12" t="str" cm="1">
        <f t="array" ref="AJ58">IF($B58,myNull,IF(INDEX(tblSourceData[EU Year 4],$A58)=myNull,0,INDEX(tblSourceData[EU Year 4],$A58)))</f>
        <v/>
      </c>
      <c r="AK58" s="12" t="str" cm="1">
        <f t="array" ref="AK58">IF($B58,myNull,IF(INDEX(tblSourceData[EU Year 5],$A58)=myNull,0,INDEX(tblSourceData[EU Year 5],$A58)))</f>
        <v/>
      </c>
      <c r="AL58" s="12" t="str" cm="1">
        <f t="array" ref="AL58">IF($B58,myNull,IF(INDEX(tblSourceData[NonEU Year1],$A58)=myNull,0,INDEX(tblSourceData[NonEU Year1],$A58)))</f>
        <v/>
      </c>
      <c r="AM58" s="12" t="str" cm="1">
        <f t="array" ref="AM58">IF($B58,myNull,IF(INDEX(tblSourceData[NonEU Year2],$A58)=myNull,0,INDEX(tblSourceData[NonEU Year2],$A58)))</f>
        <v/>
      </c>
      <c r="AN58" s="12" t="str" cm="1">
        <f t="array" ref="AN58">IF($B58,myNull,IF(INDEX(tblSourceData[NonEU Year3],$A58)=myNull,0,INDEX(tblSourceData[NonEU Year3],$A58)))</f>
        <v/>
      </c>
      <c r="AO58" s="12" t="str" cm="1">
        <f t="array" ref="AO58">IF($B58,myNull,IF(INDEX(tblSourceData[NonEU Year4],$A58)=myNull,0,INDEX(tblSourceData[NonEU Year4],$A58)))</f>
        <v/>
      </c>
      <c r="AP58" s="12" t="str" cm="1">
        <f t="array" ref="AP58">IF($B58,myNull,IF(INDEX(tblSourceData[NonEU Year5],$A58)=myNull,0,INDEX(tblSourceData[NonEU Year5],$A58)))</f>
        <v/>
      </c>
    </row>
    <row r="59" spans="1:42" x14ac:dyDescent="0.3">
      <c r="A59" s="4">
        <f t="shared" si="11"/>
        <v>50</v>
      </c>
      <c r="B59" s="6" t="b">
        <f t="shared" si="12"/>
        <v>1</v>
      </c>
      <c r="D59" t="str" cm="1">
        <f t="array" ref="D59">IF($B59,myNull,INDEX(tblSourceData[Campus],$A59))</f>
        <v/>
      </c>
      <c r="E59" t="str" cm="1">
        <f t="array" ref="E59">IF($B59,myNull,INDEX(tblSourceData[Major],$A59))</f>
        <v/>
      </c>
      <c r="F59" t="str" cm="1">
        <f t="array" ref="F59">IF($B59,myNull,INDEX(tblSourceData[Stage],$A59))</f>
        <v/>
      </c>
      <c r="G59" t="str" cm="1">
        <f t="array" ref="G59">IF($B59,myNull,INDEX(tblSourceData[Level],$A59))</f>
        <v/>
      </c>
      <c r="H59" s="10" t="str" cm="1">
        <f t="array" ref="H59">IF($B59,myNull,INDEX(tblSourceData[EU Census],$A59))</f>
        <v/>
      </c>
      <c r="I59" s="10" t="str" cm="1">
        <f t="array" ref="I59">IF($B59,myNull,INDEX(tblSourceData[NonEU Census],$A59))</f>
        <v/>
      </c>
      <c r="J59" s="10" t="str" cm="1">
        <f t="array" ref="J59">IF($B59,myNull,INDEX(tblSourceData[Census Total],$A59))</f>
        <v/>
      </c>
      <c r="K59" s="11" t="str" cm="1">
        <f t="array" ref="K59">IF($B59,myNull,INDEX(tblSourceData[EU Year 1],$A59))</f>
        <v/>
      </c>
      <c r="L59" s="11" t="str" cm="1">
        <f t="array" ref="L59">IF($B59,myNull,INDEX(tblSourceData[EU Year 2],$A59))</f>
        <v/>
      </c>
      <c r="M59" s="11" t="str" cm="1">
        <f t="array" ref="M59">IF($B59,myNull,INDEX(tblSourceData[EU Year 3],$A59))</f>
        <v/>
      </c>
      <c r="N59" s="11" t="str" cm="1">
        <f t="array" ref="N59">IF($B59,myNull,INDEX(tblSourceData[EU Year 4],$A59))</f>
        <v/>
      </c>
      <c r="O59" s="11" t="str" cm="1">
        <f t="array" ref="O59">IF($B59,myNull,INDEX(tblSourceData[EU Year 5],$A59))</f>
        <v/>
      </c>
      <c r="P59" s="11" t="str" cm="1">
        <f t="array" ref="P59">IF($B59,myNull,INDEX(tblSourceData[NonEU Year1],$A59))</f>
        <v/>
      </c>
      <c r="Q59" s="11" t="str" cm="1">
        <f t="array" ref="Q59">IF($B59,myNull,INDEX(tblSourceData[NonEU Year2],$A59))</f>
        <v/>
      </c>
      <c r="R59" s="11" t="str" cm="1">
        <f t="array" ref="R59">IF($B59,myNull,INDEX(tblSourceData[NonEU Year3],$A59))</f>
        <v/>
      </c>
      <c r="S59" s="11" t="str" cm="1">
        <f t="array" ref="S59">IF($B59,myNull,INDEX(tblSourceData[NonEU Year4],$A59))</f>
        <v/>
      </c>
      <c r="T59" s="11" t="str" cm="1">
        <f t="array" ref="T59">IF($B59,myNull,INDEX(tblSourceData[NonEU Year5],$A59))</f>
        <v/>
      </c>
      <c r="V59" s="28">
        <f t="shared" si="13"/>
        <v>0</v>
      </c>
      <c r="W59" s="28">
        <f t="shared" si="14"/>
        <v>0</v>
      </c>
      <c r="X59" s="28">
        <f t="shared" si="15"/>
        <v>0</v>
      </c>
      <c r="Y59" s="28">
        <f t="shared" si="16"/>
        <v>0</v>
      </c>
      <c r="Z59" s="28">
        <f t="shared" si="17"/>
        <v>0</v>
      </c>
      <c r="AA59" s="28">
        <f t="shared" si="18"/>
        <v>0</v>
      </c>
      <c r="AB59" s="28">
        <f t="shared" si="19"/>
        <v>0</v>
      </c>
      <c r="AC59" s="28">
        <f t="shared" si="20"/>
        <v>0</v>
      </c>
      <c r="AD59" s="28">
        <f t="shared" si="21"/>
        <v>0</v>
      </c>
      <c r="AE59" s="28">
        <f t="shared" si="22"/>
        <v>0</v>
      </c>
      <c r="AG59" s="12" t="str" cm="1">
        <f t="array" ref="AG59">IF($B59,myNull,IF(INDEX(tblSourceData[EU Year 1],$A59)=myNull,0,INDEX(tblSourceData[EU Year 1],$A59)))</f>
        <v/>
      </c>
      <c r="AH59" s="12" t="str" cm="1">
        <f t="array" ref="AH59">IF($B59,myNull,IF(INDEX(tblSourceData[EU Year 2],$A59)=myNull,0,INDEX(tblSourceData[EU Year 2],$A59)))</f>
        <v/>
      </c>
      <c r="AI59" s="12" t="str" cm="1">
        <f t="array" ref="AI59">IF($B59,myNull,IF(INDEX(tblSourceData[EU Year 3],$A59)=myNull,0,INDEX(tblSourceData[EU Year 3],$A59)))</f>
        <v/>
      </c>
      <c r="AJ59" s="12" t="str" cm="1">
        <f t="array" ref="AJ59">IF($B59,myNull,IF(INDEX(tblSourceData[EU Year 4],$A59)=myNull,0,INDEX(tblSourceData[EU Year 4],$A59)))</f>
        <v/>
      </c>
      <c r="AK59" s="12" t="str" cm="1">
        <f t="array" ref="AK59">IF($B59,myNull,IF(INDEX(tblSourceData[EU Year 5],$A59)=myNull,0,INDEX(tblSourceData[EU Year 5],$A59)))</f>
        <v/>
      </c>
      <c r="AL59" s="12" t="str" cm="1">
        <f t="array" ref="AL59">IF($B59,myNull,IF(INDEX(tblSourceData[NonEU Year1],$A59)=myNull,0,INDEX(tblSourceData[NonEU Year1],$A59)))</f>
        <v/>
      </c>
      <c r="AM59" s="12" t="str" cm="1">
        <f t="array" ref="AM59">IF($B59,myNull,IF(INDEX(tblSourceData[NonEU Year2],$A59)=myNull,0,INDEX(tblSourceData[NonEU Year2],$A59)))</f>
        <v/>
      </c>
      <c r="AN59" s="12" t="str" cm="1">
        <f t="array" ref="AN59">IF($B59,myNull,IF(INDEX(tblSourceData[NonEU Year3],$A59)=myNull,0,INDEX(tblSourceData[NonEU Year3],$A59)))</f>
        <v/>
      </c>
      <c r="AO59" s="12" t="str" cm="1">
        <f t="array" ref="AO59">IF($B59,myNull,IF(INDEX(tblSourceData[NonEU Year4],$A59)=myNull,0,INDEX(tblSourceData[NonEU Year4],$A59)))</f>
        <v/>
      </c>
      <c r="AP59" s="12" t="str" cm="1">
        <f t="array" ref="AP59">IF($B59,myNull,IF(INDEX(tblSourceData[NonEU Year5],$A59)=myNull,0,INDEX(tblSourceData[NonEU Year5],$A59)))</f>
        <v/>
      </c>
    </row>
    <row r="60" spans="1:42" x14ac:dyDescent="0.3">
      <c r="A60" s="4">
        <f t="shared" si="11"/>
        <v>51</v>
      </c>
      <c r="B60" s="6" t="b">
        <f t="shared" si="12"/>
        <v>1</v>
      </c>
      <c r="D60" t="str" cm="1">
        <f t="array" ref="D60">IF($B60,myNull,INDEX(tblSourceData[Campus],$A60))</f>
        <v/>
      </c>
      <c r="E60" t="str" cm="1">
        <f t="array" ref="E60">IF($B60,myNull,INDEX(tblSourceData[Major],$A60))</f>
        <v/>
      </c>
      <c r="F60" t="str" cm="1">
        <f t="array" ref="F60">IF($B60,myNull,INDEX(tblSourceData[Stage],$A60))</f>
        <v/>
      </c>
      <c r="G60" t="str" cm="1">
        <f t="array" ref="G60">IF($B60,myNull,INDEX(tblSourceData[Level],$A60))</f>
        <v/>
      </c>
      <c r="H60" s="10" t="str" cm="1">
        <f t="array" ref="H60">IF($B60,myNull,INDEX(tblSourceData[EU Census],$A60))</f>
        <v/>
      </c>
      <c r="I60" s="10" t="str" cm="1">
        <f t="array" ref="I60">IF($B60,myNull,INDEX(tblSourceData[NonEU Census],$A60))</f>
        <v/>
      </c>
      <c r="J60" s="10" t="str" cm="1">
        <f t="array" ref="J60">IF($B60,myNull,INDEX(tblSourceData[Census Total],$A60))</f>
        <v/>
      </c>
      <c r="K60" s="11" t="str" cm="1">
        <f t="array" ref="K60">IF($B60,myNull,INDEX(tblSourceData[EU Year 1],$A60))</f>
        <v/>
      </c>
      <c r="L60" s="11" t="str" cm="1">
        <f t="array" ref="L60">IF($B60,myNull,INDEX(tblSourceData[EU Year 2],$A60))</f>
        <v/>
      </c>
      <c r="M60" s="11" t="str" cm="1">
        <f t="array" ref="M60">IF($B60,myNull,INDEX(tblSourceData[EU Year 3],$A60))</f>
        <v/>
      </c>
      <c r="N60" s="11" t="str" cm="1">
        <f t="array" ref="N60">IF($B60,myNull,INDEX(tblSourceData[EU Year 4],$A60))</f>
        <v/>
      </c>
      <c r="O60" s="11" t="str" cm="1">
        <f t="array" ref="O60">IF($B60,myNull,INDEX(tblSourceData[EU Year 5],$A60))</f>
        <v/>
      </c>
      <c r="P60" s="11" t="str" cm="1">
        <f t="array" ref="P60">IF($B60,myNull,INDEX(tblSourceData[NonEU Year1],$A60))</f>
        <v/>
      </c>
      <c r="Q60" s="11" t="str" cm="1">
        <f t="array" ref="Q60">IF($B60,myNull,INDEX(tblSourceData[NonEU Year2],$A60))</f>
        <v/>
      </c>
      <c r="R60" s="11" t="str" cm="1">
        <f t="array" ref="R60">IF($B60,myNull,INDEX(tblSourceData[NonEU Year3],$A60))</f>
        <v/>
      </c>
      <c r="S60" s="11" t="str" cm="1">
        <f t="array" ref="S60">IF($B60,myNull,INDEX(tblSourceData[NonEU Year4],$A60))</f>
        <v/>
      </c>
      <c r="T60" s="11" t="str" cm="1">
        <f t="array" ref="T60">IF($B60,myNull,INDEX(tblSourceData[NonEU Year5],$A60))</f>
        <v/>
      </c>
      <c r="V60" s="28">
        <f t="shared" si="13"/>
        <v>0</v>
      </c>
      <c r="W60" s="28">
        <f t="shared" si="14"/>
        <v>0</v>
      </c>
      <c r="X60" s="28">
        <f t="shared" si="15"/>
        <v>0</v>
      </c>
      <c r="Y60" s="28">
        <f t="shared" si="16"/>
        <v>0</v>
      </c>
      <c r="Z60" s="28">
        <f t="shared" si="17"/>
        <v>0</v>
      </c>
      <c r="AA60" s="28">
        <f t="shared" si="18"/>
        <v>0</v>
      </c>
      <c r="AB60" s="28">
        <f t="shared" si="19"/>
        <v>0</v>
      </c>
      <c r="AC60" s="28">
        <f t="shared" si="20"/>
        <v>0</v>
      </c>
      <c r="AD60" s="28">
        <f t="shared" si="21"/>
        <v>0</v>
      </c>
      <c r="AE60" s="28">
        <f t="shared" si="22"/>
        <v>0</v>
      </c>
      <c r="AG60" s="12" t="str" cm="1">
        <f t="array" ref="AG60">IF($B60,myNull,IF(INDEX(tblSourceData[EU Year 1],$A60)=myNull,0,INDEX(tblSourceData[EU Year 1],$A60)))</f>
        <v/>
      </c>
      <c r="AH60" s="12" t="str" cm="1">
        <f t="array" ref="AH60">IF($B60,myNull,IF(INDEX(tblSourceData[EU Year 2],$A60)=myNull,0,INDEX(tblSourceData[EU Year 2],$A60)))</f>
        <v/>
      </c>
      <c r="AI60" s="12" t="str" cm="1">
        <f t="array" ref="AI60">IF($B60,myNull,IF(INDEX(tblSourceData[EU Year 3],$A60)=myNull,0,INDEX(tblSourceData[EU Year 3],$A60)))</f>
        <v/>
      </c>
      <c r="AJ60" s="12" t="str" cm="1">
        <f t="array" ref="AJ60">IF($B60,myNull,IF(INDEX(tblSourceData[EU Year 4],$A60)=myNull,0,INDEX(tblSourceData[EU Year 4],$A60)))</f>
        <v/>
      </c>
      <c r="AK60" s="12" t="str" cm="1">
        <f t="array" ref="AK60">IF($B60,myNull,IF(INDEX(tblSourceData[EU Year 5],$A60)=myNull,0,INDEX(tblSourceData[EU Year 5],$A60)))</f>
        <v/>
      </c>
      <c r="AL60" s="12" t="str" cm="1">
        <f t="array" ref="AL60">IF($B60,myNull,IF(INDEX(tblSourceData[NonEU Year1],$A60)=myNull,0,INDEX(tblSourceData[NonEU Year1],$A60)))</f>
        <v/>
      </c>
      <c r="AM60" s="12" t="str" cm="1">
        <f t="array" ref="AM60">IF($B60,myNull,IF(INDEX(tblSourceData[NonEU Year2],$A60)=myNull,0,INDEX(tblSourceData[NonEU Year2],$A60)))</f>
        <v/>
      </c>
      <c r="AN60" s="12" t="str" cm="1">
        <f t="array" ref="AN60">IF($B60,myNull,IF(INDEX(tblSourceData[NonEU Year3],$A60)=myNull,0,INDEX(tblSourceData[NonEU Year3],$A60)))</f>
        <v/>
      </c>
      <c r="AO60" s="12" t="str" cm="1">
        <f t="array" ref="AO60">IF($B60,myNull,IF(INDEX(tblSourceData[NonEU Year4],$A60)=myNull,0,INDEX(tblSourceData[NonEU Year4],$A60)))</f>
        <v/>
      </c>
      <c r="AP60" s="12" t="str" cm="1">
        <f t="array" ref="AP60">IF($B60,myNull,IF(INDEX(tblSourceData[NonEU Year5],$A60)=myNull,0,INDEX(tblSourceData[NonEU Year5],$A60)))</f>
        <v/>
      </c>
    </row>
    <row r="61" spans="1:42" x14ac:dyDescent="0.3">
      <c r="A61" s="4">
        <f t="shared" si="11"/>
        <v>52</v>
      </c>
      <c r="B61" s="6" t="b">
        <f t="shared" si="12"/>
        <v>1</v>
      </c>
      <c r="D61" t="str" cm="1">
        <f t="array" ref="D61">IF($B61,myNull,INDEX(tblSourceData[Campus],$A61))</f>
        <v/>
      </c>
      <c r="E61" t="str" cm="1">
        <f t="array" ref="E61">IF($B61,myNull,INDEX(tblSourceData[Major],$A61))</f>
        <v/>
      </c>
      <c r="F61" t="str" cm="1">
        <f t="array" ref="F61">IF($B61,myNull,INDEX(tblSourceData[Stage],$A61))</f>
        <v/>
      </c>
      <c r="G61" t="str" cm="1">
        <f t="array" ref="G61">IF($B61,myNull,INDEX(tblSourceData[Level],$A61))</f>
        <v/>
      </c>
      <c r="H61" s="10" t="str" cm="1">
        <f t="array" ref="H61">IF($B61,myNull,INDEX(tblSourceData[EU Census],$A61))</f>
        <v/>
      </c>
      <c r="I61" s="10" t="str" cm="1">
        <f t="array" ref="I61">IF($B61,myNull,INDEX(tblSourceData[NonEU Census],$A61))</f>
        <v/>
      </c>
      <c r="J61" s="10" t="str" cm="1">
        <f t="array" ref="J61">IF($B61,myNull,INDEX(tblSourceData[Census Total],$A61))</f>
        <v/>
      </c>
      <c r="K61" s="11" t="str" cm="1">
        <f t="array" ref="K61">IF($B61,myNull,INDEX(tblSourceData[EU Year 1],$A61))</f>
        <v/>
      </c>
      <c r="L61" s="11" t="str" cm="1">
        <f t="array" ref="L61">IF($B61,myNull,INDEX(tblSourceData[EU Year 2],$A61))</f>
        <v/>
      </c>
      <c r="M61" s="11" t="str" cm="1">
        <f t="array" ref="M61">IF($B61,myNull,INDEX(tblSourceData[EU Year 3],$A61))</f>
        <v/>
      </c>
      <c r="N61" s="11" t="str" cm="1">
        <f t="array" ref="N61">IF($B61,myNull,INDEX(tblSourceData[EU Year 4],$A61))</f>
        <v/>
      </c>
      <c r="O61" s="11" t="str" cm="1">
        <f t="array" ref="O61">IF($B61,myNull,INDEX(tblSourceData[EU Year 5],$A61))</f>
        <v/>
      </c>
      <c r="P61" s="11" t="str" cm="1">
        <f t="array" ref="P61">IF($B61,myNull,INDEX(tblSourceData[NonEU Year1],$A61))</f>
        <v/>
      </c>
      <c r="Q61" s="11" t="str" cm="1">
        <f t="array" ref="Q61">IF($B61,myNull,INDEX(tblSourceData[NonEU Year2],$A61))</f>
        <v/>
      </c>
      <c r="R61" s="11" t="str" cm="1">
        <f t="array" ref="R61">IF($B61,myNull,INDEX(tblSourceData[NonEU Year3],$A61))</f>
        <v/>
      </c>
      <c r="S61" s="11" t="str" cm="1">
        <f t="array" ref="S61">IF($B61,myNull,INDEX(tblSourceData[NonEU Year4],$A61))</f>
        <v/>
      </c>
      <c r="T61" s="11" t="str" cm="1">
        <f t="array" ref="T61">IF($B61,myNull,INDEX(tblSourceData[NonEU Year5],$A61))</f>
        <v/>
      </c>
      <c r="V61" s="28">
        <f t="shared" si="13"/>
        <v>0</v>
      </c>
      <c r="W61" s="28">
        <f t="shared" si="14"/>
        <v>0</v>
      </c>
      <c r="X61" s="28">
        <f t="shared" si="15"/>
        <v>0</v>
      </c>
      <c r="Y61" s="28">
        <f t="shared" si="16"/>
        <v>0</v>
      </c>
      <c r="Z61" s="28">
        <f t="shared" si="17"/>
        <v>0</v>
      </c>
      <c r="AA61" s="28">
        <f t="shared" si="18"/>
        <v>0</v>
      </c>
      <c r="AB61" s="28">
        <f t="shared" si="19"/>
        <v>0</v>
      </c>
      <c r="AC61" s="28">
        <f t="shared" si="20"/>
        <v>0</v>
      </c>
      <c r="AD61" s="28">
        <f t="shared" si="21"/>
        <v>0</v>
      </c>
      <c r="AE61" s="28">
        <f t="shared" si="22"/>
        <v>0</v>
      </c>
      <c r="AG61" s="12" t="str" cm="1">
        <f t="array" ref="AG61">IF($B61,myNull,IF(INDEX(tblSourceData[EU Year 1],$A61)=myNull,0,INDEX(tblSourceData[EU Year 1],$A61)))</f>
        <v/>
      </c>
      <c r="AH61" s="12" t="str" cm="1">
        <f t="array" ref="AH61">IF($B61,myNull,IF(INDEX(tblSourceData[EU Year 2],$A61)=myNull,0,INDEX(tblSourceData[EU Year 2],$A61)))</f>
        <v/>
      </c>
      <c r="AI61" s="12" t="str" cm="1">
        <f t="array" ref="AI61">IF($B61,myNull,IF(INDEX(tblSourceData[EU Year 3],$A61)=myNull,0,INDEX(tblSourceData[EU Year 3],$A61)))</f>
        <v/>
      </c>
      <c r="AJ61" s="12" t="str" cm="1">
        <f t="array" ref="AJ61">IF($B61,myNull,IF(INDEX(tblSourceData[EU Year 4],$A61)=myNull,0,INDEX(tblSourceData[EU Year 4],$A61)))</f>
        <v/>
      </c>
      <c r="AK61" s="12" t="str" cm="1">
        <f t="array" ref="AK61">IF($B61,myNull,IF(INDEX(tblSourceData[EU Year 5],$A61)=myNull,0,INDEX(tblSourceData[EU Year 5],$A61)))</f>
        <v/>
      </c>
      <c r="AL61" s="12" t="str" cm="1">
        <f t="array" ref="AL61">IF($B61,myNull,IF(INDEX(tblSourceData[NonEU Year1],$A61)=myNull,0,INDEX(tblSourceData[NonEU Year1],$A61)))</f>
        <v/>
      </c>
      <c r="AM61" s="12" t="str" cm="1">
        <f t="array" ref="AM61">IF($B61,myNull,IF(INDEX(tblSourceData[NonEU Year2],$A61)=myNull,0,INDEX(tblSourceData[NonEU Year2],$A61)))</f>
        <v/>
      </c>
      <c r="AN61" s="12" t="str" cm="1">
        <f t="array" ref="AN61">IF($B61,myNull,IF(INDEX(tblSourceData[NonEU Year3],$A61)=myNull,0,INDEX(tblSourceData[NonEU Year3],$A61)))</f>
        <v/>
      </c>
      <c r="AO61" s="12" t="str" cm="1">
        <f t="array" ref="AO61">IF($B61,myNull,IF(INDEX(tblSourceData[NonEU Year4],$A61)=myNull,0,INDEX(tblSourceData[NonEU Year4],$A61)))</f>
        <v/>
      </c>
      <c r="AP61" s="12" t="str" cm="1">
        <f t="array" ref="AP61">IF($B61,myNull,IF(INDEX(tblSourceData[NonEU Year5],$A61)=myNull,0,INDEX(tblSourceData[NonEU Year5],$A61)))</f>
        <v/>
      </c>
    </row>
    <row r="62" spans="1:42" x14ac:dyDescent="0.3">
      <c r="A62" s="4">
        <f t="shared" si="11"/>
        <v>53</v>
      </c>
      <c r="B62" s="6" t="b">
        <f t="shared" si="12"/>
        <v>1</v>
      </c>
      <c r="D62" t="str" cm="1">
        <f t="array" ref="D62">IF($B62,myNull,INDEX(tblSourceData[Campus],$A62))</f>
        <v/>
      </c>
      <c r="E62" t="str" cm="1">
        <f t="array" ref="E62">IF($B62,myNull,INDEX(tblSourceData[Major],$A62))</f>
        <v/>
      </c>
      <c r="F62" t="str" cm="1">
        <f t="array" ref="F62">IF($B62,myNull,INDEX(tblSourceData[Stage],$A62))</f>
        <v/>
      </c>
      <c r="G62" t="str" cm="1">
        <f t="array" ref="G62">IF($B62,myNull,INDEX(tblSourceData[Level],$A62))</f>
        <v/>
      </c>
      <c r="H62" s="10" t="str" cm="1">
        <f t="array" ref="H62">IF($B62,myNull,INDEX(tblSourceData[EU Census],$A62))</f>
        <v/>
      </c>
      <c r="I62" s="10" t="str" cm="1">
        <f t="array" ref="I62">IF($B62,myNull,INDEX(tblSourceData[NonEU Census],$A62))</f>
        <v/>
      </c>
      <c r="J62" s="10" t="str" cm="1">
        <f t="array" ref="J62">IF($B62,myNull,INDEX(tblSourceData[Census Total],$A62))</f>
        <v/>
      </c>
      <c r="K62" s="11" t="str" cm="1">
        <f t="array" ref="K62">IF($B62,myNull,INDEX(tblSourceData[EU Year 1],$A62))</f>
        <v/>
      </c>
      <c r="L62" s="11" t="str" cm="1">
        <f t="array" ref="L62">IF($B62,myNull,INDEX(tblSourceData[EU Year 2],$A62))</f>
        <v/>
      </c>
      <c r="M62" s="11" t="str" cm="1">
        <f t="array" ref="M62">IF($B62,myNull,INDEX(tblSourceData[EU Year 3],$A62))</f>
        <v/>
      </c>
      <c r="N62" s="11" t="str" cm="1">
        <f t="array" ref="N62">IF($B62,myNull,INDEX(tblSourceData[EU Year 4],$A62))</f>
        <v/>
      </c>
      <c r="O62" s="11" t="str" cm="1">
        <f t="array" ref="O62">IF($B62,myNull,INDEX(tblSourceData[EU Year 5],$A62))</f>
        <v/>
      </c>
      <c r="P62" s="11" t="str" cm="1">
        <f t="array" ref="P62">IF($B62,myNull,INDEX(tblSourceData[NonEU Year1],$A62))</f>
        <v/>
      </c>
      <c r="Q62" s="11" t="str" cm="1">
        <f t="array" ref="Q62">IF($B62,myNull,INDEX(tblSourceData[NonEU Year2],$A62))</f>
        <v/>
      </c>
      <c r="R62" s="11" t="str" cm="1">
        <f t="array" ref="R62">IF($B62,myNull,INDEX(tblSourceData[NonEU Year3],$A62))</f>
        <v/>
      </c>
      <c r="S62" s="11" t="str" cm="1">
        <f t="array" ref="S62">IF($B62,myNull,INDEX(tblSourceData[NonEU Year4],$A62))</f>
        <v/>
      </c>
      <c r="T62" s="11" t="str" cm="1">
        <f t="array" ref="T62">IF($B62,myNull,INDEX(tblSourceData[NonEU Year5],$A62))</f>
        <v/>
      </c>
      <c r="V62" s="28">
        <f t="shared" si="13"/>
        <v>0</v>
      </c>
      <c r="W62" s="28">
        <f t="shared" si="14"/>
        <v>0</v>
      </c>
      <c r="X62" s="28">
        <f t="shared" si="15"/>
        <v>0</v>
      </c>
      <c r="Y62" s="28">
        <f t="shared" si="16"/>
        <v>0</v>
      </c>
      <c r="Z62" s="28">
        <f t="shared" si="17"/>
        <v>0</v>
      </c>
      <c r="AA62" s="28">
        <f t="shared" si="18"/>
        <v>0</v>
      </c>
      <c r="AB62" s="28">
        <f t="shared" si="19"/>
        <v>0</v>
      </c>
      <c r="AC62" s="28">
        <f t="shared" si="20"/>
        <v>0</v>
      </c>
      <c r="AD62" s="28">
        <f t="shared" si="21"/>
        <v>0</v>
      </c>
      <c r="AE62" s="28">
        <f t="shared" si="22"/>
        <v>0</v>
      </c>
      <c r="AG62" s="12" t="str" cm="1">
        <f t="array" ref="AG62">IF($B62,myNull,IF(INDEX(tblSourceData[EU Year 1],$A62)=myNull,0,INDEX(tblSourceData[EU Year 1],$A62)))</f>
        <v/>
      </c>
      <c r="AH62" s="12" t="str" cm="1">
        <f t="array" ref="AH62">IF($B62,myNull,IF(INDEX(tblSourceData[EU Year 2],$A62)=myNull,0,INDEX(tblSourceData[EU Year 2],$A62)))</f>
        <v/>
      </c>
      <c r="AI62" s="12" t="str" cm="1">
        <f t="array" ref="AI62">IF($B62,myNull,IF(INDEX(tblSourceData[EU Year 3],$A62)=myNull,0,INDEX(tblSourceData[EU Year 3],$A62)))</f>
        <v/>
      </c>
      <c r="AJ62" s="12" t="str" cm="1">
        <f t="array" ref="AJ62">IF($B62,myNull,IF(INDEX(tblSourceData[EU Year 4],$A62)=myNull,0,INDEX(tblSourceData[EU Year 4],$A62)))</f>
        <v/>
      </c>
      <c r="AK62" s="12" t="str" cm="1">
        <f t="array" ref="AK62">IF($B62,myNull,IF(INDEX(tblSourceData[EU Year 5],$A62)=myNull,0,INDEX(tblSourceData[EU Year 5],$A62)))</f>
        <v/>
      </c>
      <c r="AL62" s="12" t="str" cm="1">
        <f t="array" ref="AL62">IF($B62,myNull,IF(INDEX(tblSourceData[NonEU Year1],$A62)=myNull,0,INDEX(tblSourceData[NonEU Year1],$A62)))</f>
        <v/>
      </c>
      <c r="AM62" s="12" t="str" cm="1">
        <f t="array" ref="AM62">IF($B62,myNull,IF(INDEX(tblSourceData[NonEU Year2],$A62)=myNull,0,INDEX(tblSourceData[NonEU Year2],$A62)))</f>
        <v/>
      </c>
      <c r="AN62" s="12" t="str" cm="1">
        <f t="array" ref="AN62">IF($B62,myNull,IF(INDEX(tblSourceData[NonEU Year3],$A62)=myNull,0,INDEX(tblSourceData[NonEU Year3],$A62)))</f>
        <v/>
      </c>
      <c r="AO62" s="12" t="str" cm="1">
        <f t="array" ref="AO62">IF($B62,myNull,IF(INDEX(tblSourceData[NonEU Year4],$A62)=myNull,0,INDEX(tblSourceData[NonEU Year4],$A62)))</f>
        <v/>
      </c>
      <c r="AP62" s="12" t="str" cm="1">
        <f t="array" ref="AP62">IF($B62,myNull,IF(INDEX(tblSourceData[NonEU Year5],$A62)=myNull,0,INDEX(tblSourceData[NonEU Year5],$A62)))</f>
        <v/>
      </c>
    </row>
    <row r="63" spans="1:42" x14ac:dyDescent="0.3">
      <c r="A63" s="4">
        <f t="shared" si="11"/>
        <v>54</v>
      </c>
      <c r="B63" s="6" t="b">
        <f t="shared" si="12"/>
        <v>1</v>
      </c>
      <c r="D63" t="str" cm="1">
        <f t="array" ref="D63">IF($B63,myNull,INDEX(tblSourceData[Campus],$A63))</f>
        <v/>
      </c>
      <c r="E63" t="str" cm="1">
        <f t="array" ref="E63">IF($B63,myNull,INDEX(tblSourceData[Major],$A63))</f>
        <v/>
      </c>
      <c r="F63" t="str" cm="1">
        <f t="array" ref="F63">IF($B63,myNull,INDEX(tblSourceData[Stage],$A63))</f>
        <v/>
      </c>
      <c r="G63" t="str" cm="1">
        <f t="array" ref="G63">IF($B63,myNull,INDEX(tblSourceData[Level],$A63))</f>
        <v/>
      </c>
      <c r="H63" s="10" t="str" cm="1">
        <f t="array" ref="H63">IF($B63,myNull,INDEX(tblSourceData[EU Census],$A63))</f>
        <v/>
      </c>
      <c r="I63" s="10" t="str" cm="1">
        <f t="array" ref="I63">IF($B63,myNull,INDEX(tblSourceData[NonEU Census],$A63))</f>
        <v/>
      </c>
      <c r="J63" s="10" t="str" cm="1">
        <f t="array" ref="J63">IF($B63,myNull,INDEX(tblSourceData[Census Total],$A63))</f>
        <v/>
      </c>
      <c r="K63" s="11" t="str" cm="1">
        <f t="array" ref="K63">IF($B63,myNull,INDEX(tblSourceData[EU Year 1],$A63))</f>
        <v/>
      </c>
      <c r="L63" s="11" t="str" cm="1">
        <f t="array" ref="L63">IF($B63,myNull,INDEX(tblSourceData[EU Year 2],$A63))</f>
        <v/>
      </c>
      <c r="M63" s="11" t="str" cm="1">
        <f t="array" ref="M63">IF($B63,myNull,INDEX(tblSourceData[EU Year 3],$A63))</f>
        <v/>
      </c>
      <c r="N63" s="11" t="str" cm="1">
        <f t="array" ref="N63">IF($B63,myNull,INDEX(tblSourceData[EU Year 4],$A63))</f>
        <v/>
      </c>
      <c r="O63" s="11" t="str" cm="1">
        <f t="array" ref="O63">IF($B63,myNull,INDEX(tblSourceData[EU Year 5],$A63))</f>
        <v/>
      </c>
      <c r="P63" s="11" t="str" cm="1">
        <f t="array" ref="P63">IF($B63,myNull,INDEX(tblSourceData[NonEU Year1],$A63))</f>
        <v/>
      </c>
      <c r="Q63" s="11" t="str" cm="1">
        <f t="array" ref="Q63">IF($B63,myNull,INDEX(tblSourceData[NonEU Year2],$A63))</f>
        <v/>
      </c>
      <c r="R63" s="11" t="str" cm="1">
        <f t="array" ref="R63">IF($B63,myNull,INDEX(tblSourceData[NonEU Year3],$A63))</f>
        <v/>
      </c>
      <c r="S63" s="11" t="str" cm="1">
        <f t="array" ref="S63">IF($B63,myNull,INDEX(tblSourceData[NonEU Year4],$A63))</f>
        <v/>
      </c>
      <c r="T63" s="11" t="str" cm="1">
        <f t="array" ref="T63">IF($B63,myNull,INDEX(tblSourceData[NonEU Year5],$A63))</f>
        <v/>
      </c>
      <c r="V63" s="28">
        <f t="shared" si="13"/>
        <v>0</v>
      </c>
      <c r="W63" s="28">
        <f t="shared" si="14"/>
        <v>0</v>
      </c>
      <c r="X63" s="28">
        <f t="shared" si="15"/>
        <v>0</v>
      </c>
      <c r="Y63" s="28">
        <f t="shared" si="16"/>
        <v>0</v>
      </c>
      <c r="Z63" s="28">
        <f t="shared" si="17"/>
        <v>0</v>
      </c>
      <c r="AA63" s="28">
        <f t="shared" si="18"/>
        <v>0</v>
      </c>
      <c r="AB63" s="28">
        <f t="shared" si="19"/>
        <v>0</v>
      </c>
      <c r="AC63" s="28">
        <f t="shared" si="20"/>
        <v>0</v>
      </c>
      <c r="AD63" s="28">
        <f t="shared" si="21"/>
        <v>0</v>
      </c>
      <c r="AE63" s="28">
        <f t="shared" si="22"/>
        <v>0</v>
      </c>
      <c r="AG63" s="12" t="str" cm="1">
        <f t="array" ref="AG63">IF($B63,myNull,IF(INDEX(tblSourceData[EU Year 1],$A63)=myNull,0,INDEX(tblSourceData[EU Year 1],$A63)))</f>
        <v/>
      </c>
      <c r="AH63" s="12" t="str" cm="1">
        <f t="array" ref="AH63">IF($B63,myNull,IF(INDEX(tblSourceData[EU Year 2],$A63)=myNull,0,INDEX(tblSourceData[EU Year 2],$A63)))</f>
        <v/>
      </c>
      <c r="AI63" s="12" t="str" cm="1">
        <f t="array" ref="AI63">IF($B63,myNull,IF(INDEX(tblSourceData[EU Year 3],$A63)=myNull,0,INDEX(tblSourceData[EU Year 3],$A63)))</f>
        <v/>
      </c>
      <c r="AJ63" s="12" t="str" cm="1">
        <f t="array" ref="AJ63">IF($B63,myNull,IF(INDEX(tblSourceData[EU Year 4],$A63)=myNull,0,INDEX(tblSourceData[EU Year 4],$A63)))</f>
        <v/>
      </c>
      <c r="AK63" s="12" t="str" cm="1">
        <f t="array" ref="AK63">IF($B63,myNull,IF(INDEX(tblSourceData[EU Year 5],$A63)=myNull,0,INDEX(tblSourceData[EU Year 5],$A63)))</f>
        <v/>
      </c>
      <c r="AL63" s="12" t="str" cm="1">
        <f t="array" ref="AL63">IF($B63,myNull,IF(INDEX(tblSourceData[NonEU Year1],$A63)=myNull,0,INDEX(tblSourceData[NonEU Year1],$A63)))</f>
        <v/>
      </c>
      <c r="AM63" s="12" t="str" cm="1">
        <f t="array" ref="AM63">IF($B63,myNull,IF(INDEX(tblSourceData[NonEU Year2],$A63)=myNull,0,INDEX(tblSourceData[NonEU Year2],$A63)))</f>
        <v/>
      </c>
      <c r="AN63" s="12" t="str" cm="1">
        <f t="array" ref="AN63">IF($B63,myNull,IF(INDEX(tblSourceData[NonEU Year3],$A63)=myNull,0,INDEX(tblSourceData[NonEU Year3],$A63)))</f>
        <v/>
      </c>
      <c r="AO63" s="12" t="str" cm="1">
        <f t="array" ref="AO63">IF($B63,myNull,IF(INDEX(tblSourceData[NonEU Year4],$A63)=myNull,0,INDEX(tblSourceData[NonEU Year4],$A63)))</f>
        <v/>
      </c>
      <c r="AP63" s="12" t="str" cm="1">
        <f t="array" ref="AP63">IF($B63,myNull,IF(INDEX(tblSourceData[NonEU Year5],$A63)=myNull,0,INDEX(tblSourceData[NonEU Year5],$A63)))</f>
        <v/>
      </c>
    </row>
    <row r="64" spans="1:42" x14ac:dyDescent="0.3">
      <c r="A64" s="4">
        <f t="shared" si="11"/>
        <v>55</v>
      </c>
      <c r="B64" s="6" t="b">
        <f t="shared" si="12"/>
        <v>1</v>
      </c>
      <c r="D64" t="str" cm="1">
        <f t="array" ref="D64">IF($B64,myNull,INDEX(tblSourceData[Campus],$A64))</f>
        <v/>
      </c>
      <c r="E64" t="str" cm="1">
        <f t="array" ref="E64">IF($B64,myNull,INDEX(tblSourceData[Major],$A64))</f>
        <v/>
      </c>
      <c r="F64" t="str" cm="1">
        <f t="array" ref="F64">IF($B64,myNull,INDEX(tblSourceData[Stage],$A64))</f>
        <v/>
      </c>
      <c r="G64" t="str" cm="1">
        <f t="array" ref="G64">IF($B64,myNull,INDEX(tblSourceData[Level],$A64))</f>
        <v/>
      </c>
      <c r="H64" s="10" t="str" cm="1">
        <f t="array" ref="H64">IF($B64,myNull,INDEX(tblSourceData[EU Census],$A64))</f>
        <v/>
      </c>
      <c r="I64" s="10" t="str" cm="1">
        <f t="array" ref="I64">IF($B64,myNull,INDEX(tblSourceData[NonEU Census],$A64))</f>
        <v/>
      </c>
      <c r="J64" s="10" t="str" cm="1">
        <f t="array" ref="J64">IF($B64,myNull,INDEX(tblSourceData[Census Total],$A64))</f>
        <v/>
      </c>
      <c r="K64" s="11" t="str" cm="1">
        <f t="array" ref="K64">IF($B64,myNull,INDEX(tblSourceData[EU Year 1],$A64))</f>
        <v/>
      </c>
      <c r="L64" s="11" t="str" cm="1">
        <f t="array" ref="L64">IF($B64,myNull,INDEX(tblSourceData[EU Year 2],$A64))</f>
        <v/>
      </c>
      <c r="M64" s="11" t="str" cm="1">
        <f t="array" ref="M64">IF($B64,myNull,INDEX(tblSourceData[EU Year 3],$A64))</f>
        <v/>
      </c>
      <c r="N64" s="11" t="str" cm="1">
        <f t="array" ref="N64">IF($B64,myNull,INDEX(tblSourceData[EU Year 4],$A64))</f>
        <v/>
      </c>
      <c r="O64" s="11" t="str" cm="1">
        <f t="array" ref="O64">IF($B64,myNull,INDEX(tblSourceData[EU Year 5],$A64))</f>
        <v/>
      </c>
      <c r="P64" s="11" t="str" cm="1">
        <f t="array" ref="P64">IF($B64,myNull,INDEX(tblSourceData[NonEU Year1],$A64))</f>
        <v/>
      </c>
      <c r="Q64" s="11" t="str" cm="1">
        <f t="array" ref="Q64">IF($B64,myNull,INDEX(tblSourceData[NonEU Year2],$A64))</f>
        <v/>
      </c>
      <c r="R64" s="11" t="str" cm="1">
        <f t="array" ref="R64">IF($B64,myNull,INDEX(tblSourceData[NonEU Year3],$A64))</f>
        <v/>
      </c>
      <c r="S64" s="11" t="str" cm="1">
        <f t="array" ref="S64">IF($B64,myNull,INDEX(tblSourceData[NonEU Year4],$A64))</f>
        <v/>
      </c>
      <c r="T64" s="11" t="str" cm="1">
        <f t="array" ref="T64">IF($B64,myNull,INDEX(tblSourceData[NonEU Year5],$A64))</f>
        <v/>
      </c>
      <c r="V64" s="28">
        <f t="shared" si="13"/>
        <v>0</v>
      </c>
      <c r="W64" s="28">
        <f t="shared" si="14"/>
        <v>0</v>
      </c>
      <c r="X64" s="28">
        <f t="shared" si="15"/>
        <v>0</v>
      </c>
      <c r="Y64" s="28">
        <f t="shared" si="16"/>
        <v>0</v>
      </c>
      <c r="Z64" s="28">
        <f t="shared" si="17"/>
        <v>0</v>
      </c>
      <c r="AA64" s="28">
        <f t="shared" si="18"/>
        <v>0</v>
      </c>
      <c r="AB64" s="28">
        <f t="shared" si="19"/>
        <v>0</v>
      </c>
      <c r="AC64" s="28">
        <f t="shared" si="20"/>
        <v>0</v>
      </c>
      <c r="AD64" s="28">
        <f t="shared" si="21"/>
        <v>0</v>
      </c>
      <c r="AE64" s="28">
        <f t="shared" si="22"/>
        <v>0</v>
      </c>
      <c r="AG64" s="12" t="str" cm="1">
        <f t="array" ref="AG64">IF($B64,myNull,IF(INDEX(tblSourceData[EU Year 1],$A64)=myNull,0,INDEX(tblSourceData[EU Year 1],$A64)))</f>
        <v/>
      </c>
      <c r="AH64" s="12" t="str" cm="1">
        <f t="array" ref="AH64">IF($B64,myNull,IF(INDEX(tblSourceData[EU Year 2],$A64)=myNull,0,INDEX(tblSourceData[EU Year 2],$A64)))</f>
        <v/>
      </c>
      <c r="AI64" s="12" t="str" cm="1">
        <f t="array" ref="AI64">IF($B64,myNull,IF(INDEX(tblSourceData[EU Year 3],$A64)=myNull,0,INDEX(tblSourceData[EU Year 3],$A64)))</f>
        <v/>
      </c>
      <c r="AJ64" s="12" t="str" cm="1">
        <f t="array" ref="AJ64">IF($B64,myNull,IF(INDEX(tblSourceData[EU Year 4],$A64)=myNull,0,INDEX(tblSourceData[EU Year 4],$A64)))</f>
        <v/>
      </c>
      <c r="AK64" s="12" t="str" cm="1">
        <f t="array" ref="AK64">IF($B64,myNull,IF(INDEX(tblSourceData[EU Year 5],$A64)=myNull,0,INDEX(tblSourceData[EU Year 5],$A64)))</f>
        <v/>
      </c>
      <c r="AL64" s="12" t="str" cm="1">
        <f t="array" ref="AL64">IF($B64,myNull,IF(INDEX(tblSourceData[NonEU Year1],$A64)=myNull,0,INDEX(tblSourceData[NonEU Year1],$A64)))</f>
        <v/>
      </c>
      <c r="AM64" s="12" t="str" cm="1">
        <f t="array" ref="AM64">IF($B64,myNull,IF(INDEX(tblSourceData[NonEU Year2],$A64)=myNull,0,INDEX(tblSourceData[NonEU Year2],$A64)))</f>
        <v/>
      </c>
      <c r="AN64" s="12" t="str" cm="1">
        <f t="array" ref="AN64">IF($B64,myNull,IF(INDEX(tblSourceData[NonEU Year3],$A64)=myNull,0,INDEX(tblSourceData[NonEU Year3],$A64)))</f>
        <v/>
      </c>
      <c r="AO64" s="12" t="str" cm="1">
        <f t="array" ref="AO64">IF($B64,myNull,IF(INDEX(tblSourceData[NonEU Year4],$A64)=myNull,0,INDEX(tblSourceData[NonEU Year4],$A64)))</f>
        <v/>
      </c>
      <c r="AP64" s="12" t="str" cm="1">
        <f t="array" ref="AP64">IF($B64,myNull,IF(INDEX(tblSourceData[NonEU Year5],$A64)=myNull,0,INDEX(tblSourceData[NonEU Year5],$A64)))</f>
        <v/>
      </c>
    </row>
    <row r="65" spans="1:42" x14ac:dyDescent="0.3">
      <c r="A65" s="4">
        <f t="shared" si="11"/>
        <v>56</v>
      </c>
      <c r="B65" s="6" t="b">
        <f t="shared" si="12"/>
        <v>1</v>
      </c>
      <c r="D65" t="str" cm="1">
        <f t="array" ref="D65">IF($B65,myNull,INDEX(tblSourceData[Campus],$A65))</f>
        <v/>
      </c>
      <c r="E65" t="str" cm="1">
        <f t="array" ref="E65">IF($B65,myNull,INDEX(tblSourceData[Major],$A65))</f>
        <v/>
      </c>
      <c r="F65" t="str" cm="1">
        <f t="array" ref="F65">IF($B65,myNull,INDEX(tblSourceData[Stage],$A65))</f>
        <v/>
      </c>
      <c r="G65" t="str" cm="1">
        <f t="array" ref="G65">IF($B65,myNull,INDEX(tblSourceData[Level],$A65))</f>
        <v/>
      </c>
      <c r="H65" s="10" t="str" cm="1">
        <f t="array" ref="H65">IF($B65,myNull,INDEX(tblSourceData[EU Census],$A65))</f>
        <v/>
      </c>
      <c r="I65" s="10" t="str" cm="1">
        <f t="array" ref="I65">IF($B65,myNull,INDEX(tblSourceData[NonEU Census],$A65))</f>
        <v/>
      </c>
      <c r="J65" s="10" t="str" cm="1">
        <f t="array" ref="J65">IF($B65,myNull,INDEX(tblSourceData[Census Total],$A65))</f>
        <v/>
      </c>
      <c r="K65" s="11" t="str" cm="1">
        <f t="array" ref="K65">IF($B65,myNull,INDEX(tblSourceData[EU Year 1],$A65))</f>
        <v/>
      </c>
      <c r="L65" s="11" t="str" cm="1">
        <f t="array" ref="L65">IF($B65,myNull,INDEX(tblSourceData[EU Year 2],$A65))</f>
        <v/>
      </c>
      <c r="M65" s="11" t="str" cm="1">
        <f t="array" ref="M65">IF($B65,myNull,INDEX(tblSourceData[EU Year 3],$A65))</f>
        <v/>
      </c>
      <c r="N65" s="11" t="str" cm="1">
        <f t="array" ref="N65">IF($B65,myNull,INDEX(tblSourceData[EU Year 4],$A65))</f>
        <v/>
      </c>
      <c r="O65" s="11" t="str" cm="1">
        <f t="array" ref="O65">IF($B65,myNull,INDEX(tblSourceData[EU Year 5],$A65))</f>
        <v/>
      </c>
      <c r="P65" s="11" t="str" cm="1">
        <f t="array" ref="P65">IF($B65,myNull,INDEX(tblSourceData[NonEU Year1],$A65))</f>
        <v/>
      </c>
      <c r="Q65" s="11" t="str" cm="1">
        <f t="array" ref="Q65">IF($B65,myNull,INDEX(tblSourceData[NonEU Year2],$A65))</f>
        <v/>
      </c>
      <c r="R65" s="11" t="str" cm="1">
        <f t="array" ref="R65">IF($B65,myNull,INDEX(tblSourceData[NonEU Year3],$A65))</f>
        <v/>
      </c>
      <c r="S65" s="11" t="str" cm="1">
        <f t="array" ref="S65">IF($B65,myNull,INDEX(tblSourceData[NonEU Year4],$A65))</f>
        <v/>
      </c>
      <c r="T65" s="11" t="str" cm="1">
        <f t="array" ref="T65">IF($B65,myNull,INDEX(tblSourceData[NonEU Year5],$A65))</f>
        <v/>
      </c>
      <c r="V65" s="28">
        <f t="shared" si="13"/>
        <v>0</v>
      </c>
      <c r="W65" s="28">
        <f t="shared" si="14"/>
        <v>0</v>
      </c>
      <c r="X65" s="28">
        <f t="shared" si="15"/>
        <v>0</v>
      </c>
      <c r="Y65" s="28">
        <f t="shared" si="16"/>
        <v>0</v>
      </c>
      <c r="Z65" s="28">
        <f t="shared" si="17"/>
        <v>0</v>
      </c>
      <c r="AA65" s="28">
        <f t="shared" si="18"/>
        <v>0</v>
      </c>
      <c r="AB65" s="28">
        <f t="shared" si="19"/>
        <v>0</v>
      </c>
      <c r="AC65" s="28">
        <f t="shared" si="20"/>
        <v>0</v>
      </c>
      <c r="AD65" s="28">
        <f t="shared" si="21"/>
        <v>0</v>
      </c>
      <c r="AE65" s="28">
        <f t="shared" si="22"/>
        <v>0</v>
      </c>
      <c r="AG65" s="12" t="str" cm="1">
        <f t="array" ref="AG65">IF($B65,myNull,IF(INDEX(tblSourceData[EU Year 1],$A65)=myNull,0,INDEX(tblSourceData[EU Year 1],$A65)))</f>
        <v/>
      </c>
      <c r="AH65" s="12" t="str" cm="1">
        <f t="array" ref="AH65">IF($B65,myNull,IF(INDEX(tblSourceData[EU Year 2],$A65)=myNull,0,INDEX(tblSourceData[EU Year 2],$A65)))</f>
        <v/>
      </c>
      <c r="AI65" s="12" t="str" cm="1">
        <f t="array" ref="AI65">IF($B65,myNull,IF(INDEX(tblSourceData[EU Year 3],$A65)=myNull,0,INDEX(tblSourceData[EU Year 3],$A65)))</f>
        <v/>
      </c>
      <c r="AJ65" s="12" t="str" cm="1">
        <f t="array" ref="AJ65">IF($B65,myNull,IF(INDEX(tblSourceData[EU Year 4],$A65)=myNull,0,INDEX(tblSourceData[EU Year 4],$A65)))</f>
        <v/>
      </c>
      <c r="AK65" s="12" t="str" cm="1">
        <f t="array" ref="AK65">IF($B65,myNull,IF(INDEX(tblSourceData[EU Year 5],$A65)=myNull,0,INDEX(tblSourceData[EU Year 5],$A65)))</f>
        <v/>
      </c>
      <c r="AL65" s="12" t="str" cm="1">
        <f t="array" ref="AL65">IF($B65,myNull,IF(INDEX(tblSourceData[NonEU Year1],$A65)=myNull,0,INDEX(tblSourceData[NonEU Year1],$A65)))</f>
        <v/>
      </c>
      <c r="AM65" s="12" t="str" cm="1">
        <f t="array" ref="AM65">IF($B65,myNull,IF(INDEX(tblSourceData[NonEU Year2],$A65)=myNull,0,INDEX(tblSourceData[NonEU Year2],$A65)))</f>
        <v/>
      </c>
      <c r="AN65" s="12" t="str" cm="1">
        <f t="array" ref="AN65">IF($B65,myNull,IF(INDEX(tblSourceData[NonEU Year3],$A65)=myNull,0,INDEX(tblSourceData[NonEU Year3],$A65)))</f>
        <v/>
      </c>
      <c r="AO65" s="12" t="str" cm="1">
        <f t="array" ref="AO65">IF($B65,myNull,IF(INDEX(tblSourceData[NonEU Year4],$A65)=myNull,0,INDEX(tblSourceData[NonEU Year4],$A65)))</f>
        <v/>
      </c>
      <c r="AP65" s="12" t="str" cm="1">
        <f t="array" ref="AP65">IF($B65,myNull,IF(INDEX(tblSourceData[NonEU Year5],$A65)=myNull,0,INDEX(tblSourceData[NonEU Year5],$A65)))</f>
        <v/>
      </c>
    </row>
    <row r="66" spans="1:42" x14ac:dyDescent="0.3">
      <c r="A66" s="4">
        <f t="shared" si="11"/>
        <v>57</v>
      </c>
      <c r="B66" s="6" t="b">
        <f t="shared" si="12"/>
        <v>1</v>
      </c>
      <c r="D66" t="str" cm="1">
        <f t="array" ref="D66">IF($B66,myNull,INDEX(tblSourceData[Campus],$A66))</f>
        <v/>
      </c>
      <c r="E66" t="str" cm="1">
        <f t="array" ref="E66">IF($B66,myNull,INDEX(tblSourceData[Major],$A66))</f>
        <v/>
      </c>
      <c r="F66" t="str" cm="1">
        <f t="array" ref="F66">IF($B66,myNull,INDEX(tblSourceData[Stage],$A66))</f>
        <v/>
      </c>
      <c r="G66" t="str" cm="1">
        <f t="array" ref="G66">IF($B66,myNull,INDEX(tblSourceData[Level],$A66))</f>
        <v/>
      </c>
      <c r="H66" s="10" t="str" cm="1">
        <f t="array" ref="H66">IF($B66,myNull,INDEX(tblSourceData[EU Census],$A66))</f>
        <v/>
      </c>
      <c r="I66" s="10" t="str" cm="1">
        <f t="array" ref="I66">IF($B66,myNull,INDEX(tblSourceData[NonEU Census],$A66))</f>
        <v/>
      </c>
      <c r="J66" s="10" t="str" cm="1">
        <f t="array" ref="J66">IF($B66,myNull,INDEX(tblSourceData[Census Total],$A66))</f>
        <v/>
      </c>
      <c r="K66" s="11" t="str" cm="1">
        <f t="array" ref="K66">IF($B66,myNull,INDEX(tblSourceData[EU Year 1],$A66))</f>
        <v/>
      </c>
      <c r="L66" s="11" t="str" cm="1">
        <f t="array" ref="L66">IF($B66,myNull,INDEX(tblSourceData[EU Year 2],$A66))</f>
        <v/>
      </c>
      <c r="M66" s="11" t="str" cm="1">
        <f t="array" ref="M66">IF($B66,myNull,INDEX(tblSourceData[EU Year 3],$A66))</f>
        <v/>
      </c>
      <c r="N66" s="11" t="str" cm="1">
        <f t="array" ref="N66">IF($B66,myNull,INDEX(tblSourceData[EU Year 4],$A66))</f>
        <v/>
      </c>
      <c r="O66" s="11" t="str" cm="1">
        <f t="array" ref="O66">IF($B66,myNull,INDEX(tblSourceData[EU Year 5],$A66))</f>
        <v/>
      </c>
      <c r="P66" s="11" t="str" cm="1">
        <f t="array" ref="P66">IF($B66,myNull,INDEX(tblSourceData[NonEU Year1],$A66))</f>
        <v/>
      </c>
      <c r="Q66" s="11" t="str" cm="1">
        <f t="array" ref="Q66">IF($B66,myNull,INDEX(tblSourceData[NonEU Year2],$A66))</f>
        <v/>
      </c>
      <c r="R66" s="11" t="str" cm="1">
        <f t="array" ref="R66">IF($B66,myNull,INDEX(tblSourceData[NonEU Year3],$A66))</f>
        <v/>
      </c>
      <c r="S66" s="11" t="str" cm="1">
        <f t="array" ref="S66">IF($B66,myNull,INDEX(tblSourceData[NonEU Year4],$A66))</f>
        <v/>
      </c>
      <c r="T66" s="11" t="str" cm="1">
        <f t="array" ref="T66">IF($B66,myNull,INDEX(tblSourceData[NonEU Year5],$A66))</f>
        <v/>
      </c>
      <c r="V66" s="28">
        <f t="shared" si="13"/>
        <v>0</v>
      </c>
      <c r="W66" s="28">
        <f t="shared" si="14"/>
        <v>0</v>
      </c>
      <c r="X66" s="28">
        <f t="shared" si="15"/>
        <v>0</v>
      </c>
      <c r="Y66" s="28">
        <f t="shared" si="16"/>
        <v>0</v>
      </c>
      <c r="Z66" s="28">
        <f t="shared" si="17"/>
        <v>0</v>
      </c>
      <c r="AA66" s="28">
        <f t="shared" si="18"/>
        <v>0</v>
      </c>
      <c r="AB66" s="28">
        <f t="shared" si="19"/>
        <v>0</v>
      </c>
      <c r="AC66" s="28">
        <f t="shared" si="20"/>
        <v>0</v>
      </c>
      <c r="AD66" s="28">
        <f t="shared" si="21"/>
        <v>0</v>
      </c>
      <c r="AE66" s="28">
        <f t="shared" si="22"/>
        <v>0</v>
      </c>
      <c r="AG66" s="12" t="str" cm="1">
        <f t="array" ref="AG66">IF($B66,myNull,IF(INDEX(tblSourceData[EU Year 1],$A66)=myNull,0,INDEX(tblSourceData[EU Year 1],$A66)))</f>
        <v/>
      </c>
      <c r="AH66" s="12" t="str" cm="1">
        <f t="array" ref="AH66">IF($B66,myNull,IF(INDEX(tblSourceData[EU Year 2],$A66)=myNull,0,INDEX(tblSourceData[EU Year 2],$A66)))</f>
        <v/>
      </c>
      <c r="AI66" s="12" t="str" cm="1">
        <f t="array" ref="AI66">IF($B66,myNull,IF(INDEX(tblSourceData[EU Year 3],$A66)=myNull,0,INDEX(tblSourceData[EU Year 3],$A66)))</f>
        <v/>
      </c>
      <c r="AJ66" s="12" t="str" cm="1">
        <f t="array" ref="AJ66">IF($B66,myNull,IF(INDEX(tblSourceData[EU Year 4],$A66)=myNull,0,INDEX(tblSourceData[EU Year 4],$A66)))</f>
        <v/>
      </c>
      <c r="AK66" s="12" t="str" cm="1">
        <f t="array" ref="AK66">IF($B66,myNull,IF(INDEX(tblSourceData[EU Year 5],$A66)=myNull,0,INDEX(tblSourceData[EU Year 5],$A66)))</f>
        <v/>
      </c>
      <c r="AL66" s="12" t="str" cm="1">
        <f t="array" ref="AL66">IF($B66,myNull,IF(INDEX(tblSourceData[NonEU Year1],$A66)=myNull,0,INDEX(tblSourceData[NonEU Year1],$A66)))</f>
        <v/>
      </c>
      <c r="AM66" s="12" t="str" cm="1">
        <f t="array" ref="AM66">IF($B66,myNull,IF(INDEX(tblSourceData[NonEU Year2],$A66)=myNull,0,INDEX(tblSourceData[NonEU Year2],$A66)))</f>
        <v/>
      </c>
      <c r="AN66" s="12" t="str" cm="1">
        <f t="array" ref="AN66">IF($B66,myNull,IF(INDEX(tblSourceData[NonEU Year3],$A66)=myNull,0,INDEX(tblSourceData[NonEU Year3],$A66)))</f>
        <v/>
      </c>
      <c r="AO66" s="12" t="str" cm="1">
        <f t="array" ref="AO66">IF($B66,myNull,IF(INDEX(tblSourceData[NonEU Year4],$A66)=myNull,0,INDEX(tblSourceData[NonEU Year4],$A66)))</f>
        <v/>
      </c>
      <c r="AP66" s="12" t="str" cm="1">
        <f t="array" ref="AP66">IF($B66,myNull,IF(INDEX(tblSourceData[NonEU Year5],$A66)=myNull,0,INDEX(tblSourceData[NonEU Year5],$A66)))</f>
        <v/>
      </c>
    </row>
    <row r="67" spans="1:42" x14ac:dyDescent="0.3">
      <c r="A67" s="4">
        <f t="shared" si="11"/>
        <v>58</v>
      </c>
      <c r="B67" s="6" t="b">
        <f t="shared" si="12"/>
        <v>1</v>
      </c>
      <c r="D67" t="str" cm="1">
        <f t="array" ref="D67">IF($B67,myNull,INDEX(tblSourceData[Campus],$A67))</f>
        <v/>
      </c>
      <c r="E67" t="str" cm="1">
        <f t="array" ref="E67">IF($B67,myNull,INDEX(tblSourceData[Major],$A67))</f>
        <v/>
      </c>
      <c r="F67" t="str" cm="1">
        <f t="array" ref="F67">IF($B67,myNull,INDEX(tblSourceData[Stage],$A67))</f>
        <v/>
      </c>
      <c r="G67" t="str" cm="1">
        <f t="array" ref="G67">IF($B67,myNull,INDEX(tblSourceData[Level],$A67))</f>
        <v/>
      </c>
      <c r="H67" s="10" t="str" cm="1">
        <f t="array" ref="H67">IF($B67,myNull,INDEX(tblSourceData[EU Census],$A67))</f>
        <v/>
      </c>
      <c r="I67" s="10" t="str" cm="1">
        <f t="array" ref="I67">IF($B67,myNull,INDEX(tblSourceData[NonEU Census],$A67))</f>
        <v/>
      </c>
      <c r="J67" s="10" t="str" cm="1">
        <f t="array" ref="J67">IF($B67,myNull,INDEX(tblSourceData[Census Total],$A67))</f>
        <v/>
      </c>
      <c r="K67" s="11" t="str" cm="1">
        <f t="array" ref="K67">IF($B67,myNull,INDEX(tblSourceData[EU Year 1],$A67))</f>
        <v/>
      </c>
      <c r="L67" s="11" t="str" cm="1">
        <f t="array" ref="L67">IF($B67,myNull,INDEX(tblSourceData[EU Year 2],$A67))</f>
        <v/>
      </c>
      <c r="M67" s="11" t="str" cm="1">
        <f t="array" ref="M67">IF($B67,myNull,INDEX(tblSourceData[EU Year 3],$A67))</f>
        <v/>
      </c>
      <c r="N67" s="11" t="str" cm="1">
        <f t="array" ref="N67">IF($B67,myNull,INDEX(tblSourceData[EU Year 4],$A67))</f>
        <v/>
      </c>
      <c r="O67" s="11" t="str" cm="1">
        <f t="array" ref="O67">IF($B67,myNull,INDEX(tblSourceData[EU Year 5],$A67))</f>
        <v/>
      </c>
      <c r="P67" s="11" t="str" cm="1">
        <f t="array" ref="P67">IF($B67,myNull,INDEX(tblSourceData[NonEU Year1],$A67))</f>
        <v/>
      </c>
      <c r="Q67" s="11" t="str" cm="1">
        <f t="array" ref="Q67">IF($B67,myNull,INDEX(tblSourceData[NonEU Year2],$A67))</f>
        <v/>
      </c>
      <c r="R67" s="11" t="str" cm="1">
        <f t="array" ref="R67">IF($B67,myNull,INDEX(tblSourceData[NonEU Year3],$A67))</f>
        <v/>
      </c>
      <c r="S67" s="11" t="str" cm="1">
        <f t="array" ref="S67">IF($B67,myNull,INDEX(tblSourceData[NonEU Year4],$A67))</f>
        <v/>
      </c>
      <c r="T67" s="11" t="str" cm="1">
        <f t="array" ref="T67">IF($B67,myNull,INDEX(tblSourceData[NonEU Year5],$A67))</f>
        <v/>
      </c>
      <c r="V67" s="28">
        <f t="shared" si="13"/>
        <v>0</v>
      </c>
      <c r="W67" s="28">
        <f t="shared" si="14"/>
        <v>0</v>
      </c>
      <c r="X67" s="28">
        <f t="shared" si="15"/>
        <v>0</v>
      </c>
      <c r="Y67" s="28">
        <f t="shared" si="16"/>
        <v>0</v>
      </c>
      <c r="Z67" s="28">
        <f t="shared" si="17"/>
        <v>0</v>
      </c>
      <c r="AA67" s="28">
        <f t="shared" si="18"/>
        <v>0</v>
      </c>
      <c r="AB67" s="28">
        <f t="shared" si="19"/>
        <v>0</v>
      </c>
      <c r="AC67" s="28">
        <f t="shared" si="20"/>
        <v>0</v>
      </c>
      <c r="AD67" s="28">
        <f t="shared" si="21"/>
        <v>0</v>
      </c>
      <c r="AE67" s="28">
        <f t="shared" si="22"/>
        <v>0</v>
      </c>
      <c r="AG67" s="12" t="str" cm="1">
        <f t="array" ref="AG67">IF($B67,myNull,IF(INDEX(tblSourceData[EU Year 1],$A67)=myNull,0,INDEX(tblSourceData[EU Year 1],$A67)))</f>
        <v/>
      </c>
      <c r="AH67" s="12" t="str" cm="1">
        <f t="array" ref="AH67">IF($B67,myNull,IF(INDEX(tblSourceData[EU Year 2],$A67)=myNull,0,INDEX(tblSourceData[EU Year 2],$A67)))</f>
        <v/>
      </c>
      <c r="AI67" s="12" t="str" cm="1">
        <f t="array" ref="AI67">IF($B67,myNull,IF(INDEX(tblSourceData[EU Year 3],$A67)=myNull,0,INDEX(tblSourceData[EU Year 3],$A67)))</f>
        <v/>
      </c>
      <c r="AJ67" s="12" t="str" cm="1">
        <f t="array" ref="AJ67">IF($B67,myNull,IF(INDEX(tblSourceData[EU Year 4],$A67)=myNull,0,INDEX(tblSourceData[EU Year 4],$A67)))</f>
        <v/>
      </c>
      <c r="AK67" s="12" t="str" cm="1">
        <f t="array" ref="AK67">IF($B67,myNull,IF(INDEX(tblSourceData[EU Year 5],$A67)=myNull,0,INDEX(tblSourceData[EU Year 5],$A67)))</f>
        <v/>
      </c>
      <c r="AL67" s="12" t="str" cm="1">
        <f t="array" ref="AL67">IF($B67,myNull,IF(INDEX(tblSourceData[NonEU Year1],$A67)=myNull,0,INDEX(tblSourceData[NonEU Year1],$A67)))</f>
        <v/>
      </c>
      <c r="AM67" s="12" t="str" cm="1">
        <f t="array" ref="AM67">IF($B67,myNull,IF(INDEX(tblSourceData[NonEU Year2],$A67)=myNull,0,INDEX(tblSourceData[NonEU Year2],$A67)))</f>
        <v/>
      </c>
      <c r="AN67" s="12" t="str" cm="1">
        <f t="array" ref="AN67">IF($B67,myNull,IF(INDEX(tblSourceData[NonEU Year3],$A67)=myNull,0,INDEX(tblSourceData[NonEU Year3],$A67)))</f>
        <v/>
      </c>
      <c r="AO67" s="12" t="str" cm="1">
        <f t="array" ref="AO67">IF($B67,myNull,IF(INDEX(tblSourceData[NonEU Year4],$A67)=myNull,0,INDEX(tblSourceData[NonEU Year4],$A67)))</f>
        <v/>
      </c>
      <c r="AP67" s="12" t="str" cm="1">
        <f t="array" ref="AP67">IF($B67,myNull,IF(INDEX(tblSourceData[NonEU Year5],$A67)=myNull,0,INDEX(tblSourceData[NonEU Year5],$A67)))</f>
        <v/>
      </c>
    </row>
    <row r="68" spans="1:42" x14ac:dyDescent="0.3">
      <c r="A68" s="4">
        <f t="shared" si="11"/>
        <v>59</v>
      </c>
      <c r="B68" s="6" t="b">
        <f t="shared" si="12"/>
        <v>1</v>
      </c>
      <c r="D68" t="str" cm="1">
        <f t="array" ref="D68">IF($B68,myNull,INDEX(tblSourceData[Campus],$A68))</f>
        <v/>
      </c>
      <c r="E68" t="str" cm="1">
        <f t="array" ref="E68">IF($B68,myNull,INDEX(tblSourceData[Major],$A68))</f>
        <v/>
      </c>
      <c r="F68" t="str" cm="1">
        <f t="array" ref="F68">IF($B68,myNull,INDEX(tblSourceData[Stage],$A68))</f>
        <v/>
      </c>
      <c r="G68" t="str" cm="1">
        <f t="array" ref="G68">IF($B68,myNull,INDEX(tblSourceData[Level],$A68))</f>
        <v/>
      </c>
      <c r="H68" s="10" t="str" cm="1">
        <f t="array" ref="H68">IF($B68,myNull,INDEX(tblSourceData[EU Census],$A68))</f>
        <v/>
      </c>
      <c r="I68" s="10" t="str" cm="1">
        <f t="array" ref="I68">IF($B68,myNull,INDEX(tblSourceData[NonEU Census],$A68))</f>
        <v/>
      </c>
      <c r="J68" s="10" t="str" cm="1">
        <f t="array" ref="J68">IF($B68,myNull,INDEX(tblSourceData[Census Total],$A68))</f>
        <v/>
      </c>
      <c r="K68" s="11" t="str" cm="1">
        <f t="array" ref="K68">IF($B68,myNull,INDEX(tblSourceData[EU Year 1],$A68))</f>
        <v/>
      </c>
      <c r="L68" s="11" t="str" cm="1">
        <f t="array" ref="L68">IF($B68,myNull,INDEX(tblSourceData[EU Year 2],$A68))</f>
        <v/>
      </c>
      <c r="M68" s="11" t="str" cm="1">
        <f t="array" ref="M68">IF($B68,myNull,INDEX(tblSourceData[EU Year 3],$A68))</f>
        <v/>
      </c>
      <c r="N68" s="11" t="str" cm="1">
        <f t="array" ref="N68">IF($B68,myNull,INDEX(tblSourceData[EU Year 4],$A68))</f>
        <v/>
      </c>
      <c r="O68" s="11" t="str" cm="1">
        <f t="array" ref="O68">IF($B68,myNull,INDEX(tblSourceData[EU Year 5],$A68))</f>
        <v/>
      </c>
      <c r="P68" s="11" t="str" cm="1">
        <f t="array" ref="P68">IF($B68,myNull,INDEX(tblSourceData[NonEU Year1],$A68))</f>
        <v/>
      </c>
      <c r="Q68" s="11" t="str" cm="1">
        <f t="array" ref="Q68">IF($B68,myNull,INDEX(tblSourceData[NonEU Year2],$A68))</f>
        <v/>
      </c>
      <c r="R68" s="11" t="str" cm="1">
        <f t="array" ref="R68">IF($B68,myNull,INDEX(tblSourceData[NonEU Year3],$A68))</f>
        <v/>
      </c>
      <c r="S68" s="11" t="str" cm="1">
        <f t="array" ref="S68">IF($B68,myNull,INDEX(tblSourceData[NonEU Year4],$A68))</f>
        <v/>
      </c>
      <c r="T68" s="11" t="str" cm="1">
        <f t="array" ref="T68">IF($B68,myNull,INDEX(tblSourceData[NonEU Year5],$A68))</f>
        <v/>
      </c>
      <c r="V68" s="28">
        <f t="shared" si="13"/>
        <v>0</v>
      </c>
      <c r="W68" s="28">
        <f t="shared" si="14"/>
        <v>0</v>
      </c>
      <c r="X68" s="28">
        <f t="shared" si="15"/>
        <v>0</v>
      </c>
      <c r="Y68" s="28">
        <f t="shared" si="16"/>
        <v>0</v>
      </c>
      <c r="Z68" s="28">
        <f t="shared" si="17"/>
        <v>0</v>
      </c>
      <c r="AA68" s="28">
        <f t="shared" si="18"/>
        <v>0</v>
      </c>
      <c r="AB68" s="28">
        <f t="shared" si="19"/>
        <v>0</v>
      </c>
      <c r="AC68" s="28">
        <f t="shared" si="20"/>
        <v>0</v>
      </c>
      <c r="AD68" s="28">
        <f t="shared" si="21"/>
        <v>0</v>
      </c>
      <c r="AE68" s="28">
        <f t="shared" si="22"/>
        <v>0</v>
      </c>
      <c r="AG68" s="12" t="str" cm="1">
        <f t="array" ref="AG68">IF($B68,myNull,IF(INDEX(tblSourceData[EU Year 1],$A68)=myNull,0,INDEX(tblSourceData[EU Year 1],$A68)))</f>
        <v/>
      </c>
      <c r="AH68" s="12" t="str" cm="1">
        <f t="array" ref="AH68">IF($B68,myNull,IF(INDEX(tblSourceData[EU Year 2],$A68)=myNull,0,INDEX(tblSourceData[EU Year 2],$A68)))</f>
        <v/>
      </c>
      <c r="AI68" s="12" t="str" cm="1">
        <f t="array" ref="AI68">IF($B68,myNull,IF(INDEX(tblSourceData[EU Year 3],$A68)=myNull,0,INDEX(tblSourceData[EU Year 3],$A68)))</f>
        <v/>
      </c>
      <c r="AJ68" s="12" t="str" cm="1">
        <f t="array" ref="AJ68">IF($B68,myNull,IF(INDEX(tblSourceData[EU Year 4],$A68)=myNull,0,INDEX(tblSourceData[EU Year 4],$A68)))</f>
        <v/>
      </c>
      <c r="AK68" s="12" t="str" cm="1">
        <f t="array" ref="AK68">IF($B68,myNull,IF(INDEX(tblSourceData[EU Year 5],$A68)=myNull,0,INDEX(tblSourceData[EU Year 5],$A68)))</f>
        <v/>
      </c>
      <c r="AL68" s="12" t="str" cm="1">
        <f t="array" ref="AL68">IF($B68,myNull,IF(INDEX(tblSourceData[NonEU Year1],$A68)=myNull,0,INDEX(tblSourceData[NonEU Year1],$A68)))</f>
        <v/>
      </c>
      <c r="AM68" s="12" t="str" cm="1">
        <f t="array" ref="AM68">IF($B68,myNull,IF(INDEX(tblSourceData[NonEU Year2],$A68)=myNull,0,INDEX(tblSourceData[NonEU Year2],$A68)))</f>
        <v/>
      </c>
      <c r="AN68" s="12" t="str" cm="1">
        <f t="array" ref="AN68">IF($B68,myNull,IF(INDEX(tblSourceData[NonEU Year3],$A68)=myNull,0,INDEX(tblSourceData[NonEU Year3],$A68)))</f>
        <v/>
      </c>
      <c r="AO68" s="12" t="str" cm="1">
        <f t="array" ref="AO68">IF($B68,myNull,IF(INDEX(tblSourceData[NonEU Year4],$A68)=myNull,0,INDEX(tblSourceData[NonEU Year4],$A68)))</f>
        <v/>
      </c>
      <c r="AP68" s="12" t="str" cm="1">
        <f t="array" ref="AP68">IF($B68,myNull,IF(INDEX(tblSourceData[NonEU Year5],$A68)=myNull,0,INDEX(tblSourceData[NonEU Year5],$A68)))</f>
        <v/>
      </c>
    </row>
    <row r="69" spans="1:42" x14ac:dyDescent="0.3">
      <c r="A69" s="4">
        <f t="shared" si="11"/>
        <v>60</v>
      </c>
      <c r="B69" s="6" t="b">
        <f t="shared" si="12"/>
        <v>1</v>
      </c>
      <c r="D69" t="str" cm="1">
        <f t="array" ref="D69">IF($B69,myNull,INDEX(tblSourceData[Campus],$A69))</f>
        <v/>
      </c>
      <c r="E69" t="str" cm="1">
        <f t="array" ref="E69">IF($B69,myNull,INDEX(tblSourceData[Major],$A69))</f>
        <v/>
      </c>
      <c r="F69" t="str" cm="1">
        <f t="array" ref="F69">IF($B69,myNull,INDEX(tblSourceData[Stage],$A69))</f>
        <v/>
      </c>
      <c r="G69" t="str" cm="1">
        <f t="array" ref="G69">IF($B69,myNull,INDEX(tblSourceData[Level],$A69))</f>
        <v/>
      </c>
      <c r="H69" s="10" t="str" cm="1">
        <f t="array" ref="H69">IF($B69,myNull,INDEX(tblSourceData[EU Census],$A69))</f>
        <v/>
      </c>
      <c r="I69" s="10" t="str" cm="1">
        <f t="array" ref="I69">IF($B69,myNull,INDEX(tblSourceData[NonEU Census],$A69))</f>
        <v/>
      </c>
      <c r="J69" s="10" t="str" cm="1">
        <f t="array" ref="J69">IF($B69,myNull,INDEX(tblSourceData[Census Total],$A69))</f>
        <v/>
      </c>
      <c r="K69" s="11" t="str" cm="1">
        <f t="array" ref="K69">IF($B69,myNull,INDEX(tblSourceData[EU Year 1],$A69))</f>
        <v/>
      </c>
      <c r="L69" s="11" t="str" cm="1">
        <f t="array" ref="L69">IF($B69,myNull,INDEX(tblSourceData[EU Year 2],$A69))</f>
        <v/>
      </c>
      <c r="M69" s="11" t="str" cm="1">
        <f t="array" ref="M69">IF($B69,myNull,INDEX(tblSourceData[EU Year 3],$A69))</f>
        <v/>
      </c>
      <c r="N69" s="11" t="str" cm="1">
        <f t="array" ref="N69">IF($B69,myNull,INDEX(tblSourceData[EU Year 4],$A69))</f>
        <v/>
      </c>
      <c r="O69" s="11" t="str" cm="1">
        <f t="array" ref="O69">IF($B69,myNull,INDEX(tblSourceData[EU Year 5],$A69))</f>
        <v/>
      </c>
      <c r="P69" s="11" t="str" cm="1">
        <f t="array" ref="P69">IF($B69,myNull,INDEX(tblSourceData[NonEU Year1],$A69))</f>
        <v/>
      </c>
      <c r="Q69" s="11" t="str" cm="1">
        <f t="array" ref="Q69">IF($B69,myNull,INDEX(tblSourceData[NonEU Year2],$A69))</f>
        <v/>
      </c>
      <c r="R69" s="11" t="str" cm="1">
        <f t="array" ref="R69">IF($B69,myNull,INDEX(tblSourceData[NonEU Year3],$A69))</f>
        <v/>
      </c>
      <c r="S69" s="11" t="str" cm="1">
        <f t="array" ref="S69">IF($B69,myNull,INDEX(tblSourceData[NonEU Year4],$A69))</f>
        <v/>
      </c>
      <c r="T69" s="11" t="str" cm="1">
        <f t="array" ref="T69">IF($B69,myNull,INDEX(tblSourceData[NonEU Year5],$A69))</f>
        <v/>
      </c>
      <c r="V69" s="28">
        <f t="shared" si="13"/>
        <v>0</v>
      </c>
      <c r="W69" s="28">
        <f t="shared" si="14"/>
        <v>0</v>
      </c>
      <c r="X69" s="28">
        <f t="shared" si="15"/>
        <v>0</v>
      </c>
      <c r="Y69" s="28">
        <f t="shared" si="16"/>
        <v>0</v>
      </c>
      <c r="Z69" s="28">
        <f t="shared" si="17"/>
        <v>0</v>
      </c>
      <c r="AA69" s="28">
        <f t="shared" si="18"/>
        <v>0</v>
      </c>
      <c r="AB69" s="28">
        <f t="shared" si="19"/>
        <v>0</v>
      </c>
      <c r="AC69" s="28">
        <f t="shared" si="20"/>
        <v>0</v>
      </c>
      <c r="AD69" s="28">
        <f t="shared" si="21"/>
        <v>0</v>
      </c>
      <c r="AE69" s="28">
        <f t="shared" si="22"/>
        <v>0</v>
      </c>
      <c r="AG69" s="12" t="str" cm="1">
        <f t="array" ref="AG69">IF($B69,myNull,IF(INDEX(tblSourceData[EU Year 1],$A69)=myNull,0,INDEX(tblSourceData[EU Year 1],$A69)))</f>
        <v/>
      </c>
      <c r="AH69" s="12" t="str" cm="1">
        <f t="array" ref="AH69">IF($B69,myNull,IF(INDEX(tblSourceData[EU Year 2],$A69)=myNull,0,INDEX(tblSourceData[EU Year 2],$A69)))</f>
        <v/>
      </c>
      <c r="AI69" s="12" t="str" cm="1">
        <f t="array" ref="AI69">IF($B69,myNull,IF(INDEX(tblSourceData[EU Year 3],$A69)=myNull,0,INDEX(tblSourceData[EU Year 3],$A69)))</f>
        <v/>
      </c>
      <c r="AJ69" s="12" t="str" cm="1">
        <f t="array" ref="AJ69">IF($B69,myNull,IF(INDEX(tblSourceData[EU Year 4],$A69)=myNull,0,INDEX(tblSourceData[EU Year 4],$A69)))</f>
        <v/>
      </c>
      <c r="AK69" s="12" t="str" cm="1">
        <f t="array" ref="AK69">IF($B69,myNull,IF(INDEX(tblSourceData[EU Year 5],$A69)=myNull,0,INDEX(tblSourceData[EU Year 5],$A69)))</f>
        <v/>
      </c>
      <c r="AL69" s="12" t="str" cm="1">
        <f t="array" ref="AL69">IF($B69,myNull,IF(INDEX(tblSourceData[NonEU Year1],$A69)=myNull,0,INDEX(tblSourceData[NonEU Year1],$A69)))</f>
        <v/>
      </c>
      <c r="AM69" s="12" t="str" cm="1">
        <f t="array" ref="AM69">IF($B69,myNull,IF(INDEX(tblSourceData[NonEU Year2],$A69)=myNull,0,INDEX(tblSourceData[NonEU Year2],$A69)))</f>
        <v/>
      </c>
      <c r="AN69" s="12" t="str" cm="1">
        <f t="array" ref="AN69">IF($B69,myNull,IF(INDEX(tblSourceData[NonEU Year3],$A69)=myNull,0,INDEX(tblSourceData[NonEU Year3],$A69)))</f>
        <v/>
      </c>
      <c r="AO69" s="12" t="str" cm="1">
        <f t="array" ref="AO69">IF($B69,myNull,IF(INDEX(tblSourceData[NonEU Year4],$A69)=myNull,0,INDEX(tblSourceData[NonEU Year4],$A69)))</f>
        <v/>
      </c>
      <c r="AP69" s="12" t="str" cm="1">
        <f t="array" ref="AP69">IF($B69,myNull,IF(INDEX(tblSourceData[NonEU Year5],$A69)=myNull,0,INDEX(tblSourceData[NonEU Year5],$A69)))</f>
        <v/>
      </c>
    </row>
    <row r="70" spans="1:42" x14ac:dyDescent="0.3">
      <c r="A70" s="4">
        <f t="shared" si="11"/>
        <v>61</v>
      </c>
      <c r="B70" s="6" t="b">
        <f t="shared" si="12"/>
        <v>1</v>
      </c>
      <c r="D70" t="str" cm="1">
        <f t="array" ref="D70">IF($B70,myNull,INDEX(tblSourceData[Campus],$A70))</f>
        <v/>
      </c>
      <c r="E70" t="str" cm="1">
        <f t="array" ref="E70">IF($B70,myNull,INDEX(tblSourceData[Major],$A70))</f>
        <v/>
      </c>
      <c r="F70" t="str" cm="1">
        <f t="array" ref="F70">IF($B70,myNull,INDEX(tblSourceData[Stage],$A70))</f>
        <v/>
      </c>
      <c r="G70" t="str" cm="1">
        <f t="array" ref="G70">IF($B70,myNull,INDEX(tblSourceData[Level],$A70))</f>
        <v/>
      </c>
      <c r="H70" s="10" t="str" cm="1">
        <f t="array" ref="H70">IF($B70,myNull,INDEX(tblSourceData[EU Census],$A70))</f>
        <v/>
      </c>
      <c r="I70" s="10" t="str" cm="1">
        <f t="array" ref="I70">IF($B70,myNull,INDEX(tblSourceData[NonEU Census],$A70))</f>
        <v/>
      </c>
      <c r="J70" s="10" t="str" cm="1">
        <f t="array" ref="J70">IF($B70,myNull,INDEX(tblSourceData[Census Total],$A70))</f>
        <v/>
      </c>
      <c r="K70" s="11" t="str" cm="1">
        <f t="array" ref="K70">IF($B70,myNull,INDEX(tblSourceData[EU Year 1],$A70))</f>
        <v/>
      </c>
      <c r="L70" s="11" t="str" cm="1">
        <f t="array" ref="L70">IF($B70,myNull,INDEX(tblSourceData[EU Year 2],$A70))</f>
        <v/>
      </c>
      <c r="M70" s="11" t="str" cm="1">
        <f t="array" ref="M70">IF($B70,myNull,INDEX(tblSourceData[EU Year 3],$A70))</f>
        <v/>
      </c>
      <c r="N70" s="11" t="str" cm="1">
        <f t="array" ref="N70">IF($B70,myNull,INDEX(tblSourceData[EU Year 4],$A70))</f>
        <v/>
      </c>
      <c r="O70" s="11" t="str" cm="1">
        <f t="array" ref="O70">IF($B70,myNull,INDEX(tblSourceData[EU Year 5],$A70))</f>
        <v/>
      </c>
      <c r="P70" s="11" t="str" cm="1">
        <f t="array" ref="P70">IF($B70,myNull,INDEX(tblSourceData[NonEU Year1],$A70))</f>
        <v/>
      </c>
      <c r="Q70" s="11" t="str" cm="1">
        <f t="array" ref="Q70">IF($B70,myNull,INDEX(tblSourceData[NonEU Year2],$A70))</f>
        <v/>
      </c>
      <c r="R70" s="11" t="str" cm="1">
        <f t="array" ref="R70">IF($B70,myNull,INDEX(tblSourceData[NonEU Year3],$A70))</f>
        <v/>
      </c>
      <c r="S70" s="11" t="str" cm="1">
        <f t="array" ref="S70">IF($B70,myNull,INDEX(tblSourceData[NonEU Year4],$A70))</f>
        <v/>
      </c>
      <c r="T70" s="11" t="str" cm="1">
        <f t="array" ref="T70">IF($B70,myNull,INDEX(tblSourceData[NonEU Year5],$A70))</f>
        <v/>
      </c>
      <c r="V70" s="28">
        <f t="shared" si="13"/>
        <v>0</v>
      </c>
      <c r="W70" s="28">
        <f t="shared" si="14"/>
        <v>0</v>
      </c>
      <c r="X70" s="28">
        <f t="shared" si="15"/>
        <v>0</v>
      </c>
      <c r="Y70" s="28">
        <f t="shared" si="16"/>
        <v>0</v>
      </c>
      <c r="Z70" s="28">
        <f t="shared" si="17"/>
        <v>0</v>
      </c>
      <c r="AA70" s="28">
        <f t="shared" si="18"/>
        <v>0</v>
      </c>
      <c r="AB70" s="28">
        <f t="shared" si="19"/>
        <v>0</v>
      </c>
      <c r="AC70" s="28">
        <f t="shared" si="20"/>
        <v>0</v>
      </c>
      <c r="AD70" s="28">
        <f t="shared" si="21"/>
        <v>0</v>
      </c>
      <c r="AE70" s="28">
        <f t="shared" si="22"/>
        <v>0</v>
      </c>
      <c r="AG70" s="12" t="str" cm="1">
        <f t="array" ref="AG70">IF($B70,myNull,IF(INDEX(tblSourceData[EU Year 1],$A70)=myNull,0,INDEX(tblSourceData[EU Year 1],$A70)))</f>
        <v/>
      </c>
      <c r="AH70" s="12" t="str" cm="1">
        <f t="array" ref="AH70">IF($B70,myNull,IF(INDEX(tblSourceData[EU Year 2],$A70)=myNull,0,INDEX(tblSourceData[EU Year 2],$A70)))</f>
        <v/>
      </c>
      <c r="AI70" s="12" t="str" cm="1">
        <f t="array" ref="AI70">IF($B70,myNull,IF(INDEX(tblSourceData[EU Year 3],$A70)=myNull,0,INDEX(tblSourceData[EU Year 3],$A70)))</f>
        <v/>
      </c>
      <c r="AJ70" s="12" t="str" cm="1">
        <f t="array" ref="AJ70">IF($B70,myNull,IF(INDEX(tblSourceData[EU Year 4],$A70)=myNull,0,INDEX(tblSourceData[EU Year 4],$A70)))</f>
        <v/>
      </c>
      <c r="AK70" s="12" t="str" cm="1">
        <f t="array" ref="AK70">IF($B70,myNull,IF(INDEX(tblSourceData[EU Year 5],$A70)=myNull,0,INDEX(tblSourceData[EU Year 5],$A70)))</f>
        <v/>
      </c>
      <c r="AL70" s="12" t="str" cm="1">
        <f t="array" ref="AL70">IF($B70,myNull,IF(INDEX(tblSourceData[NonEU Year1],$A70)=myNull,0,INDEX(tblSourceData[NonEU Year1],$A70)))</f>
        <v/>
      </c>
      <c r="AM70" s="12" t="str" cm="1">
        <f t="array" ref="AM70">IF($B70,myNull,IF(INDEX(tblSourceData[NonEU Year2],$A70)=myNull,0,INDEX(tblSourceData[NonEU Year2],$A70)))</f>
        <v/>
      </c>
      <c r="AN70" s="12" t="str" cm="1">
        <f t="array" ref="AN70">IF($B70,myNull,IF(INDEX(tblSourceData[NonEU Year3],$A70)=myNull,0,INDEX(tblSourceData[NonEU Year3],$A70)))</f>
        <v/>
      </c>
      <c r="AO70" s="12" t="str" cm="1">
        <f t="array" ref="AO70">IF($B70,myNull,IF(INDEX(tblSourceData[NonEU Year4],$A70)=myNull,0,INDEX(tblSourceData[NonEU Year4],$A70)))</f>
        <v/>
      </c>
      <c r="AP70" s="12" t="str" cm="1">
        <f t="array" ref="AP70">IF($B70,myNull,IF(INDEX(tblSourceData[NonEU Year5],$A70)=myNull,0,INDEX(tblSourceData[NonEU Year5],$A70)))</f>
        <v/>
      </c>
    </row>
    <row r="71" spans="1:42" x14ac:dyDescent="0.3">
      <c r="A71" s="4">
        <f t="shared" si="11"/>
        <v>62</v>
      </c>
      <c r="B71" s="6" t="b">
        <f t="shared" si="12"/>
        <v>1</v>
      </c>
      <c r="D71" t="str" cm="1">
        <f t="array" ref="D71">IF($B71,myNull,INDEX(tblSourceData[Campus],$A71))</f>
        <v/>
      </c>
      <c r="E71" t="str" cm="1">
        <f t="array" ref="E71">IF($B71,myNull,INDEX(tblSourceData[Major],$A71))</f>
        <v/>
      </c>
      <c r="F71" t="str" cm="1">
        <f t="array" ref="F71">IF($B71,myNull,INDEX(tblSourceData[Stage],$A71))</f>
        <v/>
      </c>
      <c r="G71" t="str" cm="1">
        <f t="array" ref="G71">IF($B71,myNull,INDEX(tblSourceData[Level],$A71))</f>
        <v/>
      </c>
      <c r="H71" s="10" t="str" cm="1">
        <f t="array" ref="H71">IF($B71,myNull,INDEX(tblSourceData[EU Census],$A71))</f>
        <v/>
      </c>
      <c r="I71" s="10" t="str" cm="1">
        <f t="array" ref="I71">IF($B71,myNull,INDEX(tblSourceData[NonEU Census],$A71))</f>
        <v/>
      </c>
      <c r="J71" s="10" t="str" cm="1">
        <f t="array" ref="J71">IF($B71,myNull,INDEX(tblSourceData[Census Total],$A71))</f>
        <v/>
      </c>
      <c r="K71" s="11" t="str" cm="1">
        <f t="array" ref="K71">IF($B71,myNull,INDEX(tblSourceData[EU Year 1],$A71))</f>
        <v/>
      </c>
      <c r="L71" s="11" t="str" cm="1">
        <f t="array" ref="L71">IF($B71,myNull,INDEX(tblSourceData[EU Year 2],$A71))</f>
        <v/>
      </c>
      <c r="M71" s="11" t="str" cm="1">
        <f t="array" ref="M71">IF($B71,myNull,INDEX(tblSourceData[EU Year 3],$A71))</f>
        <v/>
      </c>
      <c r="N71" s="11" t="str" cm="1">
        <f t="array" ref="N71">IF($B71,myNull,INDEX(tblSourceData[EU Year 4],$A71))</f>
        <v/>
      </c>
      <c r="O71" s="11" t="str" cm="1">
        <f t="array" ref="O71">IF($B71,myNull,INDEX(tblSourceData[EU Year 5],$A71))</f>
        <v/>
      </c>
      <c r="P71" s="11" t="str" cm="1">
        <f t="array" ref="P71">IF($B71,myNull,INDEX(tblSourceData[NonEU Year1],$A71))</f>
        <v/>
      </c>
      <c r="Q71" s="11" t="str" cm="1">
        <f t="array" ref="Q71">IF($B71,myNull,INDEX(tblSourceData[NonEU Year2],$A71))</f>
        <v/>
      </c>
      <c r="R71" s="11" t="str" cm="1">
        <f t="array" ref="R71">IF($B71,myNull,INDEX(tblSourceData[NonEU Year3],$A71))</f>
        <v/>
      </c>
      <c r="S71" s="11" t="str" cm="1">
        <f t="array" ref="S71">IF($B71,myNull,INDEX(tblSourceData[NonEU Year4],$A71))</f>
        <v/>
      </c>
      <c r="T71" s="11" t="str" cm="1">
        <f t="array" ref="T71">IF($B71,myNull,INDEX(tblSourceData[NonEU Year5],$A71))</f>
        <v/>
      </c>
      <c r="V71" s="28">
        <f t="shared" si="13"/>
        <v>0</v>
      </c>
      <c r="W71" s="28">
        <f t="shared" si="14"/>
        <v>0</v>
      </c>
      <c r="X71" s="28">
        <f t="shared" si="15"/>
        <v>0</v>
      </c>
      <c r="Y71" s="28">
        <f t="shared" si="16"/>
        <v>0</v>
      </c>
      <c r="Z71" s="28">
        <f t="shared" si="17"/>
        <v>0</v>
      </c>
      <c r="AA71" s="28">
        <f t="shared" si="18"/>
        <v>0</v>
      </c>
      <c r="AB71" s="28">
        <f t="shared" si="19"/>
        <v>0</v>
      </c>
      <c r="AC71" s="28">
        <f t="shared" si="20"/>
        <v>0</v>
      </c>
      <c r="AD71" s="28">
        <f t="shared" si="21"/>
        <v>0</v>
      </c>
      <c r="AE71" s="28">
        <f t="shared" si="22"/>
        <v>0</v>
      </c>
      <c r="AG71" s="12" t="str" cm="1">
        <f t="array" ref="AG71">IF($B71,myNull,IF(INDEX(tblSourceData[EU Year 1],$A71)=myNull,0,INDEX(tblSourceData[EU Year 1],$A71)))</f>
        <v/>
      </c>
      <c r="AH71" s="12" t="str" cm="1">
        <f t="array" ref="AH71">IF($B71,myNull,IF(INDEX(tblSourceData[EU Year 2],$A71)=myNull,0,INDEX(tblSourceData[EU Year 2],$A71)))</f>
        <v/>
      </c>
      <c r="AI71" s="12" t="str" cm="1">
        <f t="array" ref="AI71">IF($B71,myNull,IF(INDEX(tblSourceData[EU Year 3],$A71)=myNull,0,INDEX(tblSourceData[EU Year 3],$A71)))</f>
        <v/>
      </c>
      <c r="AJ71" s="12" t="str" cm="1">
        <f t="array" ref="AJ71">IF($B71,myNull,IF(INDEX(tblSourceData[EU Year 4],$A71)=myNull,0,INDEX(tblSourceData[EU Year 4],$A71)))</f>
        <v/>
      </c>
      <c r="AK71" s="12" t="str" cm="1">
        <f t="array" ref="AK71">IF($B71,myNull,IF(INDEX(tblSourceData[EU Year 5],$A71)=myNull,0,INDEX(tblSourceData[EU Year 5],$A71)))</f>
        <v/>
      </c>
      <c r="AL71" s="12" t="str" cm="1">
        <f t="array" ref="AL71">IF($B71,myNull,IF(INDEX(tblSourceData[NonEU Year1],$A71)=myNull,0,INDEX(tblSourceData[NonEU Year1],$A71)))</f>
        <v/>
      </c>
      <c r="AM71" s="12" t="str" cm="1">
        <f t="array" ref="AM71">IF($B71,myNull,IF(INDEX(tblSourceData[NonEU Year2],$A71)=myNull,0,INDEX(tblSourceData[NonEU Year2],$A71)))</f>
        <v/>
      </c>
      <c r="AN71" s="12" t="str" cm="1">
        <f t="array" ref="AN71">IF($B71,myNull,IF(INDEX(tblSourceData[NonEU Year3],$A71)=myNull,0,INDEX(tblSourceData[NonEU Year3],$A71)))</f>
        <v/>
      </c>
      <c r="AO71" s="12" t="str" cm="1">
        <f t="array" ref="AO71">IF($B71,myNull,IF(INDEX(tblSourceData[NonEU Year4],$A71)=myNull,0,INDEX(tblSourceData[NonEU Year4],$A71)))</f>
        <v/>
      </c>
      <c r="AP71" s="12" t="str" cm="1">
        <f t="array" ref="AP71">IF($B71,myNull,IF(INDEX(tblSourceData[NonEU Year5],$A71)=myNull,0,INDEX(tblSourceData[NonEU Year5],$A71)))</f>
        <v/>
      </c>
    </row>
    <row r="72" spans="1:42" x14ac:dyDescent="0.3">
      <c r="A72" s="4">
        <f t="shared" si="11"/>
        <v>63</v>
      </c>
      <c r="B72" s="6" t="b">
        <f t="shared" si="12"/>
        <v>1</v>
      </c>
      <c r="D72" t="str" cm="1">
        <f t="array" ref="D72">IF($B72,myNull,INDEX(tblSourceData[Campus],$A72))</f>
        <v/>
      </c>
      <c r="E72" t="str" cm="1">
        <f t="array" ref="E72">IF($B72,myNull,INDEX(tblSourceData[Major],$A72))</f>
        <v/>
      </c>
      <c r="F72" t="str" cm="1">
        <f t="array" ref="F72">IF($B72,myNull,INDEX(tblSourceData[Stage],$A72))</f>
        <v/>
      </c>
      <c r="G72" t="str" cm="1">
        <f t="array" ref="G72">IF($B72,myNull,INDEX(tblSourceData[Level],$A72))</f>
        <v/>
      </c>
      <c r="H72" s="10" t="str" cm="1">
        <f t="array" ref="H72">IF($B72,myNull,INDEX(tblSourceData[EU Census],$A72))</f>
        <v/>
      </c>
      <c r="I72" s="10" t="str" cm="1">
        <f t="array" ref="I72">IF($B72,myNull,INDEX(tblSourceData[NonEU Census],$A72))</f>
        <v/>
      </c>
      <c r="J72" s="10" t="str" cm="1">
        <f t="array" ref="J72">IF($B72,myNull,INDEX(tblSourceData[Census Total],$A72))</f>
        <v/>
      </c>
      <c r="K72" s="11" t="str" cm="1">
        <f t="array" ref="K72">IF($B72,myNull,INDEX(tblSourceData[EU Year 1],$A72))</f>
        <v/>
      </c>
      <c r="L72" s="11" t="str" cm="1">
        <f t="array" ref="L72">IF($B72,myNull,INDEX(tblSourceData[EU Year 2],$A72))</f>
        <v/>
      </c>
      <c r="M72" s="11" t="str" cm="1">
        <f t="array" ref="M72">IF($B72,myNull,INDEX(tblSourceData[EU Year 3],$A72))</f>
        <v/>
      </c>
      <c r="N72" s="11" t="str" cm="1">
        <f t="array" ref="N72">IF($B72,myNull,INDEX(tblSourceData[EU Year 4],$A72))</f>
        <v/>
      </c>
      <c r="O72" s="11" t="str" cm="1">
        <f t="array" ref="O72">IF($B72,myNull,INDEX(tblSourceData[EU Year 5],$A72))</f>
        <v/>
      </c>
      <c r="P72" s="11" t="str" cm="1">
        <f t="array" ref="P72">IF($B72,myNull,INDEX(tblSourceData[NonEU Year1],$A72))</f>
        <v/>
      </c>
      <c r="Q72" s="11" t="str" cm="1">
        <f t="array" ref="Q72">IF($B72,myNull,INDEX(tblSourceData[NonEU Year2],$A72))</f>
        <v/>
      </c>
      <c r="R72" s="11" t="str" cm="1">
        <f t="array" ref="R72">IF($B72,myNull,INDEX(tblSourceData[NonEU Year3],$A72))</f>
        <v/>
      </c>
      <c r="S72" s="11" t="str" cm="1">
        <f t="array" ref="S72">IF($B72,myNull,INDEX(tblSourceData[NonEU Year4],$A72))</f>
        <v/>
      </c>
      <c r="T72" s="11" t="str" cm="1">
        <f t="array" ref="T72">IF($B72,myNull,INDEX(tblSourceData[NonEU Year5],$A72))</f>
        <v/>
      </c>
      <c r="V72" s="28">
        <f t="shared" si="13"/>
        <v>0</v>
      </c>
      <c r="W72" s="28">
        <f t="shared" si="14"/>
        <v>0</v>
      </c>
      <c r="X72" s="28">
        <f t="shared" si="15"/>
        <v>0</v>
      </c>
      <c r="Y72" s="28">
        <f t="shared" si="16"/>
        <v>0</v>
      </c>
      <c r="Z72" s="28">
        <f t="shared" si="17"/>
        <v>0</v>
      </c>
      <c r="AA72" s="28">
        <f t="shared" si="18"/>
        <v>0</v>
      </c>
      <c r="AB72" s="28">
        <f t="shared" si="19"/>
        <v>0</v>
      </c>
      <c r="AC72" s="28">
        <f t="shared" si="20"/>
        <v>0</v>
      </c>
      <c r="AD72" s="28">
        <f t="shared" si="21"/>
        <v>0</v>
      </c>
      <c r="AE72" s="28">
        <f t="shared" si="22"/>
        <v>0</v>
      </c>
      <c r="AG72" s="12" t="str" cm="1">
        <f t="array" ref="AG72">IF($B72,myNull,IF(INDEX(tblSourceData[EU Year 1],$A72)=myNull,0,INDEX(tblSourceData[EU Year 1],$A72)))</f>
        <v/>
      </c>
      <c r="AH72" s="12" t="str" cm="1">
        <f t="array" ref="AH72">IF($B72,myNull,IF(INDEX(tblSourceData[EU Year 2],$A72)=myNull,0,INDEX(tblSourceData[EU Year 2],$A72)))</f>
        <v/>
      </c>
      <c r="AI72" s="12" t="str" cm="1">
        <f t="array" ref="AI72">IF($B72,myNull,IF(INDEX(tblSourceData[EU Year 3],$A72)=myNull,0,INDEX(tblSourceData[EU Year 3],$A72)))</f>
        <v/>
      </c>
      <c r="AJ72" s="12" t="str" cm="1">
        <f t="array" ref="AJ72">IF($B72,myNull,IF(INDEX(tblSourceData[EU Year 4],$A72)=myNull,0,INDEX(tblSourceData[EU Year 4],$A72)))</f>
        <v/>
      </c>
      <c r="AK72" s="12" t="str" cm="1">
        <f t="array" ref="AK72">IF($B72,myNull,IF(INDEX(tblSourceData[EU Year 5],$A72)=myNull,0,INDEX(tblSourceData[EU Year 5],$A72)))</f>
        <v/>
      </c>
      <c r="AL72" s="12" t="str" cm="1">
        <f t="array" ref="AL72">IF($B72,myNull,IF(INDEX(tblSourceData[NonEU Year1],$A72)=myNull,0,INDEX(tblSourceData[NonEU Year1],$A72)))</f>
        <v/>
      </c>
      <c r="AM72" s="12" t="str" cm="1">
        <f t="array" ref="AM72">IF($B72,myNull,IF(INDEX(tblSourceData[NonEU Year2],$A72)=myNull,0,INDEX(tblSourceData[NonEU Year2],$A72)))</f>
        <v/>
      </c>
      <c r="AN72" s="12" t="str" cm="1">
        <f t="array" ref="AN72">IF($B72,myNull,IF(INDEX(tblSourceData[NonEU Year3],$A72)=myNull,0,INDEX(tblSourceData[NonEU Year3],$A72)))</f>
        <v/>
      </c>
      <c r="AO72" s="12" t="str" cm="1">
        <f t="array" ref="AO72">IF($B72,myNull,IF(INDEX(tblSourceData[NonEU Year4],$A72)=myNull,0,INDEX(tblSourceData[NonEU Year4],$A72)))</f>
        <v/>
      </c>
      <c r="AP72" s="12" t="str" cm="1">
        <f t="array" ref="AP72">IF($B72,myNull,IF(INDEX(tblSourceData[NonEU Year5],$A72)=myNull,0,INDEX(tblSourceData[NonEU Year5],$A72)))</f>
        <v/>
      </c>
    </row>
    <row r="73" spans="1:42" x14ac:dyDescent="0.3">
      <c r="A73" s="4">
        <f t="shared" si="11"/>
        <v>64</v>
      </c>
      <c r="B73" s="6" t="b">
        <f t="shared" si="12"/>
        <v>1</v>
      </c>
      <c r="D73" t="str" cm="1">
        <f t="array" ref="D73">IF($B73,myNull,INDEX(tblSourceData[Campus],$A73))</f>
        <v/>
      </c>
      <c r="E73" t="str" cm="1">
        <f t="array" ref="E73">IF($B73,myNull,INDEX(tblSourceData[Major],$A73))</f>
        <v/>
      </c>
      <c r="F73" t="str" cm="1">
        <f t="array" ref="F73">IF($B73,myNull,INDEX(tblSourceData[Stage],$A73))</f>
        <v/>
      </c>
      <c r="G73" t="str" cm="1">
        <f t="array" ref="G73">IF($B73,myNull,INDEX(tblSourceData[Level],$A73))</f>
        <v/>
      </c>
      <c r="H73" s="10" t="str" cm="1">
        <f t="array" ref="H73">IF($B73,myNull,INDEX(tblSourceData[EU Census],$A73))</f>
        <v/>
      </c>
      <c r="I73" s="10" t="str" cm="1">
        <f t="array" ref="I73">IF($B73,myNull,INDEX(tblSourceData[NonEU Census],$A73))</f>
        <v/>
      </c>
      <c r="J73" s="10" t="str" cm="1">
        <f t="array" ref="J73">IF($B73,myNull,INDEX(tblSourceData[Census Total],$A73))</f>
        <v/>
      </c>
      <c r="K73" s="11" t="str" cm="1">
        <f t="array" ref="K73">IF($B73,myNull,INDEX(tblSourceData[EU Year 1],$A73))</f>
        <v/>
      </c>
      <c r="L73" s="11" t="str" cm="1">
        <f t="array" ref="L73">IF($B73,myNull,INDEX(tblSourceData[EU Year 2],$A73))</f>
        <v/>
      </c>
      <c r="M73" s="11" t="str" cm="1">
        <f t="array" ref="M73">IF($B73,myNull,INDEX(tblSourceData[EU Year 3],$A73))</f>
        <v/>
      </c>
      <c r="N73" s="11" t="str" cm="1">
        <f t="array" ref="N73">IF($B73,myNull,INDEX(tblSourceData[EU Year 4],$A73))</f>
        <v/>
      </c>
      <c r="O73" s="11" t="str" cm="1">
        <f t="array" ref="O73">IF($B73,myNull,INDEX(tblSourceData[EU Year 5],$A73))</f>
        <v/>
      </c>
      <c r="P73" s="11" t="str" cm="1">
        <f t="array" ref="P73">IF($B73,myNull,INDEX(tblSourceData[NonEU Year1],$A73))</f>
        <v/>
      </c>
      <c r="Q73" s="11" t="str" cm="1">
        <f t="array" ref="Q73">IF($B73,myNull,INDEX(tblSourceData[NonEU Year2],$A73))</f>
        <v/>
      </c>
      <c r="R73" s="11" t="str" cm="1">
        <f t="array" ref="R73">IF($B73,myNull,INDEX(tblSourceData[NonEU Year3],$A73))</f>
        <v/>
      </c>
      <c r="S73" s="11" t="str" cm="1">
        <f t="array" ref="S73">IF($B73,myNull,INDEX(tblSourceData[NonEU Year4],$A73))</f>
        <v/>
      </c>
      <c r="T73" s="11" t="str" cm="1">
        <f t="array" ref="T73">IF($B73,myNull,INDEX(tblSourceData[NonEU Year5],$A73))</f>
        <v/>
      </c>
      <c r="V73" s="28">
        <f t="shared" si="13"/>
        <v>0</v>
      </c>
      <c r="W73" s="28">
        <f t="shared" si="14"/>
        <v>0</v>
      </c>
      <c r="X73" s="28">
        <f t="shared" si="15"/>
        <v>0</v>
      </c>
      <c r="Y73" s="28">
        <f t="shared" si="16"/>
        <v>0</v>
      </c>
      <c r="Z73" s="28">
        <f t="shared" si="17"/>
        <v>0</v>
      </c>
      <c r="AA73" s="28">
        <f t="shared" si="18"/>
        <v>0</v>
      </c>
      <c r="AB73" s="28">
        <f t="shared" si="19"/>
        <v>0</v>
      </c>
      <c r="AC73" s="28">
        <f t="shared" si="20"/>
        <v>0</v>
      </c>
      <c r="AD73" s="28">
        <f t="shared" si="21"/>
        <v>0</v>
      </c>
      <c r="AE73" s="28">
        <f t="shared" si="22"/>
        <v>0</v>
      </c>
      <c r="AG73" s="12" t="str" cm="1">
        <f t="array" ref="AG73">IF($B73,myNull,IF(INDEX(tblSourceData[EU Year 1],$A73)=myNull,0,INDEX(tblSourceData[EU Year 1],$A73)))</f>
        <v/>
      </c>
      <c r="AH73" s="12" t="str" cm="1">
        <f t="array" ref="AH73">IF($B73,myNull,IF(INDEX(tblSourceData[EU Year 2],$A73)=myNull,0,INDEX(tblSourceData[EU Year 2],$A73)))</f>
        <v/>
      </c>
      <c r="AI73" s="12" t="str" cm="1">
        <f t="array" ref="AI73">IF($B73,myNull,IF(INDEX(tblSourceData[EU Year 3],$A73)=myNull,0,INDEX(tblSourceData[EU Year 3],$A73)))</f>
        <v/>
      </c>
      <c r="AJ73" s="12" t="str" cm="1">
        <f t="array" ref="AJ73">IF($B73,myNull,IF(INDEX(tblSourceData[EU Year 4],$A73)=myNull,0,INDEX(tblSourceData[EU Year 4],$A73)))</f>
        <v/>
      </c>
      <c r="AK73" s="12" t="str" cm="1">
        <f t="array" ref="AK73">IF($B73,myNull,IF(INDEX(tblSourceData[EU Year 5],$A73)=myNull,0,INDEX(tblSourceData[EU Year 5],$A73)))</f>
        <v/>
      </c>
      <c r="AL73" s="12" t="str" cm="1">
        <f t="array" ref="AL73">IF($B73,myNull,IF(INDEX(tblSourceData[NonEU Year1],$A73)=myNull,0,INDEX(tblSourceData[NonEU Year1],$A73)))</f>
        <v/>
      </c>
      <c r="AM73" s="12" t="str" cm="1">
        <f t="array" ref="AM73">IF($B73,myNull,IF(INDEX(tblSourceData[NonEU Year2],$A73)=myNull,0,INDEX(tblSourceData[NonEU Year2],$A73)))</f>
        <v/>
      </c>
      <c r="AN73" s="12" t="str" cm="1">
        <f t="array" ref="AN73">IF($B73,myNull,IF(INDEX(tblSourceData[NonEU Year3],$A73)=myNull,0,INDEX(tblSourceData[NonEU Year3],$A73)))</f>
        <v/>
      </c>
      <c r="AO73" s="12" t="str" cm="1">
        <f t="array" ref="AO73">IF($B73,myNull,IF(INDEX(tblSourceData[NonEU Year4],$A73)=myNull,0,INDEX(tblSourceData[NonEU Year4],$A73)))</f>
        <v/>
      </c>
      <c r="AP73" s="12" t="str" cm="1">
        <f t="array" ref="AP73">IF($B73,myNull,IF(INDEX(tblSourceData[NonEU Year5],$A73)=myNull,0,INDEX(tblSourceData[NonEU Year5],$A73)))</f>
        <v/>
      </c>
    </row>
    <row r="74" spans="1:42" x14ac:dyDescent="0.3">
      <c r="A74" s="4">
        <f t="shared" si="11"/>
        <v>65</v>
      </c>
      <c r="B74" s="6" t="b">
        <f t="shared" si="12"/>
        <v>1</v>
      </c>
      <c r="D74" t="str" cm="1">
        <f t="array" ref="D74">IF($B74,myNull,INDEX(tblSourceData[Campus],$A74))</f>
        <v/>
      </c>
      <c r="E74" t="str" cm="1">
        <f t="array" ref="E74">IF($B74,myNull,INDEX(tblSourceData[Major],$A74))</f>
        <v/>
      </c>
      <c r="F74" t="str" cm="1">
        <f t="array" ref="F74">IF($B74,myNull,INDEX(tblSourceData[Stage],$A74))</f>
        <v/>
      </c>
      <c r="G74" t="str" cm="1">
        <f t="array" ref="G74">IF($B74,myNull,INDEX(tblSourceData[Level],$A74))</f>
        <v/>
      </c>
      <c r="H74" s="10" t="str" cm="1">
        <f t="array" ref="H74">IF($B74,myNull,INDEX(tblSourceData[EU Census],$A74))</f>
        <v/>
      </c>
      <c r="I74" s="10" t="str" cm="1">
        <f t="array" ref="I74">IF($B74,myNull,INDEX(tblSourceData[NonEU Census],$A74))</f>
        <v/>
      </c>
      <c r="J74" s="10" t="str" cm="1">
        <f t="array" ref="J74">IF($B74,myNull,INDEX(tblSourceData[Census Total],$A74))</f>
        <v/>
      </c>
      <c r="K74" s="11" t="str" cm="1">
        <f t="array" ref="K74">IF($B74,myNull,INDEX(tblSourceData[EU Year 1],$A74))</f>
        <v/>
      </c>
      <c r="L74" s="11" t="str" cm="1">
        <f t="array" ref="L74">IF($B74,myNull,INDEX(tblSourceData[EU Year 2],$A74))</f>
        <v/>
      </c>
      <c r="M74" s="11" t="str" cm="1">
        <f t="array" ref="M74">IF($B74,myNull,INDEX(tblSourceData[EU Year 3],$A74))</f>
        <v/>
      </c>
      <c r="N74" s="11" t="str" cm="1">
        <f t="array" ref="N74">IF($B74,myNull,INDEX(tblSourceData[EU Year 4],$A74))</f>
        <v/>
      </c>
      <c r="O74" s="11" t="str" cm="1">
        <f t="array" ref="O74">IF($B74,myNull,INDEX(tblSourceData[EU Year 5],$A74))</f>
        <v/>
      </c>
      <c r="P74" s="11" t="str" cm="1">
        <f t="array" ref="P74">IF($B74,myNull,INDEX(tblSourceData[NonEU Year1],$A74))</f>
        <v/>
      </c>
      <c r="Q74" s="11" t="str" cm="1">
        <f t="array" ref="Q74">IF($B74,myNull,INDEX(tblSourceData[NonEU Year2],$A74))</f>
        <v/>
      </c>
      <c r="R74" s="11" t="str" cm="1">
        <f t="array" ref="R74">IF($B74,myNull,INDEX(tblSourceData[NonEU Year3],$A74))</f>
        <v/>
      </c>
      <c r="S74" s="11" t="str" cm="1">
        <f t="array" ref="S74">IF($B74,myNull,INDEX(tblSourceData[NonEU Year4],$A74))</f>
        <v/>
      </c>
      <c r="T74" s="11" t="str" cm="1">
        <f t="array" ref="T74">IF($B74,myNull,INDEX(tblSourceData[NonEU Year5],$A74))</f>
        <v/>
      </c>
      <c r="V74" s="28">
        <f t="shared" si="13"/>
        <v>0</v>
      </c>
      <c r="W74" s="28">
        <f t="shared" si="14"/>
        <v>0</v>
      </c>
      <c r="X74" s="28">
        <f t="shared" si="15"/>
        <v>0</v>
      </c>
      <c r="Y74" s="28">
        <f t="shared" si="16"/>
        <v>0</v>
      </c>
      <c r="Z74" s="28">
        <f t="shared" si="17"/>
        <v>0</v>
      </c>
      <c r="AA74" s="28">
        <f t="shared" si="18"/>
        <v>0</v>
      </c>
      <c r="AB74" s="28">
        <f t="shared" si="19"/>
        <v>0</v>
      </c>
      <c r="AC74" s="28">
        <f t="shared" si="20"/>
        <v>0</v>
      </c>
      <c r="AD74" s="28">
        <f t="shared" si="21"/>
        <v>0</v>
      </c>
      <c r="AE74" s="28">
        <f t="shared" si="22"/>
        <v>0</v>
      </c>
      <c r="AG74" s="12" t="str" cm="1">
        <f t="array" ref="AG74">IF($B74,myNull,IF(INDEX(tblSourceData[EU Year 1],$A74)=myNull,0,INDEX(tblSourceData[EU Year 1],$A74)))</f>
        <v/>
      </c>
      <c r="AH74" s="12" t="str" cm="1">
        <f t="array" ref="AH74">IF($B74,myNull,IF(INDEX(tblSourceData[EU Year 2],$A74)=myNull,0,INDEX(tblSourceData[EU Year 2],$A74)))</f>
        <v/>
      </c>
      <c r="AI74" s="12" t="str" cm="1">
        <f t="array" ref="AI74">IF($B74,myNull,IF(INDEX(tblSourceData[EU Year 3],$A74)=myNull,0,INDEX(tblSourceData[EU Year 3],$A74)))</f>
        <v/>
      </c>
      <c r="AJ74" s="12" t="str" cm="1">
        <f t="array" ref="AJ74">IF($B74,myNull,IF(INDEX(tblSourceData[EU Year 4],$A74)=myNull,0,INDEX(tblSourceData[EU Year 4],$A74)))</f>
        <v/>
      </c>
      <c r="AK74" s="12" t="str" cm="1">
        <f t="array" ref="AK74">IF($B74,myNull,IF(INDEX(tblSourceData[EU Year 5],$A74)=myNull,0,INDEX(tblSourceData[EU Year 5],$A74)))</f>
        <v/>
      </c>
      <c r="AL74" s="12" t="str" cm="1">
        <f t="array" ref="AL74">IF($B74,myNull,IF(INDEX(tblSourceData[NonEU Year1],$A74)=myNull,0,INDEX(tblSourceData[NonEU Year1],$A74)))</f>
        <v/>
      </c>
      <c r="AM74" s="12" t="str" cm="1">
        <f t="array" ref="AM74">IF($B74,myNull,IF(INDEX(tblSourceData[NonEU Year2],$A74)=myNull,0,INDEX(tblSourceData[NonEU Year2],$A74)))</f>
        <v/>
      </c>
      <c r="AN74" s="12" t="str" cm="1">
        <f t="array" ref="AN74">IF($B74,myNull,IF(INDEX(tblSourceData[NonEU Year3],$A74)=myNull,0,INDEX(tblSourceData[NonEU Year3],$A74)))</f>
        <v/>
      </c>
      <c r="AO74" s="12" t="str" cm="1">
        <f t="array" ref="AO74">IF($B74,myNull,IF(INDEX(tblSourceData[NonEU Year4],$A74)=myNull,0,INDEX(tblSourceData[NonEU Year4],$A74)))</f>
        <v/>
      </c>
      <c r="AP74" s="12" t="str" cm="1">
        <f t="array" ref="AP74">IF($B74,myNull,IF(INDEX(tblSourceData[NonEU Year5],$A74)=myNull,0,INDEX(tblSourceData[NonEU Year5],$A74)))</f>
        <v/>
      </c>
    </row>
    <row r="75" spans="1:42" x14ac:dyDescent="0.3">
      <c r="A75" s="4">
        <f t="shared" si="11"/>
        <v>66</v>
      </c>
      <c r="B75" s="6" t="b">
        <f t="shared" si="12"/>
        <v>1</v>
      </c>
      <c r="D75" t="str" cm="1">
        <f t="array" ref="D75">IF($B75,myNull,INDEX(tblSourceData[Campus],$A75))</f>
        <v/>
      </c>
      <c r="E75" t="str" cm="1">
        <f t="array" ref="E75">IF($B75,myNull,INDEX(tblSourceData[Major],$A75))</f>
        <v/>
      </c>
      <c r="F75" t="str" cm="1">
        <f t="array" ref="F75">IF($B75,myNull,INDEX(tblSourceData[Stage],$A75))</f>
        <v/>
      </c>
      <c r="G75" t="str" cm="1">
        <f t="array" ref="G75">IF($B75,myNull,INDEX(tblSourceData[Level],$A75))</f>
        <v/>
      </c>
      <c r="H75" s="10" t="str" cm="1">
        <f t="array" ref="H75">IF($B75,myNull,INDEX(tblSourceData[EU Census],$A75))</f>
        <v/>
      </c>
      <c r="I75" s="10" t="str" cm="1">
        <f t="array" ref="I75">IF($B75,myNull,INDEX(tblSourceData[NonEU Census],$A75))</f>
        <v/>
      </c>
      <c r="J75" s="10" t="str" cm="1">
        <f t="array" ref="J75">IF($B75,myNull,INDEX(tblSourceData[Census Total],$A75))</f>
        <v/>
      </c>
      <c r="K75" s="11" t="str" cm="1">
        <f t="array" ref="K75">IF($B75,myNull,INDEX(tblSourceData[EU Year 1],$A75))</f>
        <v/>
      </c>
      <c r="L75" s="11" t="str" cm="1">
        <f t="array" ref="L75">IF($B75,myNull,INDEX(tblSourceData[EU Year 2],$A75))</f>
        <v/>
      </c>
      <c r="M75" s="11" t="str" cm="1">
        <f t="array" ref="M75">IF($B75,myNull,INDEX(tblSourceData[EU Year 3],$A75))</f>
        <v/>
      </c>
      <c r="N75" s="11" t="str" cm="1">
        <f t="array" ref="N75">IF($B75,myNull,INDEX(tblSourceData[EU Year 4],$A75))</f>
        <v/>
      </c>
      <c r="O75" s="11" t="str" cm="1">
        <f t="array" ref="O75">IF($B75,myNull,INDEX(tblSourceData[EU Year 5],$A75))</f>
        <v/>
      </c>
      <c r="P75" s="11" t="str" cm="1">
        <f t="array" ref="P75">IF($B75,myNull,INDEX(tblSourceData[NonEU Year1],$A75))</f>
        <v/>
      </c>
      <c r="Q75" s="11" t="str" cm="1">
        <f t="array" ref="Q75">IF($B75,myNull,INDEX(tblSourceData[NonEU Year2],$A75))</f>
        <v/>
      </c>
      <c r="R75" s="11" t="str" cm="1">
        <f t="array" ref="R75">IF($B75,myNull,INDEX(tblSourceData[NonEU Year3],$A75))</f>
        <v/>
      </c>
      <c r="S75" s="11" t="str" cm="1">
        <f t="array" ref="S75">IF($B75,myNull,INDEX(tblSourceData[NonEU Year4],$A75))</f>
        <v/>
      </c>
      <c r="T75" s="11" t="str" cm="1">
        <f t="array" ref="T75">IF($B75,myNull,INDEX(tblSourceData[NonEU Year5],$A75))</f>
        <v/>
      </c>
      <c r="V75" s="28">
        <f t="shared" si="13"/>
        <v>0</v>
      </c>
      <c r="W75" s="28">
        <f t="shared" si="14"/>
        <v>0</v>
      </c>
      <c r="X75" s="28">
        <f t="shared" si="15"/>
        <v>0</v>
      </c>
      <c r="Y75" s="28">
        <f t="shared" si="16"/>
        <v>0</v>
      </c>
      <c r="Z75" s="28">
        <f t="shared" si="17"/>
        <v>0</v>
      </c>
      <c r="AA75" s="28">
        <f t="shared" si="18"/>
        <v>0</v>
      </c>
      <c r="AB75" s="28">
        <f t="shared" si="19"/>
        <v>0</v>
      </c>
      <c r="AC75" s="28">
        <f t="shared" si="20"/>
        <v>0</v>
      </c>
      <c r="AD75" s="28">
        <f t="shared" si="21"/>
        <v>0</v>
      </c>
      <c r="AE75" s="28">
        <f t="shared" si="22"/>
        <v>0</v>
      </c>
      <c r="AG75" s="12" t="str" cm="1">
        <f t="array" ref="AG75">IF($B75,myNull,IF(INDEX(tblSourceData[EU Year 1],$A75)=myNull,0,INDEX(tblSourceData[EU Year 1],$A75)))</f>
        <v/>
      </c>
      <c r="AH75" s="12" t="str" cm="1">
        <f t="array" ref="AH75">IF($B75,myNull,IF(INDEX(tblSourceData[EU Year 2],$A75)=myNull,0,INDEX(tblSourceData[EU Year 2],$A75)))</f>
        <v/>
      </c>
      <c r="AI75" s="12" t="str" cm="1">
        <f t="array" ref="AI75">IF($B75,myNull,IF(INDEX(tblSourceData[EU Year 3],$A75)=myNull,0,INDEX(tblSourceData[EU Year 3],$A75)))</f>
        <v/>
      </c>
      <c r="AJ75" s="12" t="str" cm="1">
        <f t="array" ref="AJ75">IF($B75,myNull,IF(INDEX(tblSourceData[EU Year 4],$A75)=myNull,0,INDEX(tblSourceData[EU Year 4],$A75)))</f>
        <v/>
      </c>
      <c r="AK75" s="12" t="str" cm="1">
        <f t="array" ref="AK75">IF($B75,myNull,IF(INDEX(tblSourceData[EU Year 5],$A75)=myNull,0,INDEX(tblSourceData[EU Year 5],$A75)))</f>
        <v/>
      </c>
      <c r="AL75" s="12" t="str" cm="1">
        <f t="array" ref="AL75">IF($B75,myNull,IF(INDEX(tblSourceData[NonEU Year1],$A75)=myNull,0,INDEX(tblSourceData[NonEU Year1],$A75)))</f>
        <v/>
      </c>
      <c r="AM75" s="12" t="str" cm="1">
        <f t="array" ref="AM75">IF($B75,myNull,IF(INDEX(tblSourceData[NonEU Year2],$A75)=myNull,0,INDEX(tblSourceData[NonEU Year2],$A75)))</f>
        <v/>
      </c>
      <c r="AN75" s="12" t="str" cm="1">
        <f t="array" ref="AN75">IF($B75,myNull,IF(INDEX(tblSourceData[NonEU Year3],$A75)=myNull,0,INDEX(tblSourceData[NonEU Year3],$A75)))</f>
        <v/>
      </c>
      <c r="AO75" s="12" t="str" cm="1">
        <f t="array" ref="AO75">IF($B75,myNull,IF(INDEX(tblSourceData[NonEU Year4],$A75)=myNull,0,INDEX(tblSourceData[NonEU Year4],$A75)))</f>
        <v/>
      </c>
      <c r="AP75" s="12" t="str" cm="1">
        <f t="array" ref="AP75">IF($B75,myNull,IF(INDEX(tblSourceData[NonEU Year5],$A75)=myNull,0,INDEX(tblSourceData[NonEU Year5],$A75)))</f>
        <v/>
      </c>
    </row>
    <row r="76" spans="1:42" x14ac:dyDescent="0.3">
      <c r="A76" s="4">
        <f t="shared" ref="A76:A139" si="23">A75+1</f>
        <v>67</v>
      </c>
      <c r="B76" s="6" t="b">
        <f t="shared" ref="B76:B139" si="24">(A76&gt;myNoOfMajors)</f>
        <v>1</v>
      </c>
      <c r="D76" t="str" cm="1">
        <f t="array" ref="D76">IF($B76,myNull,INDEX(tblSourceData[Campus],$A76))</f>
        <v/>
      </c>
      <c r="E76" t="str" cm="1">
        <f t="array" ref="E76">IF($B76,myNull,INDEX(tblSourceData[Major],$A76))</f>
        <v/>
      </c>
      <c r="F76" t="str" cm="1">
        <f t="array" ref="F76">IF($B76,myNull,INDEX(tblSourceData[Stage],$A76))</f>
        <v/>
      </c>
      <c r="G76" t="str" cm="1">
        <f t="array" ref="G76">IF($B76,myNull,INDEX(tblSourceData[Level],$A76))</f>
        <v/>
      </c>
      <c r="H76" s="10" t="str" cm="1">
        <f t="array" ref="H76">IF($B76,myNull,INDEX(tblSourceData[EU Census],$A76))</f>
        <v/>
      </c>
      <c r="I76" s="10" t="str" cm="1">
        <f t="array" ref="I76">IF($B76,myNull,INDEX(tblSourceData[NonEU Census],$A76))</f>
        <v/>
      </c>
      <c r="J76" s="10" t="str" cm="1">
        <f t="array" ref="J76">IF($B76,myNull,INDEX(tblSourceData[Census Total],$A76))</f>
        <v/>
      </c>
      <c r="K76" s="11" t="str" cm="1">
        <f t="array" ref="K76">IF($B76,myNull,INDEX(tblSourceData[EU Year 1],$A76))</f>
        <v/>
      </c>
      <c r="L76" s="11" t="str" cm="1">
        <f t="array" ref="L76">IF($B76,myNull,INDEX(tblSourceData[EU Year 2],$A76))</f>
        <v/>
      </c>
      <c r="M76" s="11" t="str" cm="1">
        <f t="array" ref="M76">IF($B76,myNull,INDEX(tblSourceData[EU Year 3],$A76))</f>
        <v/>
      </c>
      <c r="N76" s="11" t="str" cm="1">
        <f t="array" ref="N76">IF($B76,myNull,INDEX(tblSourceData[EU Year 4],$A76))</f>
        <v/>
      </c>
      <c r="O76" s="11" t="str" cm="1">
        <f t="array" ref="O76">IF($B76,myNull,INDEX(tblSourceData[EU Year 5],$A76))</f>
        <v/>
      </c>
      <c r="P76" s="11" t="str" cm="1">
        <f t="array" ref="P76">IF($B76,myNull,INDEX(tblSourceData[NonEU Year1],$A76))</f>
        <v/>
      </c>
      <c r="Q76" s="11" t="str" cm="1">
        <f t="array" ref="Q76">IF($B76,myNull,INDEX(tblSourceData[NonEU Year2],$A76))</f>
        <v/>
      </c>
      <c r="R76" s="11" t="str" cm="1">
        <f t="array" ref="R76">IF($B76,myNull,INDEX(tblSourceData[NonEU Year3],$A76))</f>
        <v/>
      </c>
      <c r="S76" s="11" t="str" cm="1">
        <f t="array" ref="S76">IF($B76,myNull,INDEX(tblSourceData[NonEU Year4],$A76))</f>
        <v/>
      </c>
      <c r="T76" s="11" t="str" cm="1">
        <f t="array" ref="T76">IF($B76,myNull,INDEX(tblSourceData[NonEU Year5],$A76))</f>
        <v/>
      </c>
      <c r="V76" s="28">
        <f t="shared" ref="V76:V139" si="25">IFERROR(K76-AG76,0)</f>
        <v>0</v>
      </c>
      <c r="W76" s="28">
        <f t="shared" ref="W76:W139" si="26">IFERROR(L76-AH76,0)</f>
        <v>0</v>
      </c>
      <c r="X76" s="28">
        <f t="shared" ref="X76:X139" si="27">IFERROR(M76-AI76,0)</f>
        <v>0</v>
      </c>
      <c r="Y76" s="28">
        <f t="shared" ref="Y76:Y139" si="28">IFERROR(N76-AJ76,0)</f>
        <v>0</v>
      </c>
      <c r="Z76" s="28">
        <f t="shared" ref="Z76:Z139" si="29">IFERROR(O76-AK76,0)</f>
        <v>0</v>
      </c>
      <c r="AA76" s="28">
        <f t="shared" ref="AA76:AA139" si="30">IFERROR(P76-AL76,0)</f>
        <v>0</v>
      </c>
      <c r="AB76" s="28">
        <f t="shared" ref="AB76:AB139" si="31">IFERROR(Q76-AM76,0)</f>
        <v>0</v>
      </c>
      <c r="AC76" s="28">
        <f t="shared" ref="AC76:AC139" si="32">IFERROR(R76-AN76,0)</f>
        <v>0</v>
      </c>
      <c r="AD76" s="28">
        <f t="shared" ref="AD76:AD139" si="33">IFERROR(S76-AO76,0)</f>
        <v>0</v>
      </c>
      <c r="AE76" s="28">
        <f t="shared" ref="AE76:AE139" si="34">IFERROR(T76-AP76,0)</f>
        <v>0</v>
      </c>
      <c r="AG76" s="12" t="str" cm="1">
        <f t="array" ref="AG76">IF($B76,myNull,IF(INDEX(tblSourceData[EU Year 1],$A76)=myNull,0,INDEX(tblSourceData[EU Year 1],$A76)))</f>
        <v/>
      </c>
      <c r="AH76" s="12" t="str" cm="1">
        <f t="array" ref="AH76">IF($B76,myNull,IF(INDEX(tblSourceData[EU Year 2],$A76)=myNull,0,INDEX(tblSourceData[EU Year 2],$A76)))</f>
        <v/>
      </c>
      <c r="AI76" s="12" t="str" cm="1">
        <f t="array" ref="AI76">IF($B76,myNull,IF(INDEX(tblSourceData[EU Year 3],$A76)=myNull,0,INDEX(tblSourceData[EU Year 3],$A76)))</f>
        <v/>
      </c>
      <c r="AJ76" s="12" t="str" cm="1">
        <f t="array" ref="AJ76">IF($B76,myNull,IF(INDEX(tblSourceData[EU Year 4],$A76)=myNull,0,INDEX(tblSourceData[EU Year 4],$A76)))</f>
        <v/>
      </c>
      <c r="AK76" s="12" t="str" cm="1">
        <f t="array" ref="AK76">IF($B76,myNull,IF(INDEX(tblSourceData[EU Year 5],$A76)=myNull,0,INDEX(tblSourceData[EU Year 5],$A76)))</f>
        <v/>
      </c>
      <c r="AL76" s="12" t="str" cm="1">
        <f t="array" ref="AL76">IF($B76,myNull,IF(INDEX(tblSourceData[NonEU Year1],$A76)=myNull,0,INDEX(tblSourceData[NonEU Year1],$A76)))</f>
        <v/>
      </c>
      <c r="AM76" s="12" t="str" cm="1">
        <f t="array" ref="AM76">IF($B76,myNull,IF(INDEX(tblSourceData[NonEU Year2],$A76)=myNull,0,INDEX(tblSourceData[NonEU Year2],$A76)))</f>
        <v/>
      </c>
      <c r="AN76" s="12" t="str" cm="1">
        <f t="array" ref="AN76">IF($B76,myNull,IF(INDEX(tblSourceData[NonEU Year3],$A76)=myNull,0,INDEX(tblSourceData[NonEU Year3],$A76)))</f>
        <v/>
      </c>
      <c r="AO76" s="12" t="str" cm="1">
        <f t="array" ref="AO76">IF($B76,myNull,IF(INDEX(tblSourceData[NonEU Year4],$A76)=myNull,0,INDEX(tblSourceData[NonEU Year4],$A76)))</f>
        <v/>
      </c>
      <c r="AP76" s="12" t="str" cm="1">
        <f t="array" ref="AP76">IF($B76,myNull,IF(INDEX(tblSourceData[NonEU Year5],$A76)=myNull,0,INDEX(tblSourceData[NonEU Year5],$A76)))</f>
        <v/>
      </c>
    </row>
    <row r="77" spans="1:42" x14ac:dyDescent="0.3">
      <c r="A77" s="4">
        <f t="shared" si="23"/>
        <v>68</v>
      </c>
      <c r="B77" s="6" t="b">
        <f t="shared" si="24"/>
        <v>1</v>
      </c>
      <c r="D77" t="str" cm="1">
        <f t="array" ref="D77">IF($B77,myNull,INDEX(tblSourceData[Campus],$A77))</f>
        <v/>
      </c>
      <c r="E77" t="str" cm="1">
        <f t="array" ref="E77">IF($B77,myNull,INDEX(tblSourceData[Major],$A77))</f>
        <v/>
      </c>
      <c r="F77" t="str" cm="1">
        <f t="array" ref="F77">IF($B77,myNull,INDEX(tblSourceData[Stage],$A77))</f>
        <v/>
      </c>
      <c r="G77" t="str" cm="1">
        <f t="array" ref="G77">IF($B77,myNull,INDEX(tblSourceData[Level],$A77))</f>
        <v/>
      </c>
      <c r="H77" s="10" t="str" cm="1">
        <f t="array" ref="H77">IF($B77,myNull,INDEX(tblSourceData[EU Census],$A77))</f>
        <v/>
      </c>
      <c r="I77" s="10" t="str" cm="1">
        <f t="array" ref="I77">IF($B77,myNull,INDEX(tblSourceData[NonEU Census],$A77))</f>
        <v/>
      </c>
      <c r="J77" s="10" t="str" cm="1">
        <f t="array" ref="J77">IF($B77,myNull,INDEX(tblSourceData[Census Total],$A77))</f>
        <v/>
      </c>
      <c r="K77" s="11" t="str" cm="1">
        <f t="array" ref="K77">IF($B77,myNull,INDEX(tblSourceData[EU Year 1],$A77))</f>
        <v/>
      </c>
      <c r="L77" s="11" t="str" cm="1">
        <f t="array" ref="L77">IF($B77,myNull,INDEX(tblSourceData[EU Year 2],$A77))</f>
        <v/>
      </c>
      <c r="M77" s="11" t="str" cm="1">
        <f t="array" ref="M77">IF($B77,myNull,INDEX(tblSourceData[EU Year 3],$A77))</f>
        <v/>
      </c>
      <c r="N77" s="11" t="str" cm="1">
        <f t="array" ref="N77">IF($B77,myNull,INDEX(tblSourceData[EU Year 4],$A77))</f>
        <v/>
      </c>
      <c r="O77" s="11" t="str" cm="1">
        <f t="array" ref="O77">IF($B77,myNull,INDEX(tblSourceData[EU Year 5],$A77))</f>
        <v/>
      </c>
      <c r="P77" s="11" t="str" cm="1">
        <f t="array" ref="P77">IF($B77,myNull,INDEX(tblSourceData[NonEU Year1],$A77))</f>
        <v/>
      </c>
      <c r="Q77" s="11" t="str" cm="1">
        <f t="array" ref="Q77">IF($B77,myNull,INDEX(tblSourceData[NonEU Year2],$A77))</f>
        <v/>
      </c>
      <c r="R77" s="11" t="str" cm="1">
        <f t="array" ref="R77">IF($B77,myNull,INDEX(tblSourceData[NonEU Year3],$A77))</f>
        <v/>
      </c>
      <c r="S77" s="11" t="str" cm="1">
        <f t="array" ref="S77">IF($B77,myNull,INDEX(tblSourceData[NonEU Year4],$A77))</f>
        <v/>
      </c>
      <c r="T77" s="11" t="str" cm="1">
        <f t="array" ref="T77">IF($B77,myNull,INDEX(tblSourceData[NonEU Year5],$A77))</f>
        <v/>
      </c>
      <c r="V77" s="28">
        <f t="shared" si="25"/>
        <v>0</v>
      </c>
      <c r="W77" s="28">
        <f t="shared" si="26"/>
        <v>0</v>
      </c>
      <c r="X77" s="28">
        <f t="shared" si="27"/>
        <v>0</v>
      </c>
      <c r="Y77" s="28">
        <f t="shared" si="28"/>
        <v>0</v>
      </c>
      <c r="Z77" s="28">
        <f t="shared" si="29"/>
        <v>0</v>
      </c>
      <c r="AA77" s="28">
        <f t="shared" si="30"/>
        <v>0</v>
      </c>
      <c r="AB77" s="28">
        <f t="shared" si="31"/>
        <v>0</v>
      </c>
      <c r="AC77" s="28">
        <f t="shared" si="32"/>
        <v>0</v>
      </c>
      <c r="AD77" s="28">
        <f t="shared" si="33"/>
        <v>0</v>
      </c>
      <c r="AE77" s="28">
        <f t="shared" si="34"/>
        <v>0</v>
      </c>
      <c r="AG77" s="12" t="str" cm="1">
        <f t="array" ref="AG77">IF($B77,myNull,IF(INDEX(tblSourceData[EU Year 1],$A77)=myNull,0,INDEX(tblSourceData[EU Year 1],$A77)))</f>
        <v/>
      </c>
      <c r="AH77" s="12" t="str" cm="1">
        <f t="array" ref="AH77">IF($B77,myNull,IF(INDEX(tblSourceData[EU Year 2],$A77)=myNull,0,INDEX(tblSourceData[EU Year 2],$A77)))</f>
        <v/>
      </c>
      <c r="AI77" s="12" t="str" cm="1">
        <f t="array" ref="AI77">IF($B77,myNull,IF(INDEX(tblSourceData[EU Year 3],$A77)=myNull,0,INDEX(tblSourceData[EU Year 3],$A77)))</f>
        <v/>
      </c>
      <c r="AJ77" s="12" t="str" cm="1">
        <f t="array" ref="AJ77">IF($B77,myNull,IF(INDEX(tblSourceData[EU Year 4],$A77)=myNull,0,INDEX(tblSourceData[EU Year 4],$A77)))</f>
        <v/>
      </c>
      <c r="AK77" s="12" t="str" cm="1">
        <f t="array" ref="AK77">IF($B77,myNull,IF(INDEX(tblSourceData[EU Year 5],$A77)=myNull,0,INDEX(tblSourceData[EU Year 5],$A77)))</f>
        <v/>
      </c>
      <c r="AL77" s="12" t="str" cm="1">
        <f t="array" ref="AL77">IF($B77,myNull,IF(INDEX(tblSourceData[NonEU Year1],$A77)=myNull,0,INDEX(tblSourceData[NonEU Year1],$A77)))</f>
        <v/>
      </c>
      <c r="AM77" s="12" t="str" cm="1">
        <f t="array" ref="AM77">IF($B77,myNull,IF(INDEX(tblSourceData[NonEU Year2],$A77)=myNull,0,INDEX(tblSourceData[NonEU Year2],$A77)))</f>
        <v/>
      </c>
      <c r="AN77" s="12" t="str" cm="1">
        <f t="array" ref="AN77">IF($B77,myNull,IF(INDEX(tblSourceData[NonEU Year3],$A77)=myNull,0,INDEX(tblSourceData[NonEU Year3],$A77)))</f>
        <v/>
      </c>
      <c r="AO77" s="12" t="str" cm="1">
        <f t="array" ref="AO77">IF($B77,myNull,IF(INDEX(tblSourceData[NonEU Year4],$A77)=myNull,0,INDEX(tblSourceData[NonEU Year4],$A77)))</f>
        <v/>
      </c>
      <c r="AP77" s="12" t="str" cm="1">
        <f t="array" ref="AP77">IF($B77,myNull,IF(INDEX(tblSourceData[NonEU Year5],$A77)=myNull,0,INDEX(tblSourceData[NonEU Year5],$A77)))</f>
        <v/>
      </c>
    </row>
    <row r="78" spans="1:42" x14ac:dyDescent="0.3">
      <c r="A78" s="4">
        <f t="shared" si="23"/>
        <v>69</v>
      </c>
      <c r="B78" s="6" t="b">
        <f t="shared" si="24"/>
        <v>1</v>
      </c>
      <c r="D78" t="str" cm="1">
        <f t="array" ref="D78">IF($B78,myNull,INDEX(tblSourceData[Campus],$A78))</f>
        <v/>
      </c>
      <c r="E78" t="str" cm="1">
        <f t="array" ref="E78">IF($B78,myNull,INDEX(tblSourceData[Major],$A78))</f>
        <v/>
      </c>
      <c r="F78" t="str" cm="1">
        <f t="array" ref="F78">IF($B78,myNull,INDEX(tblSourceData[Stage],$A78))</f>
        <v/>
      </c>
      <c r="G78" t="str" cm="1">
        <f t="array" ref="G78">IF($B78,myNull,INDEX(tblSourceData[Level],$A78))</f>
        <v/>
      </c>
      <c r="H78" s="10" t="str" cm="1">
        <f t="array" ref="H78">IF($B78,myNull,INDEX(tblSourceData[EU Census],$A78))</f>
        <v/>
      </c>
      <c r="I78" s="10" t="str" cm="1">
        <f t="array" ref="I78">IF($B78,myNull,INDEX(tblSourceData[NonEU Census],$A78))</f>
        <v/>
      </c>
      <c r="J78" s="10" t="str" cm="1">
        <f t="array" ref="J78">IF($B78,myNull,INDEX(tblSourceData[Census Total],$A78))</f>
        <v/>
      </c>
      <c r="K78" s="11" t="str" cm="1">
        <f t="array" ref="K78">IF($B78,myNull,INDEX(tblSourceData[EU Year 1],$A78))</f>
        <v/>
      </c>
      <c r="L78" s="11" t="str" cm="1">
        <f t="array" ref="L78">IF($B78,myNull,INDEX(tblSourceData[EU Year 2],$A78))</f>
        <v/>
      </c>
      <c r="M78" s="11" t="str" cm="1">
        <f t="array" ref="M78">IF($B78,myNull,INDEX(tblSourceData[EU Year 3],$A78))</f>
        <v/>
      </c>
      <c r="N78" s="11" t="str" cm="1">
        <f t="array" ref="N78">IF($B78,myNull,INDEX(tblSourceData[EU Year 4],$A78))</f>
        <v/>
      </c>
      <c r="O78" s="11" t="str" cm="1">
        <f t="array" ref="O78">IF($B78,myNull,INDEX(tblSourceData[EU Year 5],$A78))</f>
        <v/>
      </c>
      <c r="P78" s="11" t="str" cm="1">
        <f t="array" ref="P78">IF($B78,myNull,INDEX(tblSourceData[NonEU Year1],$A78))</f>
        <v/>
      </c>
      <c r="Q78" s="11" t="str" cm="1">
        <f t="array" ref="Q78">IF($B78,myNull,INDEX(tblSourceData[NonEU Year2],$A78))</f>
        <v/>
      </c>
      <c r="R78" s="11" t="str" cm="1">
        <f t="array" ref="R78">IF($B78,myNull,INDEX(tblSourceData[NonEU Year3],$A78))</f>
        <v/>
      </c>
      <c r="S78" s="11" t="str" cm="1">
        <f t="array" ref="S78">IF($B78,myNull,INDEX(tblSourceData[NonEU Year4],$A78))</f>
        <v/>
      </c>
      <c r="T78" s="11" t="str" cm="1">
        <f t="array" ref="T78">IF($B78,myNull,INDEX(tblSourceData[NonEU Year5],$A78))</f>
        <v/>
      </c>
      <c r="V78" s="28">
        <f t="shared" si="25"/>
        <v>0</v>
      </c>
      <c r="W78" s="28">
        <f t="shared" si="26"/>
        <v>0</v>
      </c>
      <c r="X78" s="28">
        <f t="shared" si="27"/>
        <v>0</v>
      </c>
      <c r="Y78" s="28">
        <f t="shared" si="28"/>
        <v>0</v>
      </c>
      <c r="Z78" s="28">
        <f t="shared" si="29"/>
        <v>0</v>
      </c>
      <c r="AA78" s="28">
        <f t="shared" si="30"/>
        <v>0</v>
      </c>
      <c r="AB78" s="28">
        <f t="shared" si="31"/>
        <v>0</v>
      </c>
      <c r="AC78" s="28">
        <f t="shared" si="32"/>
        <v>0</v>
      </c>
      <c r="AD78" s="28">
        <f t="shared" si="33"/>
        <v>0</v>
      </c>
      <c r="AE78" s="28">
        <f t="shared" si="34"/>
        <v>0</v>
      </c>
      <c r="AG78" s="12" t="str" cm="1">
        <f t="array" ref="AG78">IF($B78,myNull,IF(INDEX(tblSourceData[EU Year 1],$A78)=myNull,0,INDEX(tblSourceData[EU Year 1],$A78)))</f>
        <v/>
      </c>
      <c r="AH78" s="12" t="str" cm="1">
        <f t="array" ref="AH78">IF($B78,myNull,IF(INDEX(tblSourceData[EU Year 2],$A78)=myNull,0,INDEX(tblSourceData[EU Year 2],$A78)))</f>
        <v/>
      </c>
      <c r="AI78" s="12" t="str" cm="1">
        <f t="array" ref="AI78">IF($B78,myNull,IF(INDEX(tblSourceData[EU Year 3],$A78)=myNull,0,INDEX(tblSourceData[EU Year 3],$A78)))</f>
        <v/>
      </c>
      <c r="AJ78" s="12" t="str" cm="1">
        <f t="array" ref="AJ78">IF($B78,myNull,IF(INDEX(tblSourceData[EU Year 4],$A78)=myNull,0,INDEX(tblSourceData[EU Year 4],$A78)))</f>
        <v/>
      </c>
      <c r="AK78" s="12" t="str" cm="1">
        <f t="array" ref="AK78">IF($B78,myNull,IF(INDEX(tblSourceData[EU Year 5],$A78)=myNull,0,INDEX(tblSourceData[EU Year 5],$A78)))</f>
        <v/>
      </c>
      <c r="AL78" s="12" t="str" cm="1">
        <f t="array" ref="AL78">IF($B78,myNull,IF(INDEX(tblSourceData[NonEU Year1],$A78)=myNull,0,INDEX(tblSourceData[NonEU Year1],$A78)))</f>
        <v/>
      </c>
      <c r="AM78" s="12" t="str" cm="1">
        <f t="array" ref="AM78">IF($B78,myNull,IF(INDEX(tblSourceData[NonEU Year2],$A78)=myNull,0,INDEX(tblSourceData[NonEU Year2],$A78)))</f>
        <v/>
      </c>
      <c r="AN78" s="12" t="str" cm="1">
        <f t="array" ref="AN78">IF($B78,myNull,IF(INDEX(tblSourceData[NonEU Year3],$A78)=myNull,0,INDEX(tblSourceData[NonEU Year3],$A78)))</f>
        <v/>
      </c>
      <c r="AO78" s="12" t="str" cm="1">
        <f t="array" ref="AO78">IF($B78,myNull,IF(INDEX(tblSourceData[NonEU Year4],$A78)=myNull,0,INDEX(tblSourceData[NonEU Year4],$A78)))</f>
        <v/>
      </c>
      <c r="AP78" s="12" t="str" cm="1">
        <f t="array" ref="AP78">IF($B78,myNull,IF(INDEX(tblSourceData[NonEU Year5],$A78)=myNull,0,INDEX(tblSourceData[NonEU Year5],$A78)))</f>
        <v/>
      </c>
    </row>
    <row r="79" spans="1:42" x14ac:dyDescent="0.3">
      <c r="A79" s="4">
        <f t="shared" si="23"/>
        <v>70</v>
      </c>
      <c r="B79" s="6" t="b">
        <f t="shared" si="24"/>
        <v>1</v>
      </c>
      <c r="D79" t="str" cm="1">
        <f t="array" ref="D79">IF($B79,myNull,INDEX(tblSourceData[Campus],$A79))</f>
        <v/>
      </c>
      <c r="E79" t="str" cm="1">
        <f t="array" ref="E79">IF($B79,myNull,INDEX(tblSourceData[Major],$A79))</f>
        <v/>
      </c>
      <c r="F79" t="str" cm="1">
        <f t="array" ref="F79">IF($B79,myNull,INDEX(tblSourceData[Stage],$A79))</f>
        <v/>
      </c>
      <c r="G79" t="str" cm="1">
        <f t="array" ref="G79">IF($B79,myNull,INDEX(tblSourceData[Level],$A79))</f>
        <v/>
      </c>
      <c r="H79" s="10" t="str" cm="1">
        <f t="array" ref="H79">IF($B79,myNull,INDEX(tblSourceData[EU Census],$A79))</f>
        <v/>
      </c>
      <c r="I79" s="10" t="str" cm="1">
        <f t="array" ref="I79">IF($B79,myNull,INDEX(tblSourceData[NonEU Census],$A79))</f>
        <v/>
      </c>
      <c r="J79" s="10" t="str" cm="1">
        <f t="array" ref="J79">IF($B79,myNull,INDEX(tblSourceData[Census Total],$A79))</f>
        <v/>
      </c>
      <c r="K79" s="11" t="str" cm="1">
        <f t="array" ref="K79">IF($B79,myNull,INDEX(tblSourceData[EU Year 1],$A79))</f>
        <v/>
      </c>
      <c r="L79" s="11" t="str" cm="1">
        <f t="array" ref="L79">IF($B79,myNull,INDEX(tblSourceData[EU Year 2],$A79))</f>
        <v/>
      </c>
      <c r="M79" s="11" t="str" cm="1">
        <f t="array" ref="M79">IF($B79,myNull,INDEX(tblSourceData[EU Year 3],$A79))</f>
        <v/>
      </c>
      <c r="N79" s="11" t="str" cm="1">
        <f t="array" ref="N79">IF($B79,myNull,INDEX(tblSourceData[EU Year 4],$A79))</f>
        <v/>
      </c>
      <c r="O79" s="11" t="str" cm="1">
        <f t="array" ref="O79">IF($B79,myNull,INDEX(tblSourceData[EU Year 5],$A79))</f>
        <v/>
      </c>
      <c r="P79" s="11" t="str" cm="1">
        <f t="array" ref="P79">IF($B79,myNull,INDEX(tblSourceData[NonEU Year1],$A79))</f>
        <v/>
      </c>
      <c r="Q79" s="11" t="str" cm="1">
        <f t="array" ref="Q79">IF($B79,myNull,INDEX(tblSourceData[NonEU Year2],$A79))</f>
        <v/>
      </c>
      <c r="R79" s="11" t="str" cm="1">
        <f t="array" ref="R79">IF($B79,myNull,INDEX(tblSourceData[NonEU Year3],$A79))</f>
        <v/>
      </c>
      <c r="S79" s="11" t="str" cm="1">
        <f t="array" ref="S79">IF($B79,myNull,INDEX(tblSourceData[NonEU Year4],$A79))</f>
        <v/>
      </c>
      <c r="T79" s="11" t="str" cm="1">
        <f t="array" ref="T79">IF($B79,myNull,INDEX(tblSourceData[NonEU Year5],$A79))</f>
        <v/>
      </c>
      <c r="V79" s="28">
        <f t="shared" si="25"/>
        <v>0</v>
      </c>
      <c r="W79" s="28">
        <f t="shared" si="26"/>
        <v>0</v>
      </c>
      <c r="X79" s="28">
        <f t="shared" si="27"/>
        <v>0</v>
      </c>
      <c r="Y79" s="28">
        <f t="shared" si="28"/>
        <v>0</v>
      </c>
      <c r="Z79" s="28">
        <f t="shared" si="29"/>
        <v>0</v>
      </c>
      <c r="AA79" s="28">
        <f t="shared" si="30"/>
        <v>0</v>
      </c>
      <c r="AB79" s="28">
        <f t="shared" si="31"/>
        <v>0</v>
      </c>
      <c r="AC79" s="28">
        <f t="shared" si="32"/>
        <v>0</v>
      </c>
      <c r="AD79" s="28">
        <f t="shared" si="33"/>
        <v>0</v>
      </c>
      <c r="AE79" s="28">
        <f t="shared" si="34"/>
        <v>0</v>
      </c>
      <c r="AG79" s="12" t="str" cm="1">
        <f t="array" ref="AG79">IF($B79,myNull,IF(INDEX(tblSourceData[EU Year 1],$A79)=myNull,0,INDEX(tblSourceData[EU Year 1],$A79)))</f>
        <v/>
      </c>
      <c r="AH79" s="12" t="str" cm="1">
        <f t="array" ref="AH79">IF($B79,myNull,IF(INDEX(tblSourceData[EU Year 2],$A79)=myNull,0,INDEX(tblSourceData[EU Year 2],$A79)))</f>
        <v/>
      </c>
      <c r="AI79" s="12" t="str" cm="1">
        <f t="array" ref="AI79">IF($B79,myNull,IF(INDEX(tblSourceData[EU Year 3],$A79)=myNull,0,INDEX(tblSourceData[EU Year 3],$A79)))</f>
        <v/>
      </c>
      <c r="AJ79" s="12" t="str" cm="1">
        <f t="array" ref="AJ79">IF($B79,myNull,IF(INDEX(tblSourceData[EU Year 4],$A79)=myNull,0,INDEX(tblSourceData[EU Year 4],$A79)))</f>
        <v/>
      </c>
      <c r="AK79" s="12" t="str" cm="1">
        <f t="array" ref="AK79">IF($B79,myNull,IF(INDEX(tblSourceData[EU Year 5],$A79)=myNull,0,INDEX(tblSourceData[EU Year 5],$A79)))</f>
        <v/>
      </c>
      <c r="AL79" s="12" t="str" cm="1">
        <f t="array" ref="AL79">IF($B79,myNull,IF(INDEX(tblSourceData[NonEU Year1],$A79)=myNull,0,INDEX(tblSourceData[NonEU Year1],$A79)))</f>
        <v/>
      </c>
      <c r="AM79" s="12" t="str" cm="1">
        <f t="array" ref="AM79">IF($B79,myNull,IF(INDEX(tblSourceData[NonEU Year2],$A79)=myNull,0,INDEX(tblSourceData[NonEU Year2],$A79)))</f>
        <v/>
      </c>
      <c r="AN79" s="12" t="str" cm="1">
        <f t="array" ref="AN79">IF($B79,myNull,IF(INDEX(tblSourceData[NonEU Year3],$A79)=myNull,0,INDEX(tblSourceData[NonEU Year3],$A79)))</f>
        <v/>
      </c>
      <c r="AO79" s="12" t="str" cm="1">
        <f t="array" ref="AO79">IF($B79,myNull,IF(INDEX(tblSourceData[NonEU Year4],$A79)=myNull,0,INDEX(tblSourceData[NonEU Year4],$A79)))</f>
        <v/>
      </c>
      <c r="AP79" s="12" t="str" cm="1">
        <f t="array" ref="AP79">IF($B79,myNull,IF(INDEX(tblSourceData[NonEU Year5],$A79)=myNull,0,INDEX(tblSourceData[NonEU Year5],$A79)))</f>
        <v/>
      </c>
    </row>
    <row r="80" spans="1:42" x14ac:dyDescent="0.3">
      <c r="A80" s="4">
        <f t="shared" si="23"/>
        <v>71</v>
      </c>
      <c r="B80" s="6" t="b">
        <f t="shared" si="24"/>
        <v>1</v>
      </c>
      <c r="D80" t="str" cm="1">
        <f t="array" ref="D80">IF($B80,myNull,INDEX(tblSourceData[Campus],$A80))</f>
        <v/>
      </c>
      <c r="E80" t="str" cm="1">
        <f t="array" ref="E80">IF($B80,myNull,INDEX(tblSourceData[Major],$A80))</f>
        <v/>
      </c>
      <c r="F80" t="str" cm="1">
        <f t="array" ref="F80">IF($B80,myNull,INDEX(tblSourceData[Stage],$A80))</f>
        <v/>
      </c>
      <c r="G80" t="str" cm="1">
        <f t="array" ref="G80">IF($B80,myNull,INDEX(tblSourceData[Level],$A80))</f>
        <v/>
      </c>
      <c r="H80" s="10" t="str" cm="1">
        <f t="array" ref="H80">IF($B80,myNull,INDEX(tblSourceData[EU Census],$A80))</f>
        <v/>
      </c>
      <c r="I80" s="10" t="str" cm="1">
        <f t="array" ref="I80">IF($B80,myNull,INDEX(tblSourceData[NonEU Census],$A80))</f>
        <v/>
      </c>
      <c r="J80" s="10" t="str" cm="1">
        <f t="array" ref="J80">IF($B80,myNull,INDEX(tblSourceData[Census Total],$A80))</f>
        <v/>
      </c>
      <c r="K80" s="11" t="str" cm="1">
        <f t="array" ref="K80">IF($B80,myNull,INDEX(tblSourceData[EU Year 1],$A80))</f>
        <v/>
      </c>
      <c r="L80" s="11" t="str" cm="1">
        <f t="array" ref="L80">IF($B80,myNull,INDEX(tblSourceData[EU Year 2],$A80))</f>
        <v/>
      </c>
      <c r="M80" s="11" t="str" cm="1">
        <f t="array" ref="M80">IF($B80,myNull,INDEX(tblSourceData[EU Year 3],$A80))</f>
        <v/>
      </c>
      <c r="N80" s="11" t="str" cm="1">
        <f t="array" ref="N80">IF($B80,myNull,INDEX(tblSourceData[EU Year 4],$A80))</f>
        <v/>
      </c>
      <c r="O80" s="11" t="str" cm="1">
        <f t="array" ref="O80">IF($B80,myNull,INDEX(tblSourceData[EU Year 5],$A80))</f>
        <v/>
      </c>
      <c r="P80" s="11" t="str" cm="1">
        <f t="array" ref="P80">IF($B80,myNull,INDEX(tblSourceData[NonEU Year1],$A80))</f>
        <v/>
      </c>
      <c r="Q80" s="11" t="str" cm="1">
        <f t="array" ref="Q80">IF($B80,myNull,INDEX(tblSourceData[NonEU Year2],$A80))</f>
        <v/>
      </c>
      <c r="R80" s="11" t="str" cm="1">
        <f t="array" ref="R80">IF($B80,myNull,INDEX(tblSourceData[NonEU Year3],$A80))</f>
        <v/>
      </c>
      <c r="S80" s="11" t="str" cm="1">
        <f t="array" ref="S80">IF($B80,myNull,INDEX(tblSourceData[NonEU Year4],$A80))</f>
        <v/>
      </c>
      <c r="T80" s="11" t="str" cm="1">
        <f t="array" ref="T80">IF($B80,myNull,INDEX(tblSourceData[NonEU Year5],$A80))</f>
        <v/>
      </c>
      <c r="V80" s="28">
        <f t="shared" si="25"/>
        <v>0</v>
      </c>
      <c r="W80" s="28">
        <f t="shared" si="26"/>
        <v>0</v>
      </c>
      <c r="X80" s="28">
        <f t="shared" si="27"/>
        <v>0</v>
      </c>
      <c r="Y80" s="28">
        <f t="shared" si="28"/>
        <v>0</v>
      </c>
      <c r="Z80" s="28">
        <f t="shared" si="29"/>
        <v>0</v>
      </c>
      <c r="AA80" s="28">
        <f t="shared" si="30"/>
        <v>0</v>
      </c>
      <c r="AB80" s="28">
        <f t="shared" si="31"/>
        <v>0</v>
      </c>
      <c r="AC80" s="28">
        <f t="shared" si="32"/>
        <v>0</v>
      </c>
      <c r="AD80" s="28">
        <f t="shared" si="33"/>
        <v>0</v>
      </c>
      <c r="AE80" s="28">
        <f t="shared" si="34"/>
        <v>0</v>
      </c>
      <c r="AG80" s="12" t="str" cm="1">
        <f t="array" ref="AG80">IF($B80,myNull,IF(INDEX(tblSourceData[EU Year 1],$A80)=myNull,0,INDEX(tblSourceData[EU Year 1],$A80)))</f>
        <v/>
      </c>
      <c r="AH80" s="12" t="str" cm="1">
        <f t="array" ref="AH80">IF($B80,myNull,IF(INDEX(tblSourceData[EU Year 2],$A80)=myNull,0,INDEX(tblSourceData[EU Year 2],$A80)))</f>
        <v/>
      </c>
      <c r="AI80" s="12" t="str" cm="1">
        <f t="array" ref="AI80">IF($B80,myNull,IF(INDEX(tblSourceData[EU Year 3],$A80)=myNull,0,INDEX(tblSourceData[EU Year 3],$A80)))</f>
        <v/>
      </c>
      <c r="AJ80" s="12" t="str" cm="1">
        <f t="array" ref="AJ80">IF($B80,myNull,IF(INDEX(tblSourceData[EU Year 4],$A80)=myNull,0,INDEX(tblSourceData[EU Year 4],$A80)))</f>
        <v/>
      </c>
      <c r="AK80" s="12" t="str" cm="1">
        <f t="array" ref="AK80">IF($B80,myNull,IF(INDEX(tblSourceData[EU Year 5],$A80)=myNull,0,INDEX(tblSourceData[EU Year 5],$A80)))</f>
        <v/>
      </c>
      <c r="AL80" s="12" t="str" cm="1">
        <f t="array" ref="AL80">IF($B80,myNull,IF(INDEX(tblSourceData[NonEU Year1],$A80)=myNull,0,INDEX(tblSourceData[NonEU Year1],$A80)))</f>
        <v/>
      </c>
      <c r="AM80" s="12" t="str" cm="1">
        <f t="array" ref="AM80">IF($B80,myNull,IF(INDEX(tblSourceData[NonEU Year2],$A80)=myNull,0,INDEX(tblSourceData[NonEU Year2],$A80)))</f>
        <v/>
      </c>
      <c r="AN80" s="12" t="str" cm="1">
        <f t="array" ref="AN80">IF($B80,myNull,IF(INDEX(tblSourceData[NonEU Year3],$A80)=myNull,0,INDEX(tblSourceData[NonEU Year3],$A80)))</f>
        <v/>
      </c>
      <c r="AO80" s="12" t="str" cm="1">
        <f t="array" ref="AO80">IF($B80,myNull,IF(INDEX(tblSourceData[NonEU Year4],$A80)=myNull,0,INDEX(tblSourceData[NonEU Year4],$A80)))</f>
        <v/>
      </c>
      <c r="AP80" s="12" t="str" cm="1">
        <f t="array" ref="AP80">IF($B80,myNull,IF(INDEX(tblSourceData[NonEU Year5],$A80)=myNull,0,INDEX(tblSourceData[NonEU Year5],$A80)))</f>
        <v/>
      </c>
    </row>
    <row r="81" spans="1:42" x14ac:dyDescent="0.3">
      <c r="A81" s="4">
        <f t="shared" si="23"/>
        <v>72</v>
      </c>
      <c r="B81" s="6" t="b">
        <f t="shared" si="24"/>
        <v>1</v>
      </c>
      <c r="D81" t="str" cm="1">
        <f t="array" ref="D81">IF($B81,myNull,INDEX(tblSourceData[Campus],$A81))</f>
        <v/>
      </c>
      <c r="E81" t="str" cm="1">
        <f t="array" ref="E81">IF($B81,myNull,INDEX(tblSourceData[Major],$A81))</f>
        <v/>
      </c>
      <c r="F81" t="str" cm="1">
        <f t="array" ref="F81">IF($B81,myNull,INDEX(tblSourceData[Stage],$A81))</f>
        <v/>
      </c>
      <c r="G81" t="str" cm="1">
        <f t="array" ref="G81">IF($B81,myNull,INDEX(tblSourceData[Level],$A81))</f>
        <v/>
      </c>
      <c r="H81" s="10" t="str" cm="1">
        <f t="array" ref="H81">IF($B81,myNull,INDEX(tblSourceData[EU Census],$A81))</f>
        <v/>
      </c>
      <c r="I81" s="10" t="str" cm="1">
        <f t="array" ref="I81">IF($B81,myNull,INDEX(tblSourceData[NonEU Census],$A81))</f>
        <v/>
      </c>
      <c r="J81" s="10" t="str" cm="1">
        <f t="array" ref="J81">IF($B81,myNull,INDEX(tblSourceData[Census Total],$A81))</f>
        <v/>
      </c>
      <c r="K81" s="11" t="str" cm="1">
        <f t="array" ref="K81">IF($B81,myNull,INDEX(tblSourceData[EU Year 1],$A81))</f>
        <v/>
      </c>
      <c r="L81" s="11" t="str" cm="1">
        <f t="array" ref="L81">IF($B81,myNull,INDEX(tblSourceData[EU Year 2],$A81))</f>
        <v/>
      </c>
      <c r="M81" s="11" t="str" cm="1">
        <f t="array" ref="M81">IF($B81,myNull,INDEX(tblSourceData[EU Year 3],$A81))</f>
        <v/>
      </c>
      <c r="N81" s="11" t="str" cm="1">
        <f t="array" ref="N81">IF($B81,myNull,INDEX(tblSourceData[EU Year 4],$A81))</f>
        <v/>
      </c>
      <c r="O81" s="11" t="str" cm="1">
        <f t="array" ref="O81">IF($B81,myNull,INDEX(tblSourceData[EU Year 5],$A81))</f>
        <v/>
      </c>
      <c r="P81" s="11" t="str" cm="1">
        <f t="array" ref="P81">IF($B81,myNull,INDEX(tblSourceData[NonEU Year1],$A81))</f>
        <v/>
      </c>
      <c r="Q81" s="11" t="str" cm="1">
        <f t="array" ref="Q81">IF($B81,myNull,INDEX(tblSourceData[NonEU Year2],$A81))</f>
        <v/>
      </c>
      <c r="R81" s="11" t="str" cm="1">
        <f t="array" ref="R81">IF($B81,myNull,INDEX(tblSourceData[NonEU Year3],$A81))</f>
        <v/>
      </c>
      <c r="S81" s="11" t="str" cm="1">
        <f t="array" ref="S81">IF($B81,myNull,INDEX(tblSourceData[NonEU Year4],$A81))</f>
        <v/>
      </c>
      <c r="T81" s="11" t="str" cm="1">
        <f t="array" ref="T81">IF($B81,myNull,INDEX(tblSourceData[NonEU Year5],$A81))</f>
        <v/>
      </c>
      <c r="V81" s="28">
        <f t="shared" si="25"/>
        <v>0</v>
      </c>
      <c r="W81" s="28">
        <f t="shared" si="26"/>
        <v>0</v>
      </c>
      <c r="X81" s="28">
        <f t="shared" si="27"/>
        <v>0</v>
      </c>
      <c r="Y81" s="28">
        <f t="shared" si="28"/>
        <v>0</v>
      </c>
      <c r="Z81" s="28">
        <f t="shared" si="29"/>
        <v>0</v>
      </c>
      <c r="AA81" s="28">
        <f t="shared" si="30"/>
        <v>0</v>
      </c>
      <c r="AB81" s="28">
        <f t="shared" si="31"/>
        <v>0</v>
      </c>
      <c r="AC81" s="28">
        <f t="shared" si="32"/>
        <v>0</v>
      </c>
      <c r="AD81" s="28">
        <f t="shared" si="33"/>
        <v>0</v>
      </c>
      <c r="AE81" s="28">
        <f t="shared" si="34"/>
        <v>0</v>
      </c>
      <c r="AG81" s="12" t="str" cm="1">
        <f t="array" ref="AG81">IF($B81,myNull,IF(INDEX(tblSourceData[EU Year 1],$A81)=myNull,0,INDEX(tblSourceData[EU Year 1],$A81)))</f>
        <v/>
      </c>
      <c r="AH81" s="12" t="str" cm="1">
        <f t="array" ref="AH81">IF($B81,myNull,IF(INDEX(tblSourceData[EU Year 2],$A81)=myNull,0,INDEX(tblSourceData[EU Year 2],$A81)))</f>
        <v/>
      </c>
      <c r="AI81" s="12" t="str" cm="1">
        <f t="array" ref="AI81">IF($B81,myNull,IF(INDEX(tblSourceData[EU Year 3],$A81)=myNull,0,INDEX(tblSourceData[EU Year 3],$A81)))</f>
        <v/>
      </c>
      <c r="AJ81" s="12" t="str" cm="1">
        <f t="array" ref="AJ81">IF($B81,myNull,IF(INDEX(tblSourceData[EU Year 4],$A81)=myNull,0,INDEX(tblSourceData[EU Year 4],$A81)))</f>
        <v/>
      </c>
      <c r="AK81" s="12" t="str" cm="1">
        <f t="array" ref="AK81">IF($B81,myNull,IF(INDEX(tblSourceData[EU Year 5],$A81)=myNull,0,INDEX(tblSourceData[EU Year 5],$A81)))</f>
        <v/>
      </c>
      <c r="AL81" s="12" t="str" cm="1">
        <f t="array" ref="AL81">IF($B81,myNull,IF(INDEX(tblSourceData[NonEU Year1],$A81)=myNull,0,INDEX(tblSourceData[NonEU Year1],$A81)))</f>
        <v/>
      </c>
      <c r="AM81" s="12" t="str" cm="1">
        <f t="array" ref="AM81">IF($B81,myNull,IF(INDEX(tblSourceData[NonEU Year2],$A81)=myNull,0,INDEX(tblSourceData[NonEU Year2],$A81)))</f>
        <v/>
      </c>
      <c r="AN81" s="12" t="str" cm="1">
        <f t="array" ref="AN81">IF($B81,myNull,IF(INDEX(tblSourceData[NonEU Year3],$A81)=myNull,0,INDEX(tblSourceData[NonEU Year3],$A81)))</f>
        <v/>
      </c>
      <c r="AO81" s="12" t="str" cm="1">
        <f t="array" ref="AO81">IF($B81,myNull,IF(INDEX(tblSourceData[NonEU Year4],$A81)=myNull,0,INDEX(tblSourceData[NonEU Year4],$A81)))</f>
        <v/>
      </c>
      <c r="AP81" s="12" t="str" cm="1">
        <f t="array" ref="AP81">IF($B81,myNull,IF(INDEX(tblSourceData[NonEU Year5],$A81)=myNull,0,INDEX(tblSourceData[NonEU Year5],$A81)))</f>
        <v/>
      </c>
    </row>
    <row r="82" spans="1:42" x14ac:dyDescent="0.3">
      <c r="A82" s="4">
        <f t="shared" si="23"/>
        <v>73</v>
      </c>
      <c r="B82" s="6" t="b">
        <f t="shared" si="24"/>
        <v>1</v>
      </c>
      <c r="D82" t="str" cm="1">
        <f t="array" ref="D82">IF($B82,myNull,INDEX(tblSourceData[Campus],$A82))</f>
        <v/>
      </c>
      <c r="E82" t="str" cm="1">
        <f t="array" ref="E82">IF($B82,myNull,INDEX(tblSourceData[Major],$A82))</f>
        <v/>
      </c>
      <c r="F82" t="str" cm="1">
        <f t="array" ref="F82">IF($B82,myNull,INDEX(tblSourceData[Stage],$A82))</f>
        <v/>
      </c>
      <c r="G82" t="str" cm="1">
        <f t="array" ref="G82">IF($B82,myNull,INDEX(tblSourceData[Level],$A82))</f>
        <v/>
      </c>
      <c r="H82" s="10" t="str" cm="1">
        <f t="array" ref="H82">IF($B82,myNull,INDEX(tblSourceData[EU Census],$A82))</f>
        <v/>
      </c>
      <c r="I82" s="10" t="str" cm="1">
        <f t="array" ref="I82">IF($B82,myNull,INDEX(tblSourceData[NonEU Census],$A82))</f>
        <v/>
      </c>
      <c r="J82" s="10" t="str" cm="1">
        <f t="array" ref="J82">IF($B82,myNull,INDEX(tblSourceData[Census Total],$A82))</f>
        <v/>
      </c>
      <c r="K82" s="11" t="str" cm="1">
        <f t="array" ref="K82">IF($B82,myNull,INDEX(tblSourceData[EU Year 1],$A82))</f>
        <v/>
      </c>
      <c r="L82" s="11" t="str" cm="1">
        <f t="array" ref="L82">IF($B82,myNull,INDEX(tblSourceData[EU Year 2],$A82))</f>
        <v/>
      </c>
      <c r="M82" s="11" t="str" cm="1">
        <f t="array" ref="M82">IF($B82,myNull,INDEX(tblSourceData[EU Year 3],$A82))</f>
        <v/>
      </c>
      <c r="N82" s="11" t="str" cm="1">
        <f t="array" ref="N82">IF($B82,myNull,INDEX(tblSourceData[EU Year 4],$A82))</f>
        <v/>
      </c>
      <c r="O82" s="11" t="str" cm="1">
        <f t="array" ref="O82">IF($B82,myNull,INDEX(tblSourceData[EU Year 5],$A82))</f>
        <v/>
      </c>
      <c r="P82" s="11" t="str" cm="1">
        <f t="array" ref="P82">IF($B82,myNull,INDEX(tblSourceData[NonEU Year1],$A82))</f>
        <v/>
      </c>
      <c r="Q82" s="11" t="str" cm="1">
        <f t="array" ref="Q82">IF($B82,myNull,INDEX(tblSourceData[NonEU Year2],$A82))</f>
        <v/>
      </c>
      <c r="R82" s="11" t="str" cm="1">
        <f t="array" ref="R82">IF($B82,myNull,INDEX(tblSourceData[NonEU Year3],$A82))</f>
        <v/>
      </c>
      <c r="S82" s="11" t="str" cm="1">
        <f t="array" ref="S82">IF($B82,myNull,INDEX(tblSourceData[NonEU Year4],$A82))</f>
        <v/>
      </c>
      <c r="T82" s="11" t="str" cm="1">
        <f t="array" ref="T82">IF($B82,myNull,INDEX(tblSourceData[NonEU Year5],$A82))</f>
        <v/>
      </c>
      <c r="V82" s="28">
        <f t="shared" si="25"/>
        <v>0</v>
      </c>
      <c r="W82" s="28">
        <f t="shared" si="26"/>
        <v>0</v>
      </c>
      <c r="X82" s="28">
        <f t="shared" si="27"/>
        <v>0</v>
      </c>
      <c r="Y82" s="28">
        <f t="shared" si="28"/>
        <v>0</v>
      </c>
      <c r="Z82" s="28">
        <f t="shared" si="29"/>
        <v>0</v>
      </c>
      <c r="AA82" s="28">
        <f t="shared" si="30"/>
        <v>0</v>
      </c>
      <c r="AB82" s="28">
        <f t="shared" si="31"/>
        <v>0</v>
      </c>
      <c r="AC82" s="28">
        <f t="shared" si="32"/>
        <v>0</v>
      </c>
      <c r="AD82" s="28">
        <f t="shared" si="33"/>
        <v>0</v>
      </c>
      <c r="AE82" s="28">
        <f t="shared" si="34"/>
        <v>0</v>
      </c>
      <c r="AG82" s="12" t="str" cm="1">
        <f t="array" ref="AG82">IF($B82,myNull,IF(INDEX(tblSourceData[EU Year 1],$A82)=myNull,0,INDEX(tblSourceData[EU Year 1],$A82)))</f>
        <v/>
      </c>
      <c r="AH82" s="12" t="str" cm="1">
        <f t="array" ref="AH82">IF($B82,myNull,IF(INDEX(tblSourceData[EU Year 2],$A82)=myNull,0,INDEX(tblSourceData[EU Year 2],$A82)))</f>
        <v/>
      </c>
      <c r="AI82" s="12" t="str" cm="1">
        <f t="array" ref="AI82">IF($B82,myNull,IF(INDEX(tblSourceData[EU Year 3],$A82)=myNull,0,INDEX(tblSourceData[EU Year 3],$A82)))</f>
        <v/>
      </c>
      <c r="AJ82" s="12" t="str" cm="1">
        <f t="array" ref="AJ82">IF($B82,myNull,IF(INDEX(tblSourceData[EU Year 4],$A82)=myNull,0,INDEX(tblSourceData[EU Year 4],$A82)))</f>
        <v/>
      </c>
      <c r="AK82" s="12" t="str" cm="1">
        <f t="array" ref="AK82">IF($B82,myNull,IF(INDEX(tblSourceData[EU Year 5],$A82)=myNull,0,INDEX(tblSourceData[EU Year 5],$A82)))</f>
        <v/>
      </c>
      <c r="AL82" s="12" t="str" cm="1">
        <f t="array" ref="AL82">IF($B82,myNull,IF(INDEX(tblSourceData[NonEU Year1],$A82)=myNull,0,INDEX(tblSourceData[NonEU Year1],$A82)))</f>
        <v/>
      </c>
      <c r="AM82" s="12" t="str" cm="1">
        <f t="array" ref="AM82">IF($B82,myNull,IF(INDEX(tblSourceData[NonEU Year2],$A82)=myNull,0,INDEX(tblSourceData[NonEU Year2],$A82)))</f>
        <v/>
      </c>
      <c r="AN82" s="12" t="str" cm="1">
        <f t="array" ref="AN82">IF($B82,myNull,IF(INDEX(tblSourceData[NonEU Year3],$A82)=myNull,0,INDEX(tblSourceData[NonEU Year3],$A82)))</f>
        <v/>
      </c>
      <c r="AO82" s="12" t="str" cm="1">
        <f t="array" ref="AO82">IF($B82,myNull,IF(INDEX(tblSourceData[NonEU Year4],$A82)=myNull,0,INDEX(tblSourceData[NonEU Year4],$A82)))</f>
        <v/>
      </c>
      <c r="AP82" s="12" t="str" cm="1">
        <f t="array" ref="AP82">IF($B82,myNull,IF(INDEX(tblSourceData[NonEU Year5],$A82)=myNull,0,INDEX(tblSourceData[NonEU Year5],$A82)))</f>
        <v/>
      </c>
    </row>
    <row r="83" spans="1:42" x14ac:dyDescent="0.3">
      <c r="A83" s="4">
        <f t="shared" si="23"/>
        <v>74</v>
      </c>
      <c r="B83" s="6" t="b">
        <f t="shared" si="24"/>
        <v>1</v>
      </c>
      <c r="D83" t="str" cm="1">
        <f t="array" ref="D83">IF($B83,myNull,INDEX(tblSourceData[Campus],$A83))</f>
        <v/>
      </c>
      <c r="E83" t="str" cm="1">
        <f t="array" ref="E83">IF($B83,myNull,INDEX(tblSourceData[Major],$A83))</f>
        <v/>
      </c>
      <c r="F83" t="str" cm="1">
        <f t="array" ref="F83">IF($B83,myNull,INDEX(tblSourceData[Stage],$A83))</f>
        <v/>
      </c>
      <c r="G83" t="str" cm="1">
        <f t="array" ref="G83">IF($B83,myNull,INDEX(tblSourceData[Level],$A83))</f>
        <v/>
      </c>
      <c r="H83" s="10" t="str" cm="1">
        <f t="array" ref="H83">IF($B83,myNull,INDEX(tblSourceData[EU Census],$A83))</f>
        <v/>
      </c>
      <c r="I83" s="10" t="str" cm="1">
        <f t="array" ref="I83">IF($B83,myNull,INDEX(tblSourceData[NonEU Census],$A83))</f>
        <v/>
      </c>
      <c r="J83" s="10" t="str" cm="1">
        <f t="array" ref="J83">IF($B83,myNull,INDEX(tblSourceData[Census Total],$A83))</f>
        <v/>
      </c>
      <c r="K83" s="11" t="str" cm="1">
        <f t="array" ref="K83">IF($B83,myNull,INDEX(tblSourceData[EU Year 1],$A83))</f>
        <v/>
      </c>
      <c r="L83" s="11" t="str" cm="1">
        <f t="array" ref="L83">IF($B83,myNull,INDEX(tblSourceData[EU Year 2],$A83))</f>
        <v/>
      </c>
      <c r="M83" s="11" t="str" cm="1">
        <f t="array" ref="M83">IF($B83,myNull,INDEX(tblSourceData[EU Year 3],$A83))</f>
        <v/>
      </c>
      <c r="N83" s="11" t="str" cm="1">
        <f t="array" ref="N83">IF($B83,myNull,INDEX(tblSourceData[EU Year 4],$A83))</f>
        <v/>
      </c>
      <c r="O83" s="11" t="str" cm="1">
        <f t="array" ref="O83">IF($B83,myNull,INDEX(tblSourceData[EU Year 5],$A83))</f>
        <v/>
      </c>
      <c r="P83" s="11" t="str" cm="1">
        <f t="array" ref="P83">IF($B83,myNull,INDEX(tblSourceData[NonEU Year1],$A83))</f>
        <v/>
      </c>
      <c r="Q83" s="11" t="str" cm="1">
        <f t="array" ref="Q83">IF($B83,myNull,INDEX(tblSourceData[NonEU Year2],$A83))</f>
        <v/>
      </c>
      <c r="R83" s="11" t="str" cm="1">
        <f t="array" ref="R83">IF($B83,myNull,INDEX(tblSourceData[NonEU Year3],$A83))</f>
        <v/>
      </c>
      <c r="S83" s="11" t="str" cm="1">
        <f t="array" ref="S83">IF($B83,myNull,INDEX(tblSourceData[NonEU Year4],$A83))</f>
        <v/>
      </c>
      <c r="T83" s="11" t="str" cm="1">
        <f t="array" ref="T83">IF($B83,myNull,INDEX(tblSourceData[NonEU Year5],$A83))</f>
        <v/>
      </c>
      <c r="V83" s="28">
        <f t="shared" si="25"/>
        <v>0</v>
      </c>
      <c r="W83" s="28">
        <f t="shared" si="26"/>
        <v>0</v>
      </c>
      <c r="X83" s="28">
        <f t="shared" si="27"/>
        <v>0</v>
      </c>
      <c r="Y83" s="28">
        <f t="shared" si="28"/>
        <v>0</v>
      </c>
      <c r="Z83" s="28">
        <f t="shared" si="29"/>
        <v>0</v>
      </c>
      <c r="AA83" s="28">
        <f t="shared" si="30"/>
        <v>0</v>
      </c>
      <c r="AB83" s="28">
        <f t="shared" si="31"/>
        <v>0</v>
      </c>
      <c r="AC83" s="28">
        <f t="shared" si="32"/>
        <v>0</v>
      </c>
      <c r="AD83" s="28">
        <f t="shared" si="33"/>
        <v>0</v>
      </c>
      <c r="AE83" s="28">
        <f t="shared" si="34"/>
        <v>0</v>
      </c>
      <c r="AG83" s="12" t="str" cm="1">
        <f t="array" ref="AG83">IF($B83,myNull,IF(INDEX(tblSourceData[EU Year 1],$A83)=myNull,0,INDEX(tblSourceData[EU Year 1],$A83)))</f>
        <v/>
      </c>
      <c r="AH83" s="12" t="str" cm="1">
        <f t="array" ref="AH83">IF($B83,myNull,IF(INDEX(tblSourceData[EU Year 2],$A83)=myNull,0,INDEX(tblSourceData[EU Year 2],$A83)))</f>
        <v/>
      </c>
      <c r="AI83" s="12" t="str" cm="1">
        <f t="array" ref="AI83">IF($B83,myNull,IF(INDEX(tblSourceData[EU Year 3],$A83)=myNull,0,INDEX(tblSourceData[EU Year 3],$A83)))</f>
        <v/>
      </c>
      <c r="AJ83" s="12" t="str" cm="1">
        <f t="array" ref="AJ83">IF($B83,myNull,IF(INDEX(tblSourceData[EU Year 4],$A83)=myNull,0,INDEX(tblSourceData[EU Year 4],$A83)))</f>
        <v/>
      </c>
      <c r="AK83" s="12" t="str" cm="1">
        <f t="array" ref="AK83">IF($B83,myNull,IF(INDEX(tblSourceData[EU Year 5],$A83)=myNull,0,INDEX(tblSourceData[EU Year 5],$A83)))</f>
        <v/>
      </c>
      <c r="AL83" s="12" t="str" cm="1">
        <f t="array" ref="AL83">IF($B83,myNull,IF(INDEX(tblSourceData[NonEU Year1],$A83)=myNull,0,INDEX(tblSourceData[NonEU Year1],$A83)))</f>
        <v/>
      </c>
      <c r="AM83" s="12" t="str" cm="1">
        <f t="array" ref="AM83">IF($B83,myNull,IF(INDEX(tblSourceData[NonEU Year2],$A83)=myNull,0,INDEX(tblSourceData[NonEU Year2],$A83)))</f>
        <v/>
      </c>
      <c r="AN83" s="12" t="str" cm="1">
        <f t="array" ref="AN83">IF($B83,myNull,IF(INDEX(tblSourceData[NonEU Year3],$A83)=myNull,0,INDEX(tblSourceData[NonEU Year3],$A83)))</f>
        <v/>
      </c>
      <c r="AO83" s="12" t="str" cm="1">
        <f t="array" ref="AO83">IF($B83,myNull,IF(INDEX(tblSourceData[NonEU Year4],$A83)=myNull,0,INDEX(tblSourceData[NonEU Year4],$A83)))</f>
        <v/>
      </c>
      <c r="AP83" s="12" t="str" cm="1">
        <f t="array" ref="AP83">IF($B83,myNull,IF(INDEX(tblSourceData[NonEU Year5],$A83)=myNull,0,INDEX(tblSourceData[NonEU Year5],$A83)))</f>
        <v/>
      </c>
    </row>
    <row r="84" spans="1:42" x14ac:dyDescent="0.3">
      <c r="A84" s="4">
        <f t="shared" si="23"/>
        <v>75</v>
      </c>
      <c r="B84" s="6" t="b">
        <f t="shared" si="24"/>
        <v>1</v>
      </c>
      <c r="D84" t="str" cm="1">
        <f t="array" ref="D84">IF($B84,myNull,INDEX(tblSourceData[Campus],$A84))</f>
        <v/>
      </c>
      <c r="E84" t="str" cm="1">
        <f t="array" ref="E84">IF($B84,myNull,INDEX(tblSourceData[Major],$A84))</f>
        <v/>
      </c>
      <c r="F84" t="str" cm="1">
        <f t="array" ref="F84">IF($B84,myNull,INDEX(tblSourceData[Stage],$A84))</f>
        <v/>
      </c>
      <c r="G84" t="str" cm="1">
        <f t="array" ref="G84">IF($B84,myNull,INDEX(tblSourceData[Level],$A84))</f>
        <v/>
      </c>
      <c r="H84" s="10" t="str" cm="1">
        <f t="array" ref="H84">IF($B84,myNull,INDEX(tblSourceData[EU Census],$A84))</f>
        <v/>
      </c>
      <c r="I84" s="10" t="str" cm="1">
        <f t="array" ref="I84">IF($B84,myNull,INDEX(tblSourceData[NonEU Census],$A84))</f>
        <v/>
      </c>
      <c r="J84" s="10" t="str" cm="1">
        <f t="array" ref="J84">IF($B84,myNull,INDEX(tblSourceData[Census Total],$A84))</f>
        <v/>
      </c>
      <c r="K84" s="11" t="str" cm="1">
        <f t="array" ref="K84">IF($B84,myNull,INDEX(tblSourceData[EU Year 1],$A84))</f>
        <v/>
      </c>
      <c r="L84" s="11" t="str" cm="1">
        <f t="array" ref="L84">IF($B84,myNull,INDEX(tblSourceData[EU Year 2],$A84))</f>
        <v/>
      </c>
      <c r="M84" s="11" t="str" cm="1">
        <f t="array" ref="M84">IF($B84,myNull,INDEX(tblSourceData[EU Year 3],$A84))</f>
        <v/>
      </c>
      <c r="N84" s="11" t="str" cm="1">
        <f t="array" ref="N84">IF($B84,myNull,INDEX(tblSourceData[EU Year 4],$A84))</f>
        <v/>
      </c>
      <c r="O84" s="11" t="str" cm="1">
        <f t="array" ref="O84">IF($B84,myNull,INDEX(tblSourceData[EU Year 5],$A84))</f>
        <v/>
      </c>
      <c r="P84" s="11" t="str" cm="1">
        <f t="array" ref="P84">IF($B84,myNull,INDEX(tblSourceData[NonEU Year1],$A84))</f>
        <v/>
      </c>
      <c r="Q84" s="11" t="str" cm="1">
        <f t="array" ref="Q84">IF($B84,myNull,INDEX(tblSourceData[NonEU Year2],$A84))</f>
        <v/>
      </c>
      <c r="R84" s="11" t="str" cm="1">
        <f t="array" ref="R84">IF($B84,myNull,INDEX(tblSourceData[NonEU Year3],$A84))</f>
        <v/>
      </c>
      <c r="S84" s="11" t="str" cm="1">
        <f t="array" ref="S84">IF($B84,myNull,INDEX(tblSourceData[NonEU Year4],$A84))</f>
        <v/>
      </c>
      <c r="T84" s="11" t="str" cm="1">
        <f t="array" ref="T84">IF($B84,myNull,INDEX(tblSourceData[NonEU Year5],$A84))</f>
        <v/>
      </c>
      <c r="V84" s="28">
        <f t="shared" si="25"/>
        <v>0</v>
      </c>
      <c r="W84" s="28">
        <f t="shared" si="26"/>
        <v>0</v>
      </c>
      <c r="X84" s="28">
        <f t="shared" si="27"/>
        <v>0</v>
      </c>
      <c r="Y84" s="28">
        <f t="shared" si="28"/>
        <v>0</v>
      </c>
      <c r="Z84" s="28">
        <f t="shared" si="29"/>
        <v>0</v>
      </c>
      <c r="AA84" s="28">
        <f t="shared" si="30"/>
        <v>0</v>
      </c>
      <c r="AB84" s="28">
        <f t="shared" si="31"/>
        <v>0</v>
      </c>
      <c r="AC84" s="28">
        <f t="shared" si="32"/>
        <v>0</v>
      </c>
      <c r="AD84" s="28">
        <f t="shared" si="33"/>
        <v>0</v>
      </c>
      <c r="AE84" s="28">
        <f t="shared" si="34"/>
        <v>0</v>
      </c>
      <c r="AG84" s="12" t="str" cm="1">
        <f t="array" ref="AG84">IF($B84,myNull,IF(INDEX(tblSourceData[EU Year 1],$A84)=myNull,0,INDEX(tblSourceData[EU Year 1],$A84)))</f>
        <v/>
      </c>
      <c r="AH84" s="12" t="str" cm="1">
        <f t="array" ref="AH84">IF($B84,myNull,IF(INDEX(tblSourceData[EU Year 2],$A84)=myNull,0,INDEX(tblSourceData[EU Year 2],$A84)))</f>
        <v/>
      </c>
      <c r="AI84" s="12" t="str" cm="1">
        <f t="array" ref="AI84">IF($B84,myNull,IF(INDEX(tblSourceData[EU Year 3],$A84)=myNull,0,INDEX(tblSourceData[EU Year 3],$A84)))</f>
        <v/>
      </c>
      <c r="AJ84" s="12" t="str" cm="1">
        <f t="array" ref="AJ84">IF($B84,myNull,IF(INDEX(tblSourceData[EU Year 4],$A84)=myNull,0,INDEX(tblSourceData[EU Year 4],$A84)))</f>
        <v/>
      </c>
      <c r="AK84" s="12" t="str" cm="1">
        <f t="array" ref="AK84">IF($B84,myNull,IF(INDEX(tblSourceData[EU Year 5],$A84)=myNull,0,INDEX(tblSourceData[EU Year 5],$A84)))</f>
        <v/>
      </c>
      <c r="AL84" s="12" t="str" cm="1">
        <f t="array" ref="AL84">IF($B84,myNull,IF(INDEX(tblSourceData[NonEU Year1],$A84)=myNull,0,INDEX(tblSourceData[NonEU Year1],$A84)))</f>
        <v/>
      </c>
      <c r="AM84" s="12" t="str" cm="1">
        <f t="array" ref="AM84">IF($B84,myNull,IF(INDEX(tblSourceData[NonEU Year2],$A84)=myNull,0,INDEX(tblSourceData[NonEU Year2],$A84)))</f>
        <v/>
      </c>
      <c r="AN84" s="12" t="str" cm="1">
        <f t="array" ref="AN84">IF($B84,myNull,IF(INDEX(tblSourceData[NonEU Year3],$A84)=myNull,0,INDEX(tblSourceData[NonEU Year3],$A84)))</f>
        <v/>
      </c>
      <c r="AO84" s="12" t="str" cm="1">
        <f t="array" ref="AO84">IF($B84,myNull,IF(INDEX(tblSourceData[NonEU Year4],$A84)=myNull,0,INDEX(tblSourceData[NonEU Year4],$A84)))</f>
        <v/>
      </c>
      <c r="AP84" s="12" t="str" cm="1">
        <f t="array" ref="AP84">IF($B84,myNull,IF(INDEX(tblSourceData[NonEU Year5],$A84)=myNull,0,INDEX(tblSourceData[NonEU Year5],$A84)))</f>
        <v/>
      </c>
    </row>
    <row r="85" spans="1:42" x14ac:dyDescent="0.3">
      <c r="A85" s="4">
        <f t="shared" si="23"/>
        <v>76</v>
      </c>
      <c r="B85" s="6" t="b">
        <f t="shared" si="24"/>
        <v>1</v>
      </c>
      <c r="D85" t="str" cm="1">
        <f t="array" ref="D85">IF($B85,myNull,INDEX(tblSourceData[Campus],$A85))</f>
        <v/>
      </c>
      <c r="E85" t="str" cm="1">
        <f t="array" ref="E85">IF($B85,myNull,INDEX(tblSourceData[Major],$A85))</f>
        <v/>
      </c>
      <c r="F85" t="str" cm="1">
        <f t="array" ref="F85">IF($B85,myNull,INDEX(tblSourceData[Stage],$A85))</f>
        <v/>
      </c>
      <c r="G85" t="str" cm="1">
        <f t="array" ref="G85">IF($B85,myNull,INDEX(tblSourceData[Level],$A85))</f>
        <v/>
      </c>
      <c r="H85" s="10" t="str" cm="1">
        <f t="array" ref="H85">IF($B85,myNull,INDEX(tblSourceData[EU Census],$A85))</f>
        <v/>
      </c>
      <c r="I85" s="10" t="str" cm="1">
        <f t="array" ref="I85">IF($B85,myNull,INDEX(tblSourceData[NonEU Census],$A85))</f>
        <v/>
      </c>
      <c r="J85" s="10" t="str" cm="1">
        <f t="array" ref="J85">IF($B85,myNull,INDEX(tblSourceData[Census Total],$A85))</f>
        <v/>
      </c>
      <c r="K85" s="11" t="str" cm="1">
        <f t="array" ref="K85">IF($B85,myNull,INDEX(tblSourceData[EU Year 1],$A85))</f>
        <v/>
      </c>
      <c r="L85" s="11" t="str" cm="1">
        <f t="array" ref="L85">IF($B85,myNull,INDEX(tblSourceData[EU Year 2],$A85))</f>
        <v/>
      </c>
      <c r="M85" s="11" t="str" cm="1">
        <f t="array" ref="M85">IF($B85,myNull,INDEX(tblSourceData[EU Year 3],$A85))</f>
        <v/>
      </c>
      <c r="N85" s="11" t="str" cm="1">
        <f t="array" ref="N85">IF($B85,myNull,INDEX(tblSourceData[EU Year 4],$A85))</f>
        <v/>
      </c>
      <c r="O85" s="11" t="str" cm="1">
        <f t="array" ref="O85">IF($B85,myNull,INDEX(tblSourceData[EU Year 5],$A85))</f>
        <v/>
      </c>
      <c r="P85" s="11" t="str" cm="1">
        <f t="array" ref="P85">IF($B85,myNull,INDEX(tblSourceData[NonEU Year1],$A85))</f>
        <v/>
      </c>
      <c r="Q85" s="11" t="str" cm="1">
        <f t="array" ref="Q85">IF($B85,myNull,INDEX(tblSourceData[NonEU Year2],$A85))</f>
        <v/>
      </c>
      <c r="R85" s="11" t="str" cm="1">
        <f t="array" ref="R85">IF($B85,myNull,INDEX(tblSourceData[NonEU Year3],$A85))</f>
        <v/>
      </c>
      <c r="S85" s="11" t="str" cm="1">
        <f t="array" ref="S85">IF($B85,myNull,INDEX(tblSourceData[NonEU Year4],$A85))</f>
        <v/>
      </c>
      <c r="T85" s="11" t="str" cm="1">
        <f t="array" ref="T85">IF($B85,myNull,INDEX(tblSourceData[NonEU Year5],$A85))</f>
        <v/>
      </c>
      <c r="V85" s="28">
        <f t="shared" si="25"/>
        <v>0</v>
      </c>
      <c r="W85" s="28">
        <f t="shared" si="26"/>
        <v>0</v>
      </c>
      <c r="X85" s="28">
        <f t="shared" si="27"/>
        <v>0</v>
      </c>
      <c r="Y85" s="28">
        <f t="shared" si="28"/>
        <v>0</v>
      </c>
      <c r="Z85" s="28">
        <f t="shared" si="29"/>
        <v>0</v>
      </c>
      <c r="AA85" s="28">
        <f t="shared" si="30"/>
        <v>0</v>
      </c>
      <c r="AB85" s="28">
        <f t="shared" si="31"/>
        <v>0</v>
      </c>
      <c r="AC85" s="28">
        <f t="shared" si="32"/>
        <v>0</v>
      </c>
      <c r="AD85" s="28">
        <f t="shared" si="33"/>
        <v>0</v>
      </c>
      <c r="AE85" s="28">
        <f t="shared" si="34"/>
        <v>0</v>
      </c>
      <c r="AG85" s="12" t="str" cm="1">
        <f t="array" ref="AG85">IF($B85,myNull,IF(INDEX(tblSourceData[EU Year 1],$A85)=myNull,0,INDEX(tblSourceData[EU Year 1],$A85)))</f>
        <v/>
      </c>
      <c r="AH85" s="12" t="str" cm="1">
        <f t="array" ref="AH85">IF($B85,myNull,IF(INDEX(tblSourceData[EU Year 2],$A85)=myNull,0,INDEX(tblSourceData[EU Year 2],$A85)))</f>
        <v/>
      </c>
      <c r="AI85" s="12" t="str" cm="1">
        <f t="array" ref="AI85">IF($B85,myNull,IF(INDEX(tblSourceData[EU Year 3],$A85)=myNull,0,INDEX(tblSourceData[EU Year 3],$A85)))</f>
        <v/>
      </c>
      <c r="AJ85" s="12" t="str" cm="1">
        <f t="array" ref="AJ85">IF($B85,myNull,IF(INDEX(tblSourceData[EU Year 4],$A85)=myNull,0,INDEX(tblSourceData[EU Year 4],$A85)))</f>
        <v/>
      </c>
      <c r="AK85" s="12" t="str" cm="1">
        <f t="array" ref="AK85">IF($B85,myNull,IF(INDEX(tblSourceData[EU Year 5],$A85)=myNull,0,INDEX(tblSourceData[EU Year 5],$A85)))</f>
        <v/>
      </c>
      <c r="AL85" s="12" t="str" cm="1">
        <f t="array" ref="AL85">IF($B85,myNull,IF(INDEX(tblSourceData[NonEU Year1],$A85)=myNull,0,INDEX(tblSourceData[NonEU Year1],$A85)))</f>
        <v/>
      </c>
      <c r="AM85" s="12" t="str" cm="1">
        <f t="array" ref="AM85">IF($B85,myNull,IF(INDEX(tblSourceData[NonEU Year2],$A85)=myNull,0,INDEX(tblSourceData[NonEU Year2],$A85)))</f>
        <v/>
      </c>
      <c r="AN85" s="12" t="str" cm="1">
        <f t="array" ref="AN85">IF($B85,myNull,IF(INDEX(tblSourceData[NonEU Year3],$A85)=myNull,0,INDEX(tblSourceData[NonEU Year3],$A85)))</f>
        <v/>
      </c>
      <c r="AO85" s="12" t="str" cm="1">
        <f t="array" ref="AO85">IF($B85,myNull,IF(INDEX(tblSourceData[NonEU Year4],$A85)=myNull,0,INDEX(tblSourceData[NonEU Year4],$A85)))</f>
        <v/>
      </c>
      <c r="AP85" s="12" t="str" cm="1">
        <f t="array" ref="AP85">IF($B85,myNull,IF(INDEX(tblSourceData[NonEU Year5],$A85)=myNull,0,INDEX(tblSourceData[NonEU Year5],$A85)))</f>
        <v/>
      </c>
    </row>
    <row r="86" spans="1:42" x14ac:dyDescent="0.3">
      <c r="A86" s="4">
        <f t="shared" si="23"/>
        <v>77</v>
      </c>
      <c r="B86" s="6" t="b">
        <f t="shared" si="24"/>
        <v>1</v>
      </c>
      <c r="D86" t="str" cm="1">
        <f t="array" ref="D86">IF($B86,myNull,INDEX(tblSourceData[Campus],$A86))</f>
        <v/>
      </c>
      <c r="E86" t="str" cm="1">
        <f t="array" ref="E86">IF($B86,myNull,INDEX(tblSourceData[Major],$A86))</f>
        <v/>
      </c>
      <c r="F86" t="str" cm="1">
        <f t="array" ref="F86">IF($B86,myNull,INDEX(tblSourceData[Stage],$A86))</f>
        <v/>
      </c>
      <c r="G86" t="str" cm="1">
        <f t="array" ref="G86">IF($B86,myNull,INDEX(tblSourceData[Level],$A86))</f>
        <v/>
      </c>
      <c r="H86" s="10" t="str" cm="1">
        <f t="array" ref="H86">IF($B86,myNull,INDEX(tblSourceData[EU Census],$A86))</f>
        <v/>
      </c>
      <c r="I86" s="10" t="str" cm="1">
        <f t="array" ref="I86">IF($B86,myNull,INDEX(tblSourceData[NonEU Census],$A86))</f>
        <v/>
      </c>
      <c r="J86" s="10" t="str" cm="1">
        <f t="array" ref="J86">IF($B86,myNull,INDEX(tblSourceData[Census Total],$A86))</f>
        <v/>
      </c>
      <c r="K86" s="11" t="str" cm="1">
        <f t="array" ref="K86">IF($B86,myNull,INDEX(tblSourceData[EU Year 1],$A86))</f>
        <v/>
      </c>
      <c r="L86" s="11" t="str" cm="1">
        <f t="array" ref="L86">IF($B86,myNull,INDEX(tblSourceData[EU Year 2],$A86))</f>
        <v/>
      </c>
      <c r="M86" s="11" t="str" cm="1">
        <f t="array" ref="M86">IF($B86,myNull,INDEX(tblSourceData[EU Year 3],$A86))</f>
        <v/>
      </c>
      <c r="N86" s="11" t="str" cm="1">
        <f t="array" ref="N86">IF($B86,myNull,INDEX(tblSourceData[EU Year 4],$A86))</f>
        <v/>
      </c>
      <c r="O86" s="11" t="str" cm="1">
        <f t="array" ref="O86">IF($B86,myNull,INDEX(tblSourceData[EU Year 5],$A86))</f>
        <v/>
      </c>
      <c r="P86" s="11" t="str" cm="1">
        <f t="array" ref="P86">IF($B86,myNull,INDEX(tblSourceData[NonEU Year1],$A86))</f>
        <v/>
      </c>
      <c r="Q86" s="11" t="str" cm="1">
        <f t="array" ref="Q86">IF($B86,myNull,INDEX(tblSourceData[NonEU Year2],$A86))</f>
        <v/>
      </c>
      <c r="R86" s="11" t="str" cm="1">
        <f t="array" ref="R86">IF($B86,myNull,INDEX(tblSourceData[NonEU Year3],$A86))</f>
        <v/>
      </c>
      <c r="S86" s="11" t="str" cm="1">
        <f t="array" ref="S86">IF($B86,myNull,INDEX(tblSourceData[NonEU Year4],$A86))</f>
        <v/>
      </c>
      <c r="T86" s="11" t="str" cm="1">
        <f t="array" ref="T86">IF($B86,myNull,INDEX(tblSourceData[NonEU Year5],$A86))</f>
        <v/>
      </c>
      <c r="V86" s="28">
        <f t="shared" si="25"/>
        <v>0</v>
      </c>
      <c r="W86" s="28">
        <f t="shared" si="26"/>
        <v>0</v>
      </c>
      <c r="X86" s="28">
        <f t="shared" si="27"/>
        <v>0</v>
      </c>
      <c r="Y86" s="28">
        <f t="shared" si="28"/>
        <v>0</v>
      </c>
      <c r="Z86" s="28">
        <f t="shared" si="29"/>
        <v>0</v>
      </c>
      <c r="AA86" s="28">
        <f t="shared" si="30"/>
        <v>0</v>
      </c>
      <c r="AB86" s="28">
        <f t="shared" si="31"/>
        <v>0</v>
      </c>
      <c r="AC86" s="28">
        <f t="shared" si="32"/>
        <v>0</v>
      </c>
      <c r="AD86" s="28">
        <f t="shared" si="33"/>
        <v>0</v>
      </c>
      <c r="AE86" s="28">
        <f t="shared" si="34"/>
        <v>0</v>
      </c>
      <c r="AG86" s="12" t="str" cm="1">
        <f t="array" ref="AG86">IF($B86,myNull,IF(INDEX(tblSourceData[EU Year 1],$A86)=myNull,0,INDEX(tblSourceData[EU Year 1],$A86)))</f>
        <v/>
      </c>
      <c r="AH86" s="12" t="str" cm="1">
        <f t="array" ref="AH86">IF($B86,myNull,IF(INDEX(tblSourceData[EU Year 2],$A86)=myNull,0,INDEX(tblSourceData[EU Year 2],$A86)))</f>
        <v/>
      </c>
      <c r="AI86" s="12" t="str" cm="1">
        <f t="array" ref="AI86">IF($B86,myNull,IF(INDEX(tblSourceData[EU Year 3],$A86)=myNull,0,INDEX(tblSourceData[EU Year 3],$A86)))</f>
        <v/>
      </c>
      <c r="AJ86" s="12" t="str" cm="1">
        <f t="array" ref="AJ86">IF($B86,myNull,IF(INDEX(tblSourceData[EU Year 4],$A86)=myNull,0,INDEX(tblSourceData[EU Year 4],$A86)))</f>
        <v/>
      </c>
      <c r="AK86" s="12" t="str" cm="1">
        <f t="array" ref="AK86">IF($B86,myNull,IF(INDEX(tblSourceData[EU Year 5],$A86)=myNull,0,INDEX(tblSourceData[EU Year 5],$A86)))</f>
        <v/>
      </c>
      <c r="AL86" s="12" t="str" cm="1">
        <f t="array" ref="AL86">IF($B86,myNull,IF(INDEX(tblSourceData[NonEU Year1],$A86)=myNull,0,INDEX(tblSourceData[NonEU Year1],$A86)))</f>
        <v/>
      </c>
      <c r="AM86" s="12" t="str" cm="1">
        <f t="array" ref="AM86">IF($B86,myNull,IF(INDEX(tblSourceData[NonEU Year2],$A86)=myNull,0,INDEX(tblSourceData[NonEU Year2],$A86)))</f>
        <v/>
      </c>
      <c r="AN86" s="12" t="str" cm="1">
        <f t="array" ref="AN86">IF($B86,myNull,IF(INDEX(tblSourceData[NonEU Year3],$A86)=myNull,0,INDEX(tblSourceData[NonEU Year3],$A86)))</f>
        <v/>
      </c>
      <c r="AO86" s="12" t="str" cm="1">
        <f t="array" ref="AO86">IF($B86,myNull,IF(INDEX(tblSourceData[NonEU Year4],$A86)=myNull,0,INDEX(tblSourceData[NonEU Year4],$A86)))</f>
        <v/>
      </c>
      <c r="AP86" s="12" t="str" cm="1">
        <f t="array" ref="AP86">IF($B86,myNull,IF(INDEX(tblSourceData[NonEU Year5],$A86)=myNull,0,INDEX(tblSourceData[NonEU Year5],$A86)))</f>
        <v/>
      </c>
    </row>
    <row r="87" spans="1:42" x14ac:dyDescent="0.3">
      <c r="A87" s="4">
        <f t="shared" si="23"/>
        <v>78</v>
      </c>
      <c r="B87" s="6" t="b">
        <f t="shared" si="24"/>
        <v>1</v>
      </c>
      <c r="D87" t="str" cm="1">
        <f t="array" ref="D87">IF($B87,myNull,INDEX(tblSourceData[Campus],$A87))</f>
        <v/>
      </c>
      <c r="E87" t="str" cm="1">
        <f t="array" ref="E87">IF($B87,myNull,INDEX(tblSourceData[Major],$A87))</f>
        <v/>
      </c>
      <c r="F87" t="str" cm="1">
        <f t="array" ref="F87">IF($B87,myNull,INDEX(tblSourceData[Stage],$A87))</f>
        <v/>
      </c>
      <c r="G87" t="str" cm="1">
        <f t="array" ref="G87">IF($B87,myNull,INDEX(tblSourceData[Level],$A87))</f>
        <v/>
      </c>
      <c r="H87" s="10" t="str" cm="1">
        <f t="array" ref="H87">IF($B87,myNull,INDEX(tblSourceData[EU Census],$A87))</f>
        <v/>
      </c>
      <c r="I87" s="10" t="str" cm="1">
        <f t="array" ref="I87">IF($B87,myNull,INDEX(tblSourceData[NonEU Census],$A87))</f>
        <v/>
      </c>
      <c r="J87" s="10" t="str" cm="1">
        <f t="array" ref="J87">IF($B87,myNull,INDEX(tblSourceData[Census Total],$A87))</f>
        <v/>
      </c>
      <c r="K87" s="11" t="str" cm="1">
        <f t="array" ref="K87">IF($B87,myNull,INDEX(tblSourceData[EU Year 1],$A87))</f>
        <v/>
      </c>
      <c r="L87" s="11" t="str" cm="1">
        <f t="array" ref="L87">IF($B87,myNull,INDEX(tblSourceData[EU Year 2],$A87))</f>
        <v/>
      </c>
      <c r="M87" s="11" t="str" cm="1">
        <f t="array" ref="M87">IF($B87,myNull,INDEX(tblSourceData[EU Year 3],$A87))</f>
        <v/>
      </c>
      <c r="N87" s="11" t="str" cm="1">
        <f t="array" ref="N87">IF($B87,myNull,INDEX(tblSourceData[EU Year 4],$A87))</f>
        <v/>
      </c>
      <c r="O87" s="11" t="str" cm="1">
        <f t="array" ref="O87">IF($B87,myNull,INDEX(tblSourceData[EU Year 5],$A87))</f>
        <v/>
      </c>
      <c r="P87" s="11" t="str" cm="1">
        <f t="array" ref="P87">IF($B87,myNull,INDEX(tblSourceData[NonEU Year1],$A87))</f>
        <v/>
      </c>
      <c r="Q87" s="11" t="str" cm="1">
        <f t="array" ref="Q87">IF($B87,myNull,INDEX(tblSourceData[NonEU Year2],$A87))</f>
        <v/>
      </c>
      <c r="R87" s="11" t="str" cm="1">
        <f t="array" ref="R87">IF($B87,myNull,INDEX(tblSourceData[NonEU Year3],$A87))</f>
        <v/>
      </c>
      <c r="S87" s="11" t="str" cm="1">
        <f t="array" ref="S87">IF($B87,myNull,INDEX(tblSourceData[NonEU Year4],$A87))</f>
        <v/>
      </c>
      <c r="T87" s="11" t="str" cm="1">
        <f t="array" ref="T87">IF($B87,myNull,INDEX(tblSourceData[NonEU Year5],$A87))</f>
        <v/>
      </c>
      <c r="V87" s="28">
        <f t="shared" si="25"/>
        <v>0</v>
      </c>
      <c r="W87" s="28">
        <f t="shared" si="26"/>
        <v>0</v>
      </c>
      <c r="X87" s="28">
        <f t="shared" si="27"/>
        <v>0</v>
      </c>
      <c r="Y87" s="28">
        <f t="shared" si="28"/>
        <v>0</v>
      </c>
      <c r="Z87" s="28">
        <f t="shared" si="29"/>
        <v>0</v>
      </c>
      <c r="AA87" s="28">
        <f t="shared" si="30"/>
        <v>0</v>
      </c>
      <c r="AB87" s="28">
        <f t="shared" si="31"/>
        <v>0</v>
      </c>
      <c r="AC87" s="28">
        <f t="shared" si="32"/>
        <v>0</v>
      </c>
      <c r="AD87" s="28">
        <f t="shared" si="33"/>
        <v>0</v>
      </c>
      <c r="AE87" s="28">
        <f t="shared" si="34"/>
        <v>0</v>
      </c>
      <c r="AG87" s="12" t="str" cm="1">
        <f t="array" ref="AG87">IF($B87,myNull,IF(INDEX(tblSourceData[EU Year 1],$A87)=myNull,0,INDEX(tblSourceData[EU Year 1],$A87)))</f>
        <v/>
      </c>
      <c r="AH87" s="12" t="str" cm="1">
        <f t="array" ref="AH87">IF($B87,myNull,IF(INDEX(tblSourceData[EU Year 2],$A87)=myNull,0,INDEX(tblSourceData[EU Year 2],$A87)))</f>
        <v/>
      </c>
      <c r="AI87" s="12" t="str" cm="1">
        <f t="array" ref="AI87">IF($B87,myNull,IF(INDEX(tblSourceData[EU Year 3],$A87)=myNull,0,INDEX(tblSourceData[EU Year 3],$A87)))</f>
        <v/>
      </c>
      <c r="AJ87" s="12" t="str" cm="1">
        <f t="array" ref="AJ87">IF($B87,myNull,IF(INDEX(tblSourceData[EU Year 4],$A87)=myNull,0,INDEX(tblSourceData[EU Year 4],$A87)))</f>
        <v/>
      </c>
      <c r="AK87" s="12" t="str" cm="1">
        <f t="array" ref="AK87">IF($B87,myNull,IF(INDEX(tblSourceData[EU Year 5],$A87)=myNull,0,INDEX(tblSourceData[EU Year 5],$A87)))</f>
        <v/>
      </c>
      <c r="AL87" s="12" t="str" cm="1">
        <f t="array" ref="AL87">IF($B87,myNull,IF(INDEX(tblSourceData[NonEU Year1],$A87)=myNull,0,INDEX(tblSourceData[NonEU Year1],$A87)))</f>
        <v/>
      </c>
      <c r="AM87" s="12" t="str" cm="1">
        <f t="array" ref="AM87">IF($B87,myNull,IF(INDEX(tblSourceData[NonEU Year2],$A87)=myNull,0,INDEX(tblSourceData[NonEU Year2],$A87)))</f>
        <v/>
      </c>
      <c r="AN87" s="12" t="str" cm="1">
        <f t="array" ref="AN87">IF($B87,myNull,IF(INDEX(tblSourceData[NonEU Year3],$A87)=myNull,0,INDEX(tblSourceData[NonEU Year3],$A87)))</f>
        <v/>
      </c>
      <c r="AO87" s="12" t="str" cm="1">
        <f t="array" ref="AO87">IF($B87,myNull,IF(INDEX(tblSourceData[NonEU Year4],$A87)=myNull,0,INDEX(tblSourceData[NonEU Year4],$A87)))</f>
        <v/>
      </c>
      <c r="AP87" s="12" t="str" cm="1">
        <f t="array" ref="AP87">IF($B87,myNull,IF(INDEX(tblSourceData[NonEU Year5],$A87)=myNull,0,INDEX(tblSourceData[NonEU Year5],$A87)))</f>
        <v/>
      </c>
    </row>
    <row r="88" spans="1:42" x14ac:dyDescent="0.3">
      <c r="A88" s="4">
        <f t="shared" si="23"/>
        <v>79</v>
      </c>
      <c r="B88" s="6" t="b">
        <f t="shared" si="24"/>
        <v>1</v>
      </c>
      <c r="D88" t="str" cm="1">
        <f t="array" ref="D88">IF($B88,myNull,INDEX(tblSourceData[Campus],$A88))</f>
        <v/>
      </c>
      <c r="E88" t="str" cm="1">
        <f t="array" ref="E88">IF($B88,myNull,INDEX(tblSourceData[Major],$A88))</f>
        <v/>
      </c>
      <c r="F88" t="str" cm="1">
        <f t="array" ref="F88">IF($B88,myNull,INDEX(tblSourceData[Stage],$A88))</f>
        <v/>
      </c>
      <c r="G88" t="str" cm="1">
        <f t="array" ref="G88">IF($B88,myNull,INDEX(tblSourceData[Level],$A88))</f>
        <v/>
      </c>
      <c r="H88" s="10" t="str" cm="1">
        <f t="array" ref="H88">IF($B88,myNull,INDEX(tblSourceData[EU Census],$A88))</f>
        <v/>
      </c>
      <c r="I88" s="10" t="str" cm="1">
        <f t="array" ref="I88">IF($B88,myNull,INDEX(tblSourceData[NonEU Census],$A88))</f>
        <v/>
      </c>
      <c r="J88" s="10" t="str" cm="1">
        <f t="array" ref="J88">IF($B88,myNull,INDEX(tblSourceData[Census Total],$A88))</f>
        <v/>
      </c>
      <c r="K88" s="11" t="str" cm="1">
        <f t="array" ref="K88">IF($B88,myNull,INDEX(tblSourceData[EU Year 1],$A88))</f>
        <v/>
      </c>
      <c r="L88" s="11" t="str" cm="1">
        <f t="array" ref="L88">IF($B88,myNull,INDEX(tblSourceData[EU Year 2],$A88))</f>
        <v/>
      </c>
      <c r="M88" s="11" t="str" cm="1">
        <f t="array" ref="M88">IF($B88,myNull,INDEX(tblSourceData[EU Year 3],$A88))</f>
        <v/>
      </c>
      <c r="N88" s="11" t="str" cm="1">
        <f t="array" ref="N88">IF($B88,myNull,INDEX(tblSourceData[EU Year 4],$A88))</f>
        <v/>
      </c>
      <c r="O88" s="11" t="str" cm="1">
        <f t="array" ref="O88">IF($B88,myNull,INDEX(tblSourceData[EU Year 5],$A88))</f>
        <v/>
      </c>
      <c r="P88" s="11" t="str" cm="1">
        <f t="array" ref="P88">IF($B88,myNull,INDEX(tblSourceData[NonEU Year1],$A88))</f>
        <v/>
      </c>
      <c r="Q88" s="11" t="str" cm="1">
        <f t="array" ref="Q88">IF($B88,myNull,INDEX(tblSourceData[NonEU Year2],$A88))</f>
        <v/>
      </c>
      <c r="R88" s="11" t="str" cm="1">
        <f t="array" ref="R88">IF($B88,myNull,INDEX(tblSourceData[NonEU Year3],$A88))</f>
        <v/>
      </c>
      <c r="S88" s="11" t="str" cm="1">
        <f t="array" ref="S88">IF($B88,myNull,INDEX(tblSourceData[NonEU Year4],$A88))</f>
        <v/>
      </c>
      <c r="T88" s="11" t="str" cm="1">
        <f t="array" ref="T88">IF($B88,myNull,INDEX(tblSourceData[NonEU Year5],$A88))</f>
        <v/>
      </c>
      <c r="V88" s="28">
        <f t="shared" si="25"/>
        <v>0</v>
      </c>
      <c r="W88" s="28">
        <f t="shared" si="26"/>
        <v>0</v>
      </c>
      <c r="X88" s="28">
        <f t="shared" si="27"/>
        <v>0</v>
      </c>
      <c r="Y88" s="28">
        <f t="shared" si="28"/>
        <v>0</v>
      </c>
      <c r="Z88" s="28">
        <f t="shared" si="29"/>
        <v>0</v>
      </c>
      <c r="AA88" s="28">
        <f t="shared" si="30"/>
        <v>0</v>
      </c>
      <c r="AB88" s="28">
        <f t="shared" si="31"/>
        <v>0</v>
      </c>
      <c r="AC88" s="28">
        <f t="shared" si="32"/>
        <v>0</v>
      </c>
      <c r="AD88" s="28">
        <f t="shared" si="33"/>
        <v>0</v>
      </c>
      <c r="AE88" s="28">
        <f t="shared" si="34"/>
        <v>0</v>
      </c>
      <c r="AG88" s="12" t="str" cm="1">
        <f t="array" ref="AG88">IF($B88,myNull,IF(INDEX(tblSourceData[EU Year 1],$A88)=myNull,0,INDEX(tblSourceData[EU Year 1],$A88)))</f>
        <v/>
      </c>
      <c r="AH88" s="12" t="str" cm="1">
        <f t="array" ref="AH88">IF($B88,myNull,IF(INDEX(tblSourceData[EU Year 2],$A88)=myNull,0,INDEX(tblSourceData[EU Year 2],$A88)))</f>
        <v/>
      </c>
      <c r="AI88" s="12" t="str" cm="1">
        <f t="array" ref="AI88">IF($B88,myNull,IF(INDEX(tblSourceData[EU Year 3],$A88)=myNull,0,INDEX(tblSourceData[EU Year 3],$A88)))</f>
        <v/>
      </c>
      <c r="AJ88" s="12" t="str" cm="1">
        <f t="array" ref="AJ88">IF($B88,myNull,IF(INDEX(tblSourceData[EU Year 4],$A88)=myNull,0,INDEX(tblSourceData[EU Year 4],$A88)))</f>
        <v/>
      </c>
      <c r="AK88" s="12" t="str" cm="1">
        <f t="array" ref="AK88">IF($B88,myNull,IF(INDEX(tblSourceData[EU Year 5],$A88)=myNull,0,INDEX(tblSourceData[EU Year 5],$A88)))</f>
        <v/>
      </c>
      <c r="AL88" s="12" t="str" cm="1">
        <f t="array" ref="AL88">IF($B88,myNull,IF(INDEX(tblSourceData[NonEU Year1],$A88)=myNull,0,INDEX(tblSourceData[NonEU Year1],$A88)))</f>
        <v/>
      </c>
      <c r="AM88" s="12" t="str" cm="1">
        <f t="array" ref="AM88">IF($B88,myNull,IF(INDEX(tblSourceData[NonEU Year2],$A88)=myNull,0,INDEX(tblSourceData[NonEU Year2],$A88)))</f>
        <v/>
      </c>
      <c r="AN88" s="12" t="str" cm="1">
        <f t="array" ref="AN88">IF($B88,myNull,IF(INDEX(tblSourceData[NonEU Year3],$A88)=myNull,0,INDEX(tblSourceData[NonEU Year3],$A88)))</f>
        <v/>
      </c>
      <c r="AO88" s="12" t="str" cm="1">
        <f t="array" ref="AO88">IF($B88,myNull,IF(INDEX(tblSourceData[NonEU Year4],$A88)=myNull,0,INDEX(tblSourceData[NonEU Year4],$A88)))</f>
        <v/>
      </c>
      <c r="AP88" s="12" t="str" cm="1">
        <f t="array" ref="AP88">IF($B88,myNull,IF(INDEX(tblSourceData[NonEU Year5],$A88)=myNull,0,INDEX(tblSourceData[NonEU Year5],$A88)))</f>
        <v/>
      </c>
    </row>
    <row r="89" spans="1:42" x14ac:dyDescent="0.3">
      <c r="A89" s="4">
        <f t="shared" si="23"/>
        <v>80</v>
      </c>
      <c r="B89" s="6" t="b">
        <f t="shared" si="24"/>
        <v>1</v>
      </c>
      <c r="D89" t="str" cm="1">
        <f t="array" ref="D89">IF($B89,myNull,INDEX(tblSourceData[Campus],$A89))</f>
        <v/>
      </c>
      <c r="E89" t="str" cm="1">
        <f t="array" ref="E89">IF($B89,myNull,INDEX(tblSourceData[Major],$A89))</f>
        <v/>
      </c>
      <c r="F89" t="str" cm="1">
        <f t="array" ref="F89">IF($B89,myNull,INDEX(tblSourceData[Stage],$A89))</f>
        <v/>
      </c>
      <c r="G89" t="str" cm="1">
        <f t="array" ref="G89">IF($B89,myNull,INDEX(tblSourceData[Level],$A89))</f>
        <v/>
      </c>
      <c r="H89" s="10" t="str" cm="1">
        <f t="array" ref="H89">IF($B89,myNull,INDEX(tblSourceData[EU Census],$A89))</f>
        <v/>
      </c>
      <c r="I89" s="10" t="str" cm="1">
        <f t="array" ref="I89">IF($B89,myNull,INDEX(tblSourceData[NonEU Census],$A89))</f>
        <v/>
      </c>
      <c r="J89" s="10" t="str" cm="1">
        <f t="array" ref="J89">IF($B89,myNull,INDEX(tblSourceData[Census Total],$A89))</f>
        <v/>
      </c>
      <c r="K89" s="11" t="str" cm="1">
        <f t="array" ref="K89">IF($B89,myNull,INDEX(tblSourceData[EU Year 1],$A89))</f>
        <v/>
      </c>
      <c r="L89" s="11" t="str" cm="1">
        <f t="array" ref="L89">IF($B89,myNull,INDEX(tblSourceData[EU Year 2],$A89))</f>
        <v/>
      </c>
      <c r="M89" s="11" t="str" cm="1">
        <f t="array" ref="M89">IF($B89,myNull,INDEX(tblSourceData[EU Year 3],$A89))</f>
        <v/>
      </c>
      <c r="N89" s="11" t="str" cm="1">
        <f t="array" ref="N89">IF($B89,myNull,INDEX(tblSourceData[EU Year 4],$A89))</f>
        <v/>
      </c>
      <c r="O89" s="11" t="str" cm="1">
        <f t="array" ref="O89">IF($B89,myNull,INDEX(tblSourceData[EU Year 5],$A89))</f>
        <v/>
      </c>
      <c r="P89" s="11" t="str" cm="1">
        <f t="array" ref="P89">IF($B89,myNull,INDEX(tblSourceData[NonEU Year1],$A89))</f>
        <v/>
      </c>
      <c r="Q89" s="11" t="str" cm="1">
        <f t="array" ref="Q89">IF($B89,myNull,INDEX(tblSourceData[NonEU Year2],$A89))</f>
        <v/>
      </c>
      <c r="R89" s="11" t="str" cm="1">
        <f t="array" ref="R89">IF($B89,myNull,INDEX(tblSourceData[NonEU Year3],$A89))</f>
        <v/>
      </c>
      <c r="S89" s="11" t="str" cm="1">
        <f t="array" ref="S89">IF($B89,myNull,INDEX(tblSourceData[NonEU Year4],$A89))</f>
        <v/>
      </c>
      <c r="T89" s="11" t="str" cm="1">
        <f t="array" ref="T89">IF($B89,myNull,INDEX(tblSourceData[NonEU Year5],$A89))</f>
        <v/>
      </c>
      <c r="V89" s="28">
        <f t="shared" si="25"/>
        <v>0</v>
      </c>
      <c r="W89" s="28">
        <f t="shared" si="26"/>
        <v>0</v>
      </c>
      <c r="X89" s="28">
        <f t="shared" si="27"/>
        <v>0</v>
      </c>
      <c r="Y89" s="28">
        <f t="shared" si="28"/>
        <v>0</v>
      </c>
      <c r="Z89" s="28">
        <f t="shared" si="29"/>
        <v>0</v>
      </c>
      <c r="AA89" s="28">
        <f t="shared" si="30"/>
        <v>0</v>
      </c>
      <c r="AB89" s="28">
        <f t="shared" si="31"/>
        <v>0</v>
      </c>
      <c r="AC89" s="28">
        <f t="shared" si="32"/>
        <v>0</v>
      </c>
      <c r="AD89" s="28">
        <f t="shared" si="33"/>
        <v>0</v>
      </c>
      <c r="AE89" s="28">
        <f t="shared" si="34"/>
        <v>0</v>
      </c>
      <c r="AG89" s="12" t="str" cm="1">
        <f t="array" ref="AG89">IF($B89,myNull,IF(INDEX(tblSourceData[EU Year 1],$A89)=myNull,0,INDEX(tblSourceData[EU Year 1],$A89)))</f>
        <v/>
      </c>
      <c r="AH89" s="12" t="str" cm="1">
        <f t="array" ref="AH89">IF($B89,myNull,IF(INDEX(tblSourceData[EU Year 2],$A89)=myNull,0,INDEX(tblSourceData[EU Year 2],$A89)))</f>
        <v/>
      </c>
      <c r="AI89" s="12" t="str" cm="1">
        <f t="array" ref="AI89">IF($B89,myNull,IF(INDEX(tblSourceData[EU Year 3],$A89)=myNull,0,INDEX(tblSourceData[EU Year 3],$A89)))</f>
        <v/>
      </c>
      <c r="AJ89" s="12" t="str" cm="1">
        <f t="array" ref="AJ89">IF($B89,myNull,IF(INDEX(tblSourceData[EU Year 4],$A89)=myNull,0,INDEX(tblSourceData[EU Year 4],$A89)))</f>
        <v/>
      </c>
      <c r="AK89" s="12" t="str" cm="1">
        <f t="array" ref="AK89">IF($B89,myNull,IF(INDEX(tblSourceData[EU Year 5],$A89)=myNull,0,INDEX(tblSourceData[EU Year 5],$A89)))</f>
        <v/>
      </c>
      <c r="AL89" s="12" t="str" cm="1">
        <f t="array" ref="AL89">IF($B89,myNull,IF(INDEX(tblSourceData[NonEU Year1],$A89)=myNull,0,INDEX(tblSourceData[NonEU Year1],$A89)))</f>
        <v/>
      </c>
      <c r="AM89" s="12" t="str" cm="1">
        <f t="array" ref="AM89">IF($B89,myNull,IF(INDEX(tblSourceData[NonEU Year2],$A89)=myNull,0,INDEX(tblSourceData[NonEU Year2],$A89)))</f>
        <v/>
      </c>
      <c r="AN89" s="12" t="str" cm="1">
        <f t="array" ref="AN89">IF($B89,myNull,IF(INDEX(tblSourceData[NonEU Year3],$A89)=myNull,0,INDEX(tblSourceData[NonEU Year3],$A89)))</f>
        <v/>
      </c>
      <c r="AO89" s="12" t="str" cm="1">
        <f t="array" ref="AO89">IF($B89,myNull,IF(INDEX(tblSourceData[NonEU Year4],$A89)=myNull,0,INDEX(tblSourceData[NonEU Year4],$A89)))</f>
        <v/>
      </c>
      <c r="AP89" s="12" t="str" cm="1">
        <f t="array" ref="AP89">IF($B89,myNull,IF(INDEX(tblSourceData[NonEU Year5],$A89)=myNull,0,INDEX(tblSourceData[NonEU Year5],$A89)))</f>
        <v/>
      </c>
    </row>
    <row r="90" spans="1:42" x14ac:dyDescent="0.3">
      <c r="A90" s="4">
        <f t="shared" si="23"/>
        <v>81</v>
      </c>
      <c r="B90" s="6" t="b">
        <f t="shared" si="24"/>
        <v>1</v>
      </c>
      <c r="D90" t="str" cm="1">
        <f t="array" ref="D90">IF($B90,myNull,INDEX(tblSourceData[Campus],$A90))</f>
        <v/>
      </c>
      <c r="E90" t="str" cm="1">
        <f t="array" ref="E90">IF($B90,myNull,INDEX(tblSourceData[Major],$A90))</f>
        <v/>
      </c>
      <c r="F90" t="str" cm="1">
        <f t="array" ref="F90">IF($B90,myNull,INDEX(tblSourceData[Stage],$A90))</f>
        <v/>
      </c>
      <c r="G90" t="str" cm="1">
        <f t="array" ref="G90">IF($B90,myNull,INDEX(tblSourceData[Level],$A90))</f>
        <v/>
      </c>
      <c r="H90" s="10" t="str" cm="1">
        <f t="array" ref="H90">IF($B90,myNull,INDEX(tblSourceData[EU Census],$A90))</f>
        <v/>
      </c>
      <c r="I90" s="10" t="str" cm="1">
        <f t="array" ref="I90">IF($B90,myNull,INDEX(tblSourceData[NonEU Census],$A90))</f>
        <v/>
      </c>
      <c r="J90" s="10" t="str" cm="1">
        <f t="array" ref="J90">IF($B90,myNull,INDEX(tblSourceData[Census Total],$A90))</f>
        <v/>
      </c>
      <c r="K90" s="11" t="str" cm="1">
        <f t="array" ref="K90">IF($B90,myNull,INDEX(tblSourceData[EU Year 1],$A90))</f>
        <v/>
      </c>
      <c r="L90" s="11" t="str" cm="1">
        <f t="array" ref="L90">IF($B90,myNull,INDEX(tblSourceData[EU Year 2],$A90))</f>
        <v/>
      </c>
      <c r="M90" s="11" t="str" cm="1">
        <f t="array" ref="M90">IF($B90,myNull,INDEX(tblSourceData[EU Year 3],$A90))</f>
        <v/>
      </c>
      <c r="N90" s="11" t="str" cm="1">
        <f t="array" ref="N90">IF($B90,myNull,INDEX(tblSourceData[EU Year 4],$A90))</f>
        <v/>
      </c>
      <c r="O90" s="11" t="str" cm="1">
        <f t="array" ref="O90">IF($B90,myNull,INDEX(tblSourceData[EU Year 5],$A90))</f>
        <v/>
      </c>
      <c r="P90" s="11" t="str" cm="1">
        <f t="array" ref="P90">IF($B90,myNull,INDEX(tblSourceData[NonEU Year1],$A90))</f>
        <v/>
      </c>
      <c r="Q90" s="11" t="str" cm="1">
        <f t="array" ref="Q90">IF($B90,myNull,INDEX(tblSourceData[NonEU Year2],$A90))</f>
        <v/>
      </c>
      <c r="R90" s="11" t="str" cm="1">
        <f t="array" ref="R90">IF($B90,myNull,INDEX(tblSourceData[NonEU Year3],$A90))</f>
        <v/>
      </c>
      <c r="S90" s="11" t="str" cm="1">
        <f t="array" ref="S90">IF($B90,myNull,INDEX(tblSourceData[NonEU Year4],$A90))</f>
        <v/>
      </c>
      <c r="T90" s="11" t="str" cm="1">
        <f t="array" ref="T90">IF($B90,myNull,INDEX(tblSourceData[NonEU Year5],$A90))</f>
        <v/>
      </c>
      <c r="V90" s="28">
        <f t="shared" si="25"/>
        <v>0</v>
      </c>
      <c r="W90" s="28">
        <f t="shared" si="26"/>
        <v>0</v>
      </c>
      <c r="X90" s="28">
        <f t="shared" si="27"/>
        <v>0</v>
      </c>
      <c r="Y90" s="28">
        <f t="shared" si="28"/>
        <v>0</v>
      </c>
      <c r="Z90" s="28">
        <f t="shared" si="29"/>
        <v>0</v>
      </c>
      <c r="AA90" s="28">
        <f t="shared" si="30"/>
        <v>0</v>
      </c>
      <c r="AB90" s="28">
        <f t="shared" si="31"/>
        <v>0</v>
      </c>
      <c r="AC90" s="28">
        <f t="shared" si="32"/>
        <v>0</v>
      </c>
      <c r="AD90" s="28">
        <f t="shared" si="33"/>
        <v>0</v>
      </c>
      <c r="AE90" s="28">
        <f t="shared" si="34"/>
        <v>0</v>
      </c>
      <c r="AG90" s="12" t="str" cm="1">
        <f t="array" ref="AG90">IF($B90,myNull,IF(INDEX(tblSourceData[EU Year 1],$A90)=myNull,0,INDEX(tblSourceData[EU Year 1],$A90)))</f>
        <v/>
      </c>
      <c r="AH90" s="12" t="str" cm="1">
        <f t="array" ref="AH90">IF($B90,myNull,IF(INDEX(tblSourceData[EU Year 2],$A90)=myNull,0,INDEX(tblSourceData[EU Year 2],$A90)))</f>
        <v/>
      </c>
      <c r="AI90" s="12" t="str" cm="1">
        <f t="array" ref="AI90">IF($B90,myNull,IF(INDEX(tblSourceData[EU Year 3],$A90)=myNull,0,INDEX(tblSourceData[EU Year 3],$A90)))</f>
        <v/>
      </c>
      <c r="AJ90" s="12" t="str" cm="1">
        <f t="array" ref="AJ90">IF($B90,myNull,IF(INDEX(tblSourceData[EU Year 4],$A90)=myNull,0,INDEX(tblSourceData[EU Year 4],$A90)))</f>
        <v/>
      </c>
      <c r="AK90" s="12" t="str" cm="1">
        <f t="array" ref="AK90">IF($B90,myNull,IF(INDEX(tblSourceData[EU Year 5],$A90)=myNull,0,INDEX(tblSourceData[EU Year 5],$A90)))</f>
        <v/>
      </c>
      <c r="AL90" s="12" t="str" cm="1">
        <f t="array" ref="AL90">IF($B90,myNull,IF(INDEX(tblSourceData[NonEU Year1],$A90)=myNull,0,INDEX(tblSourceData[NonEU Year1],$A90)))</f>
        <v/>
      </c>
      <c r="AM90" s="12" t="str" cm="1">
        <f t="array" ref="AM90">IF($B90,myNull,IF(INDEX(tblSourceData[NonEU Year2],$A90)=myNull,0,INDEX(tblSourceData[NonEU Year2],$A90)))</f>
        <v/>
      </c>
      <c r="AN90" s="12" t="str" cm="1">
        <f t="array" ref="AN90">IF($B90,myNull,IF(INDEX(tblSourceData[NonEU Year3],$A90)=myNull,0,INDEX(tblSourceData[NonEU Year3],$A90)))</f>
        <v/>
      </c>
      <c r="AO90" s="12" t="str" cm="1">
        <f t="array" ref="AO90">IF($B90,myNull,IF(INDEX(tblSourceData[NonEU Year4],$A90)=myNull,0,INDEX(tblSourceData[NonEU Year4],$A90)))</f>
        <v/>
      </c>
      <c r="AP90" s="12" t="str" cm="1">
        <f t="array" ref="AP90">IF($B90,myNull,IF(INDEX(tblSourceData[NonEU Year5],$A90)=myNull,0,INDEX(tblSourceData[NonEU Year5],$A90)))</f>
        <v/>
      </c>
    </row>
    <row r="91" spans="1:42" x14ac:dyDescent="0.3">
      <c r="A91" s="4">
        <f t="shared" si="23"/>
        <v>82</v>
      </c>
      <c r="B91" s="6" t="b">
        <f t="shared" si="24"/>
        <v>1</v>
      </c>
      <c r="D91" t="str" cm="1">
        <f t="array" ref="D91">IF($B91,myNull,INDEX(tblSourceData[Campus],$A91))</f>
        <v/>
      </c>
      <c r="E91" t="str" cm="1">
        <f t="array" ref="E91">IF($B91,myNull,INDEX(tblSourceData[Major],$A91))</f>
        <v/>
      </c>
      <c r="F91" t="str" cm="1">
        <f t="array" ref="F91">IF($B91,myNull,INDEX(tblSourceData[Stage],$A91))</f>
        <v/>
      </c>
      <c r="G91" t="str" cm="1">
        <f t="array" ref="G91">IF($B91,myNull,INDEX(tblSourceData[Level],$A91))</f>
        <v/>
      </c>
      <c r="H91" s="10" t="str" cm="1">
        <f t="array" ref="H91">IF($B91,myNull,INDEX(tblSourceData[EU Census],$A91))</f>
        <v/>
      </c>
      <c r="I91" s="10" t="str" cm="1">
        <f t="array" ref="I91">IF($B91,myNull,INDEX(tblSourceData[NonEU Census],$A91))</f>
        <v/>
      </c>
      <c r="J91" s="10" t="str" cm="1">
        <f t="array" ref="J91">IF($B91,myNull,INDEX(tblSourceData[Census Total],$A91))</f>
        <v/>
      </c>
      <c r="K91" s="11" t="str" cm="1">
        <f t="array" ref="K91">IF($B91,myNull,INDEX(tblSourceData[EU Year 1],$A91))</f>
        <v/>
      </c>
      <c r="L91" s="11" t="str" cm="1">
        <f t="array" ref="L91">IF($B91,myNull,INDEX(tblSourceData[EU Year 2],$A91))</f>
        <v/>
      </c>
      <c r="M91" s="11" t="str" cm="1">
        <f t="array" ref="M91">IF($B91,myNull,INDEX(tblSourceData[EU Year 3],$A91))</f>
        <v/>
      </c>
      <c r="N91" s="11" t="str" cm="1">
        <f t="array" ref="N91">IF($B91,myNull,INDEX(tblSourceData[EU Year 4],$A91))</f>
        <v/>
      </c>
      <c r="O91" s="11" t="str" cm="1">
        <f t="array" ref="O91">IF($B91,myNull,INDEX(tblSourceData[EU Year 5],$A91))</f>
        <v/>
      </c>
      <c r="P91" s="11" t="str" cm="1">
        <f t="array" ref="P91">IF($B91,myNull,INDEX(tblSourceData[NonEU Year1],$A91))</f>
        <v/>
      </c>
      <c r="Q91" s="11" t="str" cm="1">
        <f t="array" ref="Q91">IF($B91,myNull,INDEX(tblSourceData[NonEU Year2],$A91))</f>
        <v/>
      </c>
      <c r="R91" s="11" t="str" cm="1">
        <f t="array" ref="R91">IF($B91,myNull,INDEX(tblSourceData[NonEU Year3],$A91))</f>
        <v/>
      </c>
      <c r="S91" s="11" t="str" cm="1">
        <f t="array" ref="S91">IF($B91,myNull,INDEX(tblSourceData[NonEU Year4],$A91))</f>
        <v/>
      </c>
      <c r="T91" s="11" t="str" cm="1">
        <f t="array" ref="T91">IF($B91,myNull,INDEX(tblSourceData[NonEU Year5],$A91))</f>
        <v/>
      </c>
      <c r="V91" s="28">
        <f t="shared" si="25"/>
        <v>0</v>
      </c>
      <c r="W91" s="28">
        <f t="shared" si="26"/>
        <v>0</v>
      </c>
      <c r="X91" s="28">
        <f t="shared" si="27"/>
        <v>0</v>
      </c>
      <c r="Y91" s="28">
        <f t="shared" si="28"/>
        <v>0</v>
      </c>
      <c r="Z91" s="28">
        <f t="shared" si="29"/>
        <v>0</v>
      </c>
      <c r="AA91" s="28">
        <f t="shared" si="30"/>
        <v>0</v>
      </c>
      <c r="AB91" s="28">
        <f t="shared" si="31"/>
        <v>0</v>
      </c>
      <c r="AC91" s="28">
        <f t="shared" si="32"/>
        <v>0</v>
      </c>
      <c r="AD91" s="28">
        <f t="shared" si="33"/>
        <v>0</v>
      </c>
      <c r="AE91" s="28">
        <f t="shared" si="34"/>
        <v>0</v>
      </c>
      <c r="AG91" s="12" t="str" cm="1">
        <f t="array" ref="AG91">IF($B91,myNull,IF(INDEX(tblSourceData[EU Year 1],$A91)=myNull,0,INDEX(tblSourceData[EU Year 1],$A91)))</f>
        <v/>
      </c>
      <c r="AH91" s="12" t="str" cm="1">
        <f t="array" ref="AH91">IF($B91,myNull,IF(INDEX(tblSourceData[EU Year 2],$A91)=myNull,0,INDEX(tblSourceData[EU Year 2],$A91)))</f>
        <v/>
      </c>
      <c r="AI91" s="12" t="str" cm="1">
        <f t="array" ref="AI91">IF($B91,myNull,IF(INDEX(tblSourceData[EU Year 3],$A91)=myNull,0,INDEX(tblSourceData[EU Year 3],$A91)))</f>
        <v/>
      </c>
      <c r="AJ91" s="12" t="str" cm="1">
        <f t="array" ref="AJ91">IF($B91,myNull,IF(INDEX(tblSourceData[EU Year 4],$A91)=myNull,0,INDEX(tblSourceData[EU Year 4],$A91)))</f>
        <v/>
      </c>
      <c r="AK91" s="12" t="str" cm="1">
        <f t="array" ref="AK91">IF($B91,myNull,IF(INDEX(tblSourceData[EU Year 5],$A91)=myNull,0,INDEX(tblSourceData[EU Year 5],$A91)))</f>
        <v/>
      </c>
      <c r="AL91" s="12" t="str" cm="1">
        <f t="array" ref="AL91">IF($B91,myNull,IF(INDEX(tblSourceData[NonEU Year1],$A91)=myNull,0,INDEX(tblSourceData[NonEU Year1],$A91)))</f>
        <v/>
      </c>
      <c r="AM91" s="12" t="str" cm="1">
        <f t="array" ref="AM91">IF($B91,myNull,IF(INDEX(tblSourceData[NonEU Year2],$A91)=myNull,0,INDEX(tblSourceData[NonEU Year2],$A91)))</f>
        <v/>
      </c>
      <c r="AN91" s="12" t="str" cm="1">
        <f t="array" ref="AN91">IF($B91,myNull,IF(INDEX(tblSourceData[NonEU Year3],$A91)=myNull,0,INDEX(tblSourceData[NonEU Year3],$A91)))</f>
        <v/>
      </c>
      <c r="AO91" s="12" t="str" cm="1">
        <f t="array" ref="AO91">IF($B91,myNull,IF(INDEX(tblSourceData[NonEU Year4],$A91)=myNull,0,INDEX(tblSourceData[NonEU Year4],$A91)))</f>
        <v/>
      </c>
      <c r="AP91" s="12" t="str" cm="1">
        <f t="array" ref="AP91">IF($B91,myNull,IF(INDEX(tblSourceData[NonEU Year5],$A91)=myNull,0,INDEX(tblSourceData[NonEU Year5],$A91)))</f>
        <v/>
      </c>
    </row>
    <row r="92" spans="1:42" x14ac:dyDescent="0.3">
      <c r="A92" s="4">
        <f t="shared" si="23"/>
        <v>83</v>
      </c>
      <c r="B92" s="6" t="b">
        <f t="shared" si="24"/>
        <v>1</v>
      </c>
      <c r="D92" t="str" cm="1">
        <f t="array" ref="D92">IF($B92,myNull,INDEX(tblSourceData[Campus],$A92))</f>
        <v/>
      </c>
      <c r="E92" t="str" cm="1">
        <f t="array" ref="E92">IF($B92,myNull,INDEX(tblSourceData[Major],$A92))</f>
        <v/>
      </c>
      <c r="F92" t="str" cm="1">
        <f t="array" ref="F92">IF($B92,myNull,INDEX(tblSourceData[Stage],$A92))</f>
        <v/>
      </c>
      <c r="G92" t="str" cm="1">
        <f t="array" ref="G92">IF($B92,myNull,INDEX(tblSourceData[Level],$A92))</f>
        <v/>
      </c>
      <c r="H92" s="10" t="str" cm="1">
        <f t="array" ref="H92">IF($B92,myNull,INDEX(tblSourceData[EU Census],$A92))</f>
        <v/>
      </c>
      <c r="I92" s="10" t="str" cm="1">
        <f t="array" ref="I92">IF($B92,myNull,INDEX(tblSourceData[NonEU Census],$A92))</f>
        <v/>
      </c>
      <c r="J92" s="10" t="str" cm="1">
        <f t="array" ref="J92">IF($B92,myNull,INDEX(tblSourceData[Census Total],$A92))</f>
        <v/>
      </c>
      <c r="K92" s="11" t="str" cm="1">
        <f t="array" ref="K92">IF($B92,myNull,INDEX(tblSourceData[EU Year 1],$A92))</f>
        <v/>
      </c>
      <c r="L92" s="11" t="str" cm="1">
        <f t="array" ref="L92">IF($B92,myNull,INDEX(tblSourceData[EU Year 2],$A92))</f>
        <v/>
      </c>
      <c r="M92" s="11" t="str" cm="1">
        <f t="array" ref="M92">IF($B92,myNull,INDEX(tblSourceData[EU Year 3],$A92))</f>
        <v/>
      </c>
      <c r="N92" s="11" t="str" cm="1">
        <f t="array" ref="N92">IF($B92,myNull,INDEX(tblSourceData[EU Year 4],$A92))</f>
        <v/>
      </c>
      <c r="O92" s="11" t="str" cm="1">
        <f t="array" ref="O92">IF($B92,myNull,INDEX(tblSourceData[EU Year 5],$A92))</f>
        <v/>
      </c>
      <c r="P92" s="11" t="str" cm="1">
        <f t="array" ref="P92">IF($B92,myNull,INDEX(tblSourceData[NonEU Year1],$A92))</f>
        <v/>
      </c>
      <c r="Q92" s="11" t="str" cm="1">
        <f t="array" ref="Q92">IF($B92,myNull,INDEX(tblSourceData[NonEU Year2],$A92))</f>
        <v/>
      </c>
      <c r="R92" s="11" t="str" cm="1">
        <f t="array" ref="R92">IF($B92,myNull,INDEX(tblSourceData[NonEU Year3],$A92))</f>
        <v/>
      </c>
      <c r="S92" s="11" t="str" cm="1">
        <f t="array" ref="S92">IF($B92,myNull,INDEX(tblSourceData[NonEU Year4],$A92))</f>
        <v/>
      </c>
      <c r="T92" s="11" t="str" cm="1">
        <f t="array" ref="T92">IF($B92,myNull,INDEX(tblSourceData[NonEU Year5],$A92))</f>
        <v/>
      </c>
      <c r="V92" s="28">
        <f t="shared" si="25"/>
        <v>0</v>
      </c>
      <c r="W92" s="28">
        <f t="shared" si="26"/>
        <v>0</v>
      </c>
      <c r="X92" s="28">
        <f t="shared" si="27"/>
        <v>0</v>
      </c>
      <c r="Y92" s="28">
        <f t="shared" si="28"/>
        <v>0</v>
      </c>
      <c r="Z92" s="28">
        <f t="shared" si="29"/>
        <v>0</v>
      </c>
      <c r="AA92" s="28">
        <f t="shared" si="30"/>
        <v>0</v>
      </c>
      <c r="AB92" s="28">
        <f t="shared" si="31"/>
        <v>0</v>
      </c>
      <c r="AC92" s="28">
        <f t="shared" si="32"/>
        <v>0</v>
      </c>
      <c r="AD92" s="28">
        <f t="shared" si="33"/>
        <v>0</v>
      </c>
      <c r="AE92" s="28">
        <f t="shared" si="34"/>
        <v>0</v>
      </c>
      <c r="AG92" s="12" t="str" cm="1">
        <f t="array" ref="AG92">IF($B92,myNull,IF(INDEX(tblSourceData[EU Year 1],$A92)=myNull,0,INDEX(tblSourceData[EU Year 1],$A92)))</f>
        <v/>
      </c>
      <c r="AH92" s="12" t="str" cm="1">
        <f t="array" ref="AH92">IF($B92,myNull,IF(INDEX(tblSourceData[EU Year 2],$A92)=myNull,0,INDEX(tblSourceData[EU Year 2],$A92)))</f>
        <v/>
      </c>
      <c r="AI92" s="12" t="str" cm="1">
        <f t="array" ref="AI92">IF($B92,myNull,IF(INDEX(tblSourceData[EU Year 3],$A92)=myNull,0,INDEX(tblSourceData[EU Year 3],$A92)))</f>
        <v/>
      </c>
      <c r="AJ92" s="12" t="str" cm="1">
        <f t="array" ref="AJ92">IF($B92,myNull,IF(INDEX(tblSourceData[EU Year 4],$A92)=myNull,0,INDEX(tblSourceData[EU Year 4],$A92)))</f>
        <v/>
      </c>
      <c r="AK92" s="12" t="str" cm="1">
        <f t="array" ref="AK92">IF($B92,myNull,IF(INDEX(tblSourceData[EU Year 5],$A92)=myNull,0,INDEX(tblSourceData[EU Year 5],$A92)))</f>
        <v/>
      </c>
      <c r="AL92" s="12" t="str" cm="1">
        <f t="array" ref="AL92">IF($B92,myNull,IF(INDEX(tblSourceData[NonEU Year1],$A92)=myNull,0,INDEX(tblSourceData[NonEU Year1],$A92)))</f>
        <v/>
      </c>
      <c r="AM92" s="12" t="str" cm="1">
        <f t="array" ref="AM92">IF($B92,myNull,IF(INDEX(tblSourceData[NonEU Year2],$A92)=myNull,0,INDEX(tblSourceData[NonEU Year2],$A92)))</f>
        <v/>
      </c>
      <c r="AN92" s="12" t="str" cm="1">
        <f t="array" ref="AN92">IF($B92,myNull,IF(INDEX(tblSourceData[NonEU Year3],$A92)=myNull,0,INDEX(tblSourceData[NonEU Year3],$A92)))</f>
        <v/>
      </c>
      <c r="AO92" s="12" t="str" cm="1">
        <f t="array" ref="AO92">IF($B92,myNull,IF(INDEX(tblSourceData[NonEU Year4],$A92)=myNull,0,INDEX(tblSourceData[NonEU Year4],$A92)))</f>
        <v/>
      </c>
      <c r="AP92" s="12" t="str" cm="1">
        <f t="array" ref="AP92">IF($B92,myNull,IF(INDEX(tblSourceData[NonEU Year5],$A92)=myNull,0,INDEX(tblSourceData[NonEU Year5],$A92)))</f>
        <v/>
      </c>
    </row>
    <row r="93" spans="1:42" x14ac:dyDescent="0.3">
      <c r="A93" s="4">
        <f t="shared" si="23"/>
        <v>84</v>
      </c>
      <c r="B93" s="6" t="b">
        <f t="shared" si="24"/>
        <v>1</v>
      </c>
      <c r="D93" t="str" cm="1">
        <f t="array" ref="D93">IF($B93,myNull,INDEX(tblSourceData[Campus],$A93))</f>
        <v/>
      </c>
      <c r="E93" t="str" cm="1">
        <f t="array" ref="E93">IF($B93,myNull,INDEX(tblSourceData[Major],$A93))</f>
        <v/>
      </c>
      <c r="F93" t="str" cm="1">
        <f t="array" ref="F93">IF($B93,myNull,INDEX(tblSourceData[Stage],$A93))</f>
        <v/>
      </c>
      <c r="G93" t="str" cm="1">
        <f t="array" ref="G93">IF($B93,myNull,INDEX(tblSourceData[Level],$A93))</f>
        <v/>
      </c>
      <c r="H93" s="10" t="str" cm="1">
        <f t="array" ref="H93">IF($B93,myNull,INDEX(tblSourceData[EU Census],$A93))</f>
        <v/>
      </c>
      <c r="I93" s="10" t="str" cm="1">
        <f t="array" ref="I93">IF($B93,myNull,INDEX(tblSourceData[NonEU Census],$A93))</f>
        <v/>
      </c>
      <c r="J93" s="10" t="str" cm="1">
        <f t="array" ref="J93">IF($B93,myNull,INDEX(tblSourceData[Census Total],$A93))</f>
        <v/>
      </c>
      <c r="K93" s="11" t="str" cm="1">
        <f t="array" ref="K93">IF($B93,myNull,INDEX(tblSourceData[EU Year 1],$A93))</f>
        <v/>
      </c>
      <c r="L93" s="11" t="str" cm="1">
        <f t="array" ref="L93">IF($B93,myNull,INDEX(tblSourceData[EU Year 2],$A93))</f>
        <v/>
      </c>
      <c r="M93" s="11" t="str" cm="1">
        <f t="array" ref="M93">IF($B93,myNull,INDEX(tblSourceData[EU Year 3],$A93))</f>
        <v/>
      </c>
      <c r="N93" s="11" t="str" cm="1">
        <f t="array" ref="N93">IF($B93,myNull,INDEX(tblSourceData[EU Year 4],$A93))</f>
        <v/>
      </c>
      <c r="O93" s="11" t="str" cm="1">
        <f t="array" ref="O93">IF($B93,myNull,INDEX(tblSourceData[EU Year 5],$A93))</f>
        <v/>
      </c>
      <c r="P93" s="11" t="str" cm="1">
        <f t="array" ref="P93">IF($B93,myNull,INDEX(tblSourceData[NonEU Year1],$A93))</f>
        <v/>
      </c>
      <c r="Q93" s="11" t="str" cm="1">
        <f t="array" ref="Q93">IF($B93,myNull,INDEX(tblSourceData[NonEU Year2],$A93))</f>
        <v/>
      </c>
      <c r="R93" s="11" t="str" cm="1">
        <f t="array" ref="R93">IF($B93,myNull,INDEX(tblSourceData[NonEU Year3],$A93))</f>
        <v/>
      </c>
      <c r="S93" s="11" t="str" cm="1">
        <f t="array" ref="S93">IF($B93,myNull,INDEX(tblSourceData[NonEU Year4],$A93))</f>
        <v/>
      </c>
      <c r="T93" s="11" t="str" cm="1">
        <f t="array" ref="T93">IF($B93,myNull,INDEX(tblSourceData[NonEU Year5],$A93))</f>
        <v/>
      </c>
      <c r="V93" s="28">
        <f t="shared" si="25"/>
        <v>0</v>
      </c>
      <c r="W93" s="28">
        <f t="shared" si="26"/>
        <v>0</v>
      </c>
      <c r="X93" s="28">
        <f t="shared" si="27"/>
        <v>0</v>
      </c>
      <c r="Y93" s="28">
        <f t="shared" si="28"/>
        <v>0</v>
      </c>
      <c r="Z93" s="28">
        <f t="shared" si="29"/>
        <v>0</v>
      </c>
      <c r="AA93" s="28">
        <f t="shared" si="30"/>
        <v>0</v>
      </c>
      <c r="AB93" s="28">
        <f t="shared" si="31"/>
        <v>0</v>
      </c>
      <c r="AC93" s="28">
        <f t="shared" si="32"/>
        <v>0</v>
      </c>
      <c r="AD93" s="28">
        <f t="shared" si="33"/>
        <v>0</v>
      </c>
      <c r="AE93" s="28">
        <f t="shared" si="34"/>
        <v>0</v>
      </c>
      <c r="AG93" s="12" t="str" cm="1">
        <f t="array" ref="AG93">IF($B93,myNull,IF(INDEX(tblSourceData[EU Year 1],$A93)=myNull,0,INDEX(tblSourceData[EU Year 1],$A93)))</f>
        <v/>
      </c>
      <c r="AH93" s="12" t="str" cm="1">
        <f t="array" ref="AH93">IF($B93,myNull,IF(INDEX(tblSourceData[EU Year 2],$A93)=myNull,0,INDEX(tblSourceData[EU Year 2],$A93)))</f>
        <v/>
      </c>
      <c r="AI93" s="12" t="str" cm="1">
        <f t="array" ref="AI93">IF($B93,myNull,IF(INDEX(tblSourceData[EU Year 3],$A93)=myNull,0,INDEX(tblSourceData[EU Year 3],$A93)))</f>
        <v/>
      </c>
      <c r="AJ93" s="12" t="str" cm="1">
        <f t="array" ref="AJ93">IF($B93,myNull,IF(INDEX(tblSourceData[EU Year 4],$A93)=myNull,0,INDEX(tblSourceData[EU Year 4],$A93)))</f>
        <v/>
      </c>
      <c r="AK93" s="12" t="str" cm="1">
        <f t="array" ref="AK93">IF($B93,myNull,IF(INDEX(tblSourceData[EU Year 5],$A93)=myNull,0,INDEX(tblSourceData[EU Year 5],$A93)))</f>
        <v/>
      </c>
      <c r="AL93" s="12" t="str" cm="1">
        <f t="array" ref="AL93">IF($B93,myNull,IF(INDEX(tblSourceData[NonEU Year1],$A93)=myNull,0,INDEX(tblSourceData[NonEU Year1],$A93)))</f>
        <v/>
      </c>
      <c r="AM93" s="12" t="str" cm="1">
        <f t="array" ref="AM93">IF($B93,myNull,IF(INDEX(tblSourceData[NonEU Year2],$A93)=myNull,0,INDEX(tblSourceData[NonEU Year2],$A93)))</f>
        <v/>
      </c>
      <c r="AN93" s="12" t="str" cm="1">
        <f t="array" ref="AN93">IF($B93,myNull,IF(INDEX(tblSourceData[NonEU Year3],$A93)=myNull,0,INDEX(tblSourceData[NonEU Year3],$A93)))</f>
        <v/>
      </c>
      <c r="AO93" s="12" t="str" cm="1">
        <f t="array" ref="AO93">IF($B93,myNull,IF(INDEX(tblSourceData[NonEU Year4],$A93)=myNull,0,INDEX(tblSourceData[NonEU Year4],$A93)))</f>
        <v/>
      </c>
      <c r="AP93" s="12" t="str" cm="1">
        <f t="array" ref="AP93">IF($B93,myNull,IF(INDEX(tblSourceData[NonEU Year5],$A93)=myNull,0,INDEX(tblSourceData[NonEU Year5],$A93)))</f>
        <v/>
      </c>
    </row>
    <row r="94" spans="1:42" x14ac:dyDescent="0.3">
      <c r="A94" s="4">
        <f t="shared" si="23"/>
        <v>85</v>
      </c>
      <c r="B94" s="6" t="b">
        <f t="shared" si="24"/>
        <v>1</v>
      </c>
      <c r="D94" t="str" cm="1">
        <f t="array" ref="D94">IF($B94,myNull,INDEX(tblSourceData[Campus],$A94))</f>
        <v/>
      </c>
      <c r="E94" t="str" cm="1">
        <f t="array" ref="E94">IF($B94,myNull,INDEX(tblSourceData[Major],$A94))</f>
        <v/>
      </c>
      <c r="F94" t="str" cm="1">
        <f t="array" ref="F94">IF($B94,myNull,INDEX(tblSourceData[Stage],$A94))</f>
        <v/>
      </c>
      <c r="G94" t="str" cm="1">
        <f t="array" ref="G94">IF($B94,myNull,INDEX(tblSourceData[Level],$A94))</f>
        <v/>
      </c>
      <c r="H94" s="10" t="str" cm="1">
        <f t="array" ref="H94">IF($B94,myNull,INDEX(tblSourceData[EU Census],$A94))</f>
        <v/>
      </c>
      <c r="I94" s="10" t="str" cm="1">
        <f t="array" ref="I94">IF($B94,myNull,INDEX(tblSourceData[NonEU Census],$A94))</f>
        <v/>
      </c>
      <c r="J94" s="10" t="str" cm="1">
        <f t="array" ref="J94">IF($B94,myNull,INDEX(tblSourceData[Census Total],$A94))</f>
        <v/>
      </c>
      <c r="K94" s="11" t="str" cm="1">
        <f t="array" ref="K94">IF($B94,myNull,INDEX(tblSourceData[EU Year 1],$A94))</f>
        <v/>
      </c>
      <c r="L94" s="11" t="str" cm="1">
        <f t="array" ref="L94">IF($B94,myNull,INDEX(tblSourceData[EU Year 2],$A94))</f>
        <v/>
      </c>
      <c r="M94" s="11" t="str" cm="1">
        <f t="array" ref="M94">IF($B94,myNull,INDEX(tblSourceData[EU Year 3],$A94))</f>
        <v/>
      </c>
      <c r="N94" s="11" t="str" cm="1">
        <f t="array" ref="N94">IF($B94,myNull,INDEX(tblSourceData[EU Year 4],$A94))</f>
        <v/>
      </c>
      <c r="O94" s="11" t="str" cm="1">
        <f t="array" ref="O94">IF($B94,myNull,INDEX(tblSourceData[EU Year 5],$A94))</f>
        <v/>
      </c>
      <c r="P94" s="11" t="str" cm="1">
        <f t="array" ref="P94">IF($B94,myNull,INDEX(tblSourceData[NonEU Year1],$A94))</f>
        <v/>
      </c>
      <c r="Q94" s="11" t="str" cm="1">
        <f t="array" ref="Q94">IF($B94,myNull,INDEX(tblSourceData[NonEU Year2],$A94))</f>
        <v/>
      </c>
      <c r="R94" s="11" t="str" cm="1">
        <f t="array" ref="R94">IF($B94,myNull,INDEX(tblSourceData[NonEU Year3],$A94))</f>
        <v/>
      </c>
      <c r="S94" s="11" t="str" cm="1">
        <f t="array" ref="S94">IF($B94,myNull,INDEX(tblSourceData[NonEU Year4],$A94))</f>
        <v/>
      </c>
      <c r="T94" s="11" t="str" cm="1">
        <f t="array" ref="T94">IF($B94,myNull,INDEX(tblSourceData[NonEU Year5],$A94))</f>
        <v/>
      </c>
      <c r="V94" s="28">
        <f t="shared" si="25"/>
        <v>0</v>
      </c>
      <c r="W94" s="28">
        <f t="shared" si="26"/>
        <v>0</v>
      </c>
      <c r="X94" s="28">
        <f t="shared" si="27"/>
        <v>0</v>
      </c>
      <c r="Y94" s="28">
        <f t="shared" si="28"/>
        <v>0</v>
      </c>
      <c r="Z94" s="28">
        <f t="shared" si="29"/>
        <v>0</v>
      </c>
      <c r="AA94" s="28">
        <f t="shared" si="30"/>
        <v>0</v>
      </c>
      <c r="AB94" s="28">
        <f t="shared" si="31"/>
        <v>0</v>
      </c>
      <c r="AC94" s="28">
        <f t="shared" si="32"/>
        <v>0</v>
      </c>
      <c r="AD94" s="28">
        <f t="shared" si="33"/>
        <v>0</v>
      </c>
      <c r="AE94" s="28">
        <f t="shared" si="34"/>
        <v>0</v>
      </c>
      <c r="AG94" s="12" t="str" cm="1">
        <f t="array" ref="AG94">IF($B94,myNull,IF(INDEX(tblSourceData[EU Year 1],$A94)=myNull,0,INDEX(tblSourceData[EU Year 1],$A94)))</f>
        <v/>
      </c>
      <c r="AH94" s="12" t="str" cm="1">
        <f t="array" ref="AH94">IF($B94,myNull,IF(INDEX(tblSourceData[EU Year 2],$A94)=myNull,0,INDEX(tblSourceData[EU Year 2],$A94)))</f>
        <v/>
      </c>
      <c r="AI94" s="12" t="str" cm="1">
        <f t="array" ref="AI94">IF($B94,myNull,IF(INDEX(tblSourceData[EU Year 3],$A94)=myNull,0,INDEX(tblSourceData[EU Year 3],$A94)))</f>
        <v/>
      </c>
      <c r="AJ94" s="12" t="str" cm="1">
        <f t="array" ref="AJ94">IF($B94,myNull,IF(INDEX(tblSourceData[EU Year 4],$A94)=myNull,0,INDEX(tblSourceData[EU Year 4],$A94)))</f>
        <v/>
      </c>
      <c r="AK94" s="12" t="str" cm="1">
        <f t="array" ref="AK94">IF($B94,myNull,IF(INDEX(tblSourceData[EU Year 5],$A94)=myNull,0,INDEX(tblSourceData[EU Year 5],$A94)))</f>
        <v/>
      </c>
      <c r="AL94" s="12" t="str" cm="1">
        <f t="array" ref="AL94">IF($B94,myNull,IF(INDEX(tblSourceData[NonEU Year1],$A94)=myNull,0,INDEX(tblSourceData[NonEU Year1],$A94)))</f>
        <v/>
      </c>
      <c r="AM94" s="12" t="str" cm="1">
        <f t="array" ref="AM94">IF($B94,myNull,IF(INDEX(tblSourceData[NonEU Year2],$A94)=myNull,0,INDEX(tblSourceData[NonEU Year2],$A94)))</f>
        <v/>
      </c>
      <c r="AN94" s="12" t="str" cm="1">
        <f t="array" ref="AN94">IF($B94,myNull,IF(INDEX(tblSourceData[NonEU Year3],$A94)=myNull,0,INDEX(tblSourceData[NonEU Year3],$A94)))</f>
        <v/>
      </c>
      <c r="AO94" s="12" t="str" cm="1">
        <f t="array" ref="AO94">IF($B94,myNull,IF(INDEX(tblSourceData[NonEU Year4],$A94)=myNull,0,INDEX(tblSourceData[NonEU Year4],$A94)))</f>
        <v/>
      </c>
      <c r="AP94" s="12" t="str" cm="1">
        <f t="array" ref="AP94">IF($B94,myNull,IF(INDEX(tblSourceData[NonEU Year5],$A94)=myNull,0,INDEX(tblSourceData[NonEU Year5],$A94)))</f>
        <v/>
      </c>
    </row>
    <row r="95" spans="1:42" x14ac:dyDescent="0.3">
      <c r="A95" s="4">
        <f t="shared" si="23"/>
        <v>86</v>
      </c>
      <c r="B95" s="6" t="b">
        <f t="shared" si="24"/>
        <v>1</v>
      </c>
      <c r="D95" t="str" cm="1">
        <f t="array" ref="D95">IF($B95,myNull,INDEX(tblSourceData[Campus],$A95))</f>
        <v/>
      </c>
      <c r="E95" t="str" cm="1">
        <f t="array" ref="E95">IF($B95,myNull,INDEX(tblSourceData[Major],$A95))</f>
        <v/>
      </c>
      <c r="F95" t="str" cm="1">
        <f t="array" ref="F95">IF($B95,myNull,INDEX(tblSourceData[Stage],$A95))</f>
        <v/>
      </c>
      <c r="G95" t="str" cm="1">
        <f t="array" ref="G95">IF($B95,myNull,INDEX(tblSourceData[Level],$A95))</f>
        <v/>
      </c>
      <c r="H95" s="10" t="str" cm="1">
        <f t="array" ref="H95">IF($B95,myNull,INDEX(tblSourceData[EU Census],$A95))</f>
        <v/>
      </c>
      <c r="I95" s="10" t="str" cm="1">
        <f t="array" ref="I95">IF($B95,myNull,INDEX(tblSourceData[NonEU Census],$A95))</f>
        <v/>
      </c>
      <c r="J95" s="10" t="str" cm="1">
        <f t="array" ref="J95">IF($B95,myNull,INDEX(tblSourceData[Census Total],$A95))</f>
        <v/>
      </c>
      <c r="K95" s="11" t="str" cm="1">
        <f t="array" ref="K95">IF($B95,myNull,INDEX(tblSourceData[EU Year 1],$A95))</f>
        <v/>
      </c>
      <c r="L95" s="11" t="str" cm="1">
        <f t="array" ref="L95">IF($B95,myNull,INDEX(tblSourceData[EU Year 2],$A95))</f>
        <v/>
      </c>
      <c r="M95" s="11" t="str" cm="1">
        <f t="array" ref="M95">IF($B95,myNull,INDEX(tblSourceData[EU Year 3],$A95))</f>
        <v/>
      </c>
      <c r="N95" s="11" t="str" cm="1">
        <f t="array" ref="N95">IF($B95,myNull,INDEX(tblSourceData[EU Year 4],$A95))</f>
        <v/>
      </c>
      <c r="O95" s="11" t="str" cm="1">
        <f t="array" ref="O95">IF($B95,myNull,INDEX(tblSourceData[EU Year 5],$A95))</f>
        <v/>
      </c>
      <c r="P95" s="11" t="str" cm="1">
        <f t="array" ref="P95">IF($B95,myNull,INDEX(tblSourceData[NonEU Year1],$A95))</f>
        <v/>
      </c>
      <c r="Q95" s="11" t="str" cm="1">
        <f t="array" ref="Q95">IF($B95,myNull,INDEX(tblSourceData[NonEU Year2],$A95))</f>
        <v/>
      </c>
      <c r="R95" s="11" t="str" cm="1">
        <f t="array" ref="R95">IF($B95,myNull,INDEX(tblSourceData[NonEU Year3],$A95))</f>
        <v/>
      </c>
      <c r="S95" s="11" t="str" cm="1">
        <f t="array" ref="S95">IF($B95,myNull,INDEX(tblSourceData[NonEU Year4],$A95))</f>
        <v/>
      </c>
      <c r="T95" s="11" t="str" cm="1">
        <f t="array" ref="T95">IF($B95,myNull,INDEX(tblSourceData[NonEU Year5],$A95))</f>
        <v/>
      </c>
      <c r="V95" s="28">
        <f t="shared" si="25"/>
        <v>0</v>
      </c>
      <c r="W95" s="28">
        <f t="shared" si="26"/>
        <v>0</v>
      </c>
      <c r="X95" s="28">
        <f t="shared" si="27"/>
        <v>0</v>
      </c>
      <c r="Y95" s="28">
        <f t="shared" si="28"/>
        <v>0</v>
      </c>
      <c r="Z95" s="28">
        <f t="shared" si="29"/>
        <v>0</v>
      </c>
      <c r="AA95" s="28">
        <f t="shared" si="30"/>
        <v>0</v>
      </c>
      <c r="AB95" s="28">
        <f t="shared" si="31"/>
        <v>0</v>
      </c>
      <c r="AC95" s="28">
        <f t="shared" si="32"/>
        <v>0</v>
      </c>
      <c r="AD95" s="28">
        <f t="shared" si="33"/>
        <v>0</v>
      </c>
      <c r="AE95" s="28">
        <f t="shared" si="34"/>
        <v>0</v>
      </c>
      <c r="AG95" s="12" t="str" cm="1">
        <f t="array" ref="AG95">IF($B95,myNull,IF(INDEX(tblSourceData[EU Year 1],$A95)=myNull,0,INDEX(tblSourceData[EU Year 1],$A95)))</f>
        <v/>
      </c>
      <c r="AH95" s="12" t="str" cm="1">
        <f t="array" ref="AH95">IF($B95,myNull,IF(INDEX(tblSourceData[EU Year 2],$A95)=myNull,0,INDEX(tblSourceData[EU Year 2],$A95)))</f>
        <v/>
      </c>
      <c r="AI95" s="12" t="str" cm="1">
        <f t="array" ref="AI95">IF($B95,myNull,IF(INDEX(tblSourceData[EU Year 3],$A95)=myNull,0,INDEX(tblSourceData[EU Year 3],$A95)))</f>
        <v/>
      </c>
      <c r="AJ95" s="12" t="str" cm="1">
        <f t="array" ref="AJ95">IF($B95,myNull,IF(INDEX(tblSourceData[EU Year 4],$A95)=myNull,0,INDEX(tblSourceData[EU Year 4],$A95)))</f>
        <v/>
      </c>
      <c r="AK95" s="12" t="str" cm="1">
        <f t="array" ref="AK95">IF($B95,myNull,IF(INDEX(tblSourceData[EU Year 5],$A95)=myNull,0,INDEX(tblSourceData[EU Year 5],$A95)))</f>
        <v/>
      </c>
      <c r="AL95" s="12" t="str" cm="1">
        <f t="array" ref="AL95">IF($B95,myNull,IF(INDEX(tblSourceData[NonEU Year1],$A95)=myNull,0,INDEX(tblSourceData[NonEU Year1],$A95)))</f>
        <v/>
      </c>
      <c r="AM95" s="12" t="str" cm="1">
        <f t="array" ref="AM95">IF($B95,myNull,IF(INDEX(tblSourceData[NonEU Year2],$A95)=myNull,0,INDEX(tblSourceData[NonEU Year2],$A95)))</f>
        <v/>
      </c>
      <c r="AN95" s="12" t="str" cm="1">
        <f t="array" ref="AN95">IF($B95,myNull,IF(INDEX(tblSourceData[NonEU Year3],$A95)=myNull,0,INDEX(tblSourceData[NonEU Year3],$A95)))</f>
        <v/>
      </c>
      <c r="AO95" s="12" t="str" cm="1">
        <f t="array" ref="AO95">IF($B95,myNull,IF(INDEX(tblSourceData[NonEU Year4],$A95)=myNull,0,INDEX(tblSourceData[NonEU Year4],$A95)))</f>
        <v/>
      </c>
      <c r="AP95" s="12" t="str" cm="1">
        <f t="array" ref="AP95">IF($B95,myNull,IF(INDEX(tblSourceData[NonEU Year5],$A95)=myNull,0,INDEX(tblSourceData[NonEU Year5],$A95)))</f>
        <v/>
      </c>
    </row>
    <row r="96" spans="1:42" x14ac:dyDescent="0.3">
      <c r="A96" s="4">
        <f t="shared" si="23"/>
        <v>87</v>
      </c>
      <c r="B96" s="6" t="b">
        <f t="shared" si="24"/>
        <v>1</v>
      </c>
      <c r="D96" t="str" cm="1">
        <f t="array" ref="D96">IF($B96,myNull,INDEX(tblSourceData[Campus],$A96))</f>
        <v/>
      </c>
      <c r="E96" t="str" cm="1">
        <f t="array" ref="E96">IF($B96,myNull,INDEX(tblSourceData[Major],$A96))</f>
        <v/>
      </c>
      <c r="F96" t="str" cm="1">
        <f t="array" ref="F96">IF($B96,myNull,INDEX(tblSourceData[Stage],$A96))</f>
        <v/>
      </c>
      <c r="G96" t="str" cm="1">
        <f t="array" ref="G96">IF($B96,myNull,INDEX(tblSourceData[Level],$A96))</f>
        <v/>
      </c>
      <c r="H96" s="10" t="str" cm="1">
        <f t="array" ref="H96">IF($B96,myNull,INDEX(tblSourceData[EU Census],$A96))</f>
        <v/>
      </c>
      <c r="I96" s="10" t="str" cm="1">
        <f t="array" ref="I96">IF($B96,myNull,INDEX(tblSourceData[NonEU Census],$A96))</f>
        <v/>
      </c>
      <c r="J96" s="10" t="str" cm="1">
        <f t="array" ref="J96">IF($B96,myNull,INDEX(tblSourceData[Census Total],$A96))</f>
        <v/>
      </c>
      <c r="K96" s="11" t="str" cm="1">
        <f t="array" ref="K96">IF($B96,myNull,INDEX(tblSourceData[EU Year 1],$A96))</f>
        <v/>
      </c>
      <c r="L96" s="11" t="str" cm="1">
        <f t="array" ref="L96">IF($B96,myNull,INDEX(tblSourceData[EU Year 2],$A96))</f>
        <v/>
      </c>
      <c r="M96" s="11" t="str" cm="1">
        <f t="array" ref="M96">IF($B96,myNull,INDEX(tblSourceData[EU Year 3],$A96))</f>
        <v/>
      </c>
      <c r="N96" s="11" t="str" cm="1">
        <f t="array" ref="N96">IF($B96,myNull,INDEX(tblSourceData[EU Year 4],$A96))</f>
        <v/>
      </c>
      <c r="O96" s="11" t="str" cm="1">
        <f t="array" ref="O96">IF($B96,myNull,INDEX(tblSourceData[EU Year 5],$A96))</f>
        <v/>
      </c>
      <c r="P96" s="11" t="str" cm="1">
        <f t="array" ref="P96">IF($B96,myNull,INDEX(tblSourceData[NonEU Year1],$A96))</f>
        <v/>
      </c>
      <c r="Q96" s="11" t="str" cm="1">
        <f t="array" ref="Q96">IF($B96,myNull,INDEX(tblSourceData[NonEU Year2],$A96))</f>
        <v/>
      </c>
      <c r="R96" s="11" t="str" cm="1">
        <f t="array" ref="R96">IF($B96,myNull,INDEX(tblSourceData[NonEU Year3],$A96))</f>
        <v/>
      </c>
      <c r="S96" s="11" t="str" cm="1">
        <f t="array" ref="S96">IF($B96,myNull,INDEX(tblSourceData[NonEU Year4],$A96))</f>
        <v/>
      </c>
      <c r="T96" s="11" t="str" cm="1">
        <f t="array" ref="T96">IF($B96,myNull,INDEX(tblSourceData[NonEU Year5],$A96))</f>
        <v/>
      </c>
      <c r="V96" s="28">
        <f t="shared" si="25"/>
        <v>0</v>
      </c>
      <c r="W96" s="28">
        <f t="shared" si="26"/>
        <v>0</v>
      </c>
      <c r="X96" s="28">
        <f t="shared" si="27"/>
        <v>0</v>
      </c>
      <c r="Y96" s="28">
        <f t="shared" si="28"/>
        <v>0</v>
      </c>
      <c r="Z96" s="28">
        <f t="shared" si="29"/>
        <v>0</v>
      </c>
      <c r="AA96" s="28">
        <f t="shared" si="30"/>
        <v>0</v>
      </c>
      <c r="AB96" s="28">
        <f t="shared" si="31"/>
        <v>0</v>
      </c>
      <c r="AC96" s="28">
        <f t="shared" si="32"/>
        <v>0</v>
      </c>
      <c r="AD96" s="28">
        <f t="shared" si="33"/>
        <v>0</v>
      </c>
      <c r="AE96" s="28">
        <f t="shared" si="34"/>
        <v>0</v>
      </c>
      <c r="AG96" s="12" t="str" cm="1">
        <f t="array" ref="AG96">IF($B96,myNull,IF(INDEX(tblSourceData[EU Year 1],$A96)=myNull,0,INDEX(tblSourceData[EU Year 1],$A96)))</f>
        <v/>
      </c>
      <c r="AH96" s="12" t="str" cm="1">
        <f t="array" ref="AH96">IF($B96,myNull,IF(INDEX(tblSourceData[EU Year 2],$A96)=myNull,0,INDEX(tblSourceData[EU Year 2],$A96)))</f>
        <v/>
      </c>
      <c r="AI96" s="12" t="str" cm="1">
        <f t="array" ref="AI96">IF($B96,myNull,IF(INDEX(tblSourceData[EU Year 3],$A96)=myNull,0,INDEX(tblSourceData[EU Year 3],$A96)))</f>
        <v/>
      </c>
      <c r="AJ96" s="12" t="str" cm="1">
        <f t="array" ref="AJ96">IF($B96,myNull,IF(INDEX(tblSourceData[EU Year 4],$A96)=myNull,0,INDEX(tblSourceData[EU Year 4],$A96)))</f>
        <v/>
      </c>
      <c r="AK96" s="12" t="str" cm="1">
        <f t="array" ref="AK96">IF($B96,myNull,IF(INDEX(tblSourceData[EU Year 5],$A96)=myNull,0,INDEX(tblSourceData[EU Year 5],$A96)))</f>
        <v/>
      </c>
      <c r="AL96" s="12" t="str" cm="1">
        <f t="array" ref="AL96">IF($B96,myNull,IF(INDEX(tblSourceData[NonEU Year1],$A96)=myNull,0,INDEX(tblSourceData[NonEU Year1],$A96)))</f>
        <v/>
      </c>
      <c r="AM96" s="12" t="str" cm="1">
        <f t="array" ref="AM96">IF($B96,myNull,IF(INDEX(tblSourceData[NonEU Year2],$A96)=myNull,0,INDEX(tblSourceData[NonEU Year2],$A96)))</f>
        <v/>
      </c>
      <c r="AN96" s="12" t="str" cm="1">
        <f t="array" ref="AN96">IF($B96,myNull,IF(INDEX(tblSourceData[NonEU Year3],$A96)=myNull,0,INDEX(tblSourceData[NonEU Year3],$A96)))</f>
        <v/>
      </c>
      <c r="AO96" s="12" t="str" cm="1">
        <f t="array" ref="AO96">IF($B96,myNull,IF(INDEX(tblSourceData[NonEU Year4],$A96)=myNull,0,INDEX(tblSourceData[NonEU Year4],$A96)))</f>
        <v/>
      </c>
      <c r="AP96" s="12" t="str" cm="1">
        <f t="array" ref="AP96">IF($B96,myNull,IF(INDEX(tblSourceData[NonEU Year5],$A96)=myNull,0,INDEX(tblSourceData[NonEU Year5],$A96)))</f>
        <v/>
      </c>
    </row>
    <row r="97" spans="1:42" x14ac:dyDescent="0.3">
      <c r="A97" s="4">
        <f t="shared" si="23"/>
        <v>88</v>
      </c>
      <c r="B97" s="6" t="b">
        <f t="shared" si="24"/>
        <v>1</v>
      </c>
      <c r="D97" t="str" cm="1">
        <f t="array" ref="D97">IF($B97,myNull,INDEX(tblSourceData[Campus],$A97))</f>
        <v/>
      </c>
      <c r="E97" t="str" cm="1">
        <f t="array" ref="E97">IF($B97,myNull,INDEX(tblSourceData[Major],$A97))</f>
        <v/>
      </c>
      <c r="F97" t="str" cm="1">
        <f t="array" ref="F97">IF($B97,myNull,INDEX(tblSourceData[Stage],$A97))</f>
        <v/>
      </c>
      <c r="G97" t="str" cm="1">
        <f t="array" ref="G97">IF($B97,myNull,INDEX(tblSourceData[Level],$A97))</f>
        <v/>
      </c>
      <c r="H97" s="10" t="str" cm="1">
        <f t="array" ref="H97">IF($B97,myNull,INDEX(tblSourceData[EU Census],$A97))</f>
        <v/>
      </c>
      <c r="I97" s="10" t="str" cm="1">
        <f t="array" ref="I97">IF($B97,myNull,INDEX(tblSourceData[NonEU Census],$A97))</f>
        <v/>
      </c>
      <c r="J97" s="10" t="str" cm="1">
        <f t="array" ref="J97">IF($B97,myNull,INDEX(tblSourceData[Census Total],$A97))</f>
        <v/>
      </c>
      <c r="K97" s="11" t="str" cm="1">
        <f t="array" ref="K97">IF($B97,myNull,INDEX(tblSourceData[EU Year 1],$A97))</f>
        <v/>
      </c>
      <c r="L97" s="11" t="str" cm="1">
        <f t="array" ref="L97">IF($B97,myNull,INDEX(tblSourceData[EU Year 2],$A97))</f>
        <v/>
      </c>
      <c r="M97" s="11" t="str" cm="1">
        <f t="array" ref="M97">IF($B97,myNull,INDEX(tblSourceData[EU Year 3],$A97))</f>
        <v/>
      </c>
      <c r="N97" s="11" t="str" cm="1">
        <f t="array" ref="N97">IF($B97,myNull,INDEX(tblSourceData[EU Year 4],$A97))</f>
        <v/>
      </c>
      <c r="O97" s="11" t="str" cm="1">
        <f t="array" ref="O97">IF($B97,myNull,INDEX(tblSourceData[EU Year 5],$A97))</f>
        <v/>
      </c>
      <c r="P97" s="11" t="str" cm="1">
        <f t="array" ref="P97">IF($B97,myNull,INDEX(tblSourceData[NonEU Year1],$A97))</f>
        <v/>
      </c>
      <c r="Q97" s="11" t="str" cm="1">
        <f t="array" ref="Q97">IF($B97,myNull,INDEX(tblSourceData[NonEU Year2],$A97))</f>
        <v/>
      </c>
      <c r="R97" s="11" t="str" cm="1">
        <f t="array" ref="R97">IF($B97,myNull,INDEX(tblSourceData[NonEU Year3],$A97))</f>
        <v/>
      </c>
      <c r="S97" s="11" t="str" cm="1">
        <f t="array" ref="S97">IF($B97,myNull,INDEX(tblSourceData[NonEU Year4],$A97))</f>
        <v/>
      </c>
      <c r="T97" s="11" t="str" cm="1">
        <f t="array" ref="T97">IF($B97,myNull,INDEX(tblSourceData[NonEU Year5],$A97))</f>
        <v/>
      </c>
      <c r="V97" s="28">
        <f t="shared" si="25"/>
        <v>0</v>
      </c>
      <c r="W97" s="28">
        <f t="shared" si="26"/>
        <v>0</v>
      </c>
      <c r="X97" s="28">
        <f t="shared" si="27"/>
        <v>0</v>
      </c>
      <c r="Y97" s="28">
        <f t="shared" si="28"/>
        <v>0</v>
      </c>
      <c r="Z97" s="28">
        <f t="shared" si="29"/>
        <v>0</v>
      </c>
      <c r="AA97" s="28">
        <f t="shared" si="30"/>
        <v>0</v>
      </c>
      <c r="AB97" s="28">
        <f t="shared" si="31"/>
        <v>0</v>
      </c>
      <c r="AC97" s="28">
        <f t="shared" si="32"/>
        <v>0</v>
      </c>
      <c r="AD97" s="28">
        <f t="shared" si="33"/>
        <v>0</v>
      </c>
      <c r="AE97" s="28">
        <f t="shared" si="34"/>
        <v>0</v>
      </c>
      <c r="AG97" s="12" t="str" cm="1">
        <f t="array" ref="AG97">IF($B97,myNull,IF(INDEX(tblSourceData[EU Year 1],$A97)=myNull,0,INDEX(tblSourceData[EU Year 1],$A97)))</f>
        <v/>
      </c>
      <c r="AH97" s="12" t="str" cm="1">
        <f t="array" ref="AH97">IF($B97,myNull,IF(INDEX(tblSourceData[EU Year 2],$A97)=myNull,0,INDEX(tblSourceData[EU Year 2],$A97)))</f>
        <v/>
      </c>
      <c r="AI97" s="12" t="str" cm="1">
        <f t="array" ref="AI97">IF($B97,myNull,IF(INDEX(tblSourceData[EU Year 3],$A97)=myNull,0,INDEX(tblSourceData[EU Year 3],$A97)))</f>
        <v/>
      </c>
      <c r="AJ97" s="12" t="str" cm="1">
        <f t="array" ref="AJ97">IF($B97,myNull,IF(INDEX(tblSourceData[EU Year 4],$A97)=myNull,0,INDEX(tblSourceData[EU Year 4],$A97)))</f>
        <v/>
      </c>
      <c r="AK97" s="12" t="str" cm="1">
        <f t="array" ref="AK97">IF($B97,myNull,IF(INDEX(tblSourceData[EU Year 5],$A97)=myNull,0,INDEX(tblSourceData[EU Year 5],$A97)))</f>
        <v/>
      </c>
      <c r="AL97" s="12" t="str" cm="1">
        <f t="array" ref="AL97">IF($B97,myNull,IF(INDEX(tblSourceData[NonEU Year1],$A97)=myNull,0,INDEX(tblSourceData[NonEU Year1],$A97)))</f>
        <v/>
      </c>
      <c r="AM97" s="12" t="str" cm="1">
        <f t="array" ref="AM97">IF($B97,myNull,IF(INDEX(tblSourceData[NonEU Year2],$A97)=myNull,0,INDEX(tblSourceData[NonEU Year2],$A97)))</f>
        <v/>
      </c>
      <c r="AN97" s="12" t="str" cm="1">
        <f t="array" ref="AN97">IF($B97,myNull,IF(INDEX(tblSourceData[NonEU Year3],$A97)=myNull,0,INDEX(tblSourceData[NonEU Year3],$A97)))</f>
        <v/>
      </c>
      <c r="AO97" s="12" t="str" cm="1">
        <f t="array" ref="AO97">IF($B97,myNull,IF(INDEX(tblSourceData[NonEU Year4],$A97)=myNull,0,INDEX(tblSourceData[NonEU Year4],$A97)))</f>
        <v/>
      </c>
      <c r="AP97" s="12" t="str" cm="1">
        <f t="array" ref="AP97">IF($B97,myNull,IF(INDEX(tblSourceData[NonEU Year5],$A97)=myNull,0,INDEX(tblSourceData[NonEU Year5],$A97)))</f>
        <v/>
      </c>
    </row>
    <row r="98" spans="1:42" x14ac:dyDescent="0.3">
      <c r="A98" s="4">
        <f t="shared" si="23"/>
        <v>89</v>
      </c>
      <c r="B98" s="6" t="b">
        <f t="shared" si="24"/>
        <v>1</v>
      </c>
      <c r="D98" t="str" cm="1">
        <f t="array" ref="D98">IF($B98,myNull,INDEX(tblSourceData[Campus],$A98))</f>
        <v/>
      </c>
      <c r="E98" t="str" cm="1">
        <f t="array" ref="E98">IF($B98,myNull,INDEX(tblSourceData[Major],$A98))</f>
        <v/>
      </c>
      <c r="F98" t="str" cm="1">
        <f t="array" ref="F98">IF($B98,myNull,INDEX(tblSourceData[Stage],$A98))</f>
        <v/>
      </c>
      <c r="G98" t="str" cm="1">
        <f t="array" ref="G98">IF($B98,myNull,INDEX(tblSourceData[Level],$A98))</f>
        <v/>
      </c>
      <c r="H98" s="10" t="str" cm="1">
        <f t="array" ref="H98">IF($B98,myNull,INDEX(tblSourceData[EU Census],$A98))</f>
        <v/>
      </c>
      <c r="I98" s="10" t="str" cm="1">
        <f t="array" ref="I98">IF($B98,myNull,INDEX(tblSourceData[NonEU Census],$A98))</f>
        <v/>
      </c>
      <c r="J98" s="10" t="str" cm="1">
        <f t="array" ref="J98">IF($B98,myNull,INDEX(tblSourceData[Census Total],$A98))</f>
        <v/>
      </c>
      <c r="K98" s="11" t="str" cm="1">
        <f t="array" ref="K98">IF($B98,myNull,INDEX(tblSourceData[EU Year 1],$A98))</f>
        <v/>
      </c>
      <c r="L98" s="11" t="str" cm="1">
        <f t="array" ref="L98">IF($B98,myNull,INDEX(tblSourceData[EU Year 2],$A98))</f>
        <v/>
      </c>
      <c r="M98" s="11" t="str" cm="1">
        <f t="array" ref="M98">IF($B98,myNull,INDEX(tblSourceData[EU Year 3],$A98))</f>
        <v/>
      </c>
      <c r="N98" s="11" t="str" cm="1">
        <f t="array" ref="N98">IF($B98,myNull,INDEX(tblSourceData[EU Year 4],$A98))</f>
        <v/>
      </c>
      <c r="O98" s="11" t="str" cm="1">
        <f t="array" ref="O98">IF($B98,myNull,INDEX(tblSourceData[EU Year 5],$A98))</f>
        <v/>
      </c>
      <c r="P98" s="11" t="str" cm="1">
        <f t="array" ref="P98">IF($B98,myNull,INDEX(tblSourceData[NonEU Year1],$A98))</f>
        <v/>
      </c>
      <c r="Q98" s="11" t="str" cm="1">
        <f t="array" ref="Q98">IF($B98,myNull,INDEX(tblSourceData[NonEU Year2],$A98))</f>
        <v/>
      </c>
      <c r="R98" s="11" t="str" cm="1">
        <f t="array" ref="R98">IF($B98,myNull,INDEX(tblSourceData[NonEU Year3],$A98))</f>
        <v/>
      </c>
      <c r="S98" s="11" t="str" cm="1">
        <f t="array" ref="S98">IF($B98,myNull,INDEX(tblSourceData[NonEU Year4],$A98))</f>
        <v/>
      </c>
      <c r="T98" s="11" t="str" cm="1">
        <f t="array" ref="T98">IF($B98,myNull,INDEX(tblSourceData[NonEU Year5],$A98))</f>
        <v/>
      </c>
      <c r="V98" s="28">
        <f t="shared" si="25"/>
        <v>0</v>
      </c>
      <c r="W98" s="28">
        <f t="shared" si="26"/>
        <v>0</v>
      </c>
      <c r="X98" s="28">
        <f t="shared" si="27"/>
        <v>0</v>
      </c>
      <c r="Y98" s="28">
        <f t="shared" si="28"/>
        <v>0</v>
      </c>
      <c r="Z98" s="28">
        <f t="shared" si="29"/>
        <v>0</v>
      </c>
      <c r="AA98" s="28">
        <f t="shared" si="30"/>
        <v>0</v>
      </c>
      <c r="AB98" s="28">
        <f t="shared" si="31"/>
        <v>0</v>
      </c>
      <c r="AC98" s="28">
        <f t="shared" si="32"/>
        <v>0</v>
      </c>
      <c r="AD98" s="28">
        <f t="shared" si="33"/>
        <v>0</v>
      </c>
      <c r="AE98" s="28">
        <f t="shared" si="34"/>
        <v>0</v>
      </c>
      <c r="AG98" s="12" t="str" cm="1">
        <f t="array" ref="AG98">IF($B98,myNull,IF(INDEX(tblSourceData[EU Year 1],$A98)=myNull,0,INDEX(tblSourceData[EU Year 1],$A98)))</f>
        <v/>
      </c>
      <c r="AH98" s="12" t="str" cm="1">
        <f t="array" ref="AH98">IF($B98,myNull,IF(INDEX(tblSourceData[EU Year 2],$A98)=myNull,0,INDEX(tblSourceData[EU Year 2],$A98)))</f>
        <v/>
      </c>
      <c r="AI98" s="12" t="str" cm="1">
        <f t="array" ref="AI98">IF($B98,myNull,IF(INDEX(tblSourceData[EU Year 3],$A98)=myNull,0,INDEX(tblSourceData[EU Year 3],$A98)))</f>
        <v/>
      </c>
      <c r="AJ98" s="12" t="str" cm="1">
        <f t="array" ref="AJ98">IF($B98,myNull,IF(INDEX(tblSourceData[EU Year 4],$A98)=myNull,0,INDEX(tblSourceData[EU Year 4],$A98)))</f>
        <v/>
      </c>
      <c r="AK98" s="12" t="str" cm="1">
        <f t="array" ref="AK98">IF($B98,myNull,IF(INDEX(tblSourceData[EU Year 5],$A98)=myNull,0,INDEX(tblSourceData[EU Year 5],$A98)))</f>
        <v/>
      </c>
      <c r="AL98" s="12" t="str" cm="1">
        <f t="array" ref="AL98">IF($B98,myNull,IF(INDEX(tblSourceData[NonEU Year1],$A98)=myNull,0,INDEX(tblSourceData[NonEU Year1],$A98)))</f>
        <v/>
      </c>
      <c r="AM98" s="12" t="str" cm="1">
        <f t="array" ref="AM98">IF($B98,myNull,IF(INDEX(tblSourceData[NonEU Year2],$A98)=myNull,0,INDEX(tblSourceData[NonEU Year2],$A98)))</f>
        <v/>
      </c>
      <c r="AN98" s="12" t="str" cm="1">
        <f t="array" ref="AN98">IF($B98,myNull,IF(INDEX(tblSourceData[NonEU Year3],$A98)=myNull,0,INDEX(tblSourceData[NonEU Year3],$A98)))</f>
        <v/>
      </c>
      <c r="AO98" s="12" t="str" cm="1">
        <f t="array" ref="AO98">IF($B98,myNull,IF(INDEX(tblSourceData[NonEU Year4],$A98)=myNull,0,INDEX(tblSourceData[NonEU Year4],$A98)))</f>
        <v/>
      </c>
      <c r="AP98" s="12" t="str" cm="1">
        <f t="array" ref="AP98">IF($B98,myNull,IF(INDEX(tblSourceData[NonEU Year5],$A98)=myNull,0,INDEX(tblSourceData[NonEU Year5],$A98)))</f>
        <v/>
      </c>
    </row>
    <row r="99" spans="1:42" x14ac:dyDescent="0.3">
      <c r="A99" s="4">
        <f t="shared" si="23"/>
        <v>90</v>
      </c>
      <c r="B99" s="6" t="b">
        <f t="shared" si="24"/>
        <v>1</v>
      </c>
      <c r="D99" t="str" cm="1">
        <f t="array" ref="D99">IF($B99,myNull,INDEX(tblSourceData[Campus],$A99))</f>
        <v/>
      </c>
      <c r="E99" t="str" cm="1">
        <f t="array" ref="E99">IF($B99,myNull,INDEX(tblSourceData[Major],$A99))</f>
        <v/>
      </c>
      <c r="F99" t="str" cm="1">
        <f t="array" ref="F99">IF($B99,myNull,INDEX(tblSourceData[Stage],$A99))</f>
        <v/>
      </c>
      <c r="G99" t="str" cm="1">
        <f t="array" ref="G99">IF($B99,myNull,INDEX(tblSourceData[Level],$A99))</f>
        <v/>
      </c>
      <c r="H99" s="10" t="str" cm="1">
        <f t="array" ref="H99">IF($B99,myNull,INDEX(tblSourceData[EU Census],$A99))</f>
        <v/>
      </c>
      <c r="I99" s="10" t="str" cm="1">
        <f t="array" ref="I99">IF($B99,myNull,INDEX(tblSourceData[NonEU Census],$A99))</f>
        <v/>
      </c>
      <c r="J99" s="10" t="str" cm="1">
        <f t="array" ref="J99">IF($B99,myNull,INDEX(tblSourceData[Census Total],$A99))</f>
        <v/>
      </c>
      <c r="K99" s="11" t="str" cm="1">
        <f t="array" ref="K99">IF($B99,myNull,INDEX(tblSourceData[EU Year 1],$A99))</f>
        <v/>
      </c>
      <c r="L99" s="11" t="str" cm="1">
        <f t="array" ref="L99">IF($B99,myNull,INDEX(tblSourceData[EU Year 2],$A99))</f>
        <v/>
      </c>
      <c r="M99" s="11" t="str" cm="1">
        <f t="array" ref="M99">IF($B99,myNull,INDEX(tblSourceData[EU Year 3],$A99))</f>
        <v/>
      </c>
      <c r="N99" s="11" t="str" cm="1">
        <f t="array" ref="N99">IF($B99,myNull,INDEX(tblSourceData[EU Year 4],$A99))</f>
        <v/>
      </c>
      <c r="O99" s="11" t="str" cm="1">
        <f t="array" ref="O99">IF($B99,myNull,INDEX(tblSourceData[EU Year 5],$A99))</f>
        <v/>
      </c>
      <c r="P99" s="11" t="str" cm="1">
        <f t="array" ref="P99">IF($B99,myNull,INDEX(tblSourceData[NonEU Year1],$A99))</f>
        <v/>
      </c>
      <c r="Q99" s="11" t="str" cm="1">
        <f t="array" ref="Q99">IF($B99,myNull,INDEX(tblSourceData[NonEU Year2],$A99))</f>
        <v/>
      </c>
      <c r="R99" s="11" t="str" cm="1">
        <f t="array" ref="R99">IF($B99,myNull,INDEX(tblSourceData[NonEU Year3],$A99))</f>
        <v/>
      </c>
      <c r="S99" s="11" t="str" cm="1">
        <f t="array" ref="S99">IF($B99,myNull,INDEX(tblSourceData[NonEU Year4],$A99))</f>
        <v/>
      </c>
      <c r="T99" s="11" t="str" cm="1">
        <f t="array" ref="T99">IF($B99,myNull,INDEX(tblSourceData[NonEU Year5],$A99))</f>
        <v/>
      </c>
      <c r="V99" s="28">
        <f t="shared" si="25"/>
        <v>0</v>
      </c>
      <c r="W99" s="28">
        <f t="shared" si="26"/>
        <v>0</v>
      </c>
      <c r="X99" s="28">
        <f t="shared" si="27"/>
        <v>0</v>
      </c>
      <c r="Y99" s="28">
        <f t="shared" si="28"/>
        <v>0</v>
      </c>
      <c r="Z99" s="28">
        <f t="shared" si="29"/>
        <v>0</v>
      </c>
      <c r="AA99" s="28">
        <f t="shared" si="30"/>
        <v>0</v>
      </c>
      <c r="AB99" s="28">
        <f t="shared" si="31"/>
        <v>0</v>
      </c>
      <c r="AC99" s="28">
        <f t="shared" si="32"/>
        <v>0</v>
      </c>
      <c r="AD99" s="28">
        <f t="shared" si="33"/>
        <v>0</v>
      </c>
      <c r="AE99" s="28">
        <f t="shared" si="34"/>
        <v>0</v>
      </c>
      <c r="AG99" s="12" t="str" cm="1">
        <f t="array" ref="AG99">IF($B99,myNull,IF(INDEX(tblSourceData[EU Year 1],$A99)=myNull,0,INDEX(tblSourceData[EU Year 1],$A99)))</f>
        <v/>
      </c>
      <c r="AH99" s="12" t="str" cm="1">
        <f t="array" ref="AH99">IF($B99,myNull,IF(INDEX(tblSourceData[EU Year 2],$A99)=myNull,0,INDEX(tblSourceData[EU Year 2],$A99)))</f>
        <v/>
      </c>
      <c r="AI99" s="12" t="str" cm="1">
        <f t="array" ref="AI99">IF($B99,myNull,IF(INDEX(tblSourceData[EU Year 3],$A99)=myNull,0,INDEX(tblSourceData[EU Year 3],$A99)))</f>
        <v/>
      </c>
      <c r="AJ99" s="12" t="str" cm="1">
        <f t="array" ref="AJ99">IF($B99,myNull,IF(INDEX(tblSourceData[EU Year 4],$A99)=myNull,0,INDEX(tblSourceData[EU Year 4],$A99)))</f>
        <v/>
      </c>
      <c r="AK99" s="12" t="str" cm="1">
        <f t="array" ref="AK99">IF($B99,myNull,IF(INDEX(tblSourceData[EU Year 5],$A99)=myNull,0,INDEX(tblSourceData[EU Year 5],$A99)))</f>
        <v/>
      </c>
      <c r="AL99" s="12" t="str" cm="1">
        <f t="array" ref="AL99">IF($B99,myNull,IF(INDEX(tblSourceData[NonEU Year1],$A99)=myNull,0,INDEX(tblSourceData[NonEU Year1],$A99)))</f>
        <v/>
      </c>
      <c r="AM99" s="12" t="str" cm="1">
        <f t="array" ref="AM99">IF($B99,myNull,IF(INDEX(tblSourceData[NonEU Year2],$A99)=myNull,0,INDEX(tblSourceData[NonEU Year2],$A99)))</f>
        <v/>
      </c>
      <c r="AN99" s="12" t="str" cm="1">
        <f t="array" ref="AN99">IF($B99,myNull,IF(INDEX(tblSourceData[NonEU Year3],$A99)=myNull,0,INDEX(tblSourceData[NonEU Year3],$A99)))</f>
        <v/>
      </c>
      <c r="AO99" s="12" t="str" cm="1">
        <f t="array" ref="AO99">IF($B99,myNull,IF(INDEX(tblSourceData[NonEU Year4],$A99)=myNull,0,INDEX(tblSourceData[NonEU Year4],$A99)))</f>
        <v/>
      </c>
      <c r="AP99" s="12" t="str" cm="1">
        <f t="array" ref="AP99">IF($B99,myNull,IF(INDEX(tblSourceData[NonEU Year5],$A99)=myNull,0,INDEX(tblSourceData[NonEU Year5],$A99)))</f>
        <v/>
      </c>
    </row>
    <row r="100" spans="1:42" x14ac:dyDescent="0.3">
      <c r="A100" s="4">
        <f t="shared" si="23"/>
        <v>91</v>
      </c>
      <c r="B100" s="6" t="b">
        <f t="shared" si="24"/>
        <v>1</v>
      </c>
      <c r="D100" t="str" cm="1">
        <f t="array" ref="D100">IF($B100,myNull,INDEX(tblSourceData[Campus],$A100))</f>
        <v/>
      </c>
      <c r="E100" t="str" cm="1">
        <f t="array" ref="E100">IF($B100,myNull,INDEX(tblSourceData[Major],$A100))</f>
        <v/>
      </c>
      <c r="F100" t="str" cm="1">
        <f t="array" ref="F100">IF($B100,myNull,INDEX(tblSourceData[Stage],$A100))</f>
        <v/>
      </c>
      <c r="G100" t="str" cm="1">
        <f t="array" ref="G100">IF($B100,myNull,INDEX(tblSourceData[Level],$A100))</f>
        <v/>
      </c>
      <c r="H100" s="10" t="str" cm="1">
        <f t="array" ref="H100">IF($B100,myNull,INDEX(tblSourceData[EU Census],$A100))</f>
        <v/>
      </c>
      <c r="I100" s="10" t="str" cm="1">
        <f t="array" ref="I100">IF($B100,myNull,INDEX(tblSourceData[NonEU Census],$A100))</f>
        <v/>
      </c>
      <c r="J100" s="10" t="str" cm="1">
        <f t="array" ref="J100">IF($B100,myNull,INDEX(tblSourceData[Census Total],$A100))</f>
        <v/>
      </c>
      <c r="K100" s="11" t="str" cm="1">
        <f t="array" ref="K100">IF($B100,myNull,INDEX(tblSourceData[EU Year 1],$A100))</f>
        <v/>
      </c>
      <c r="L100" s="11" t="str" cm="1">
        <f t="array" ref="L100">IF($B100,myNull,INDEX(tblSourceData[EU Year 2],$A100))</f>
        <v/>
      </c>
      <c r="M100" s="11" t="str" cm="1">
        <f t="array" ref="M100">IF($B100,myNull,INDEX(tblSourceData[EU Year 3],$A100))</f>
        <v/>
      </c>
      <c r="N100" s="11" t="str" cm="1">
        <f t="array" ref="N100">IF($B100,myNull,INDEX(tblSourceData[EU Year 4],$A100))</f>
        <v/>
      </c>
      <c r="O100" s="11" t="str" cm="1">
        <f t="array" ref="O100">IF($B100,myNull,INDEX(tblSourceData[EU Year 5],$A100))</f>
        <v/>
      </c>
      <c r="P100" s="11" t="str" cm="1">
        <f t="array" ref="P100">IF($B100,myNull,INDEX(tblSourceData[NonEU Year1],$A100))</f>
        <v/>
      </c>
      <c r="Q100" s="11" t="str" cm="1">
        <f t="array" ref="Q100">IF($B100,myNull,INDEX(tblSourceData[NonEU Year2],$A100))</f>
        <v/>
      </c>
      <c r="R100" s="11" t="str" cm="1">
        <f t="array" ref="R100">IF($B100,myNull,INDEX(tblSourceData[NonEU Year3],$A100))</f>
        <v/>
      </c>
      <c r="S100" s="11" t="str" cm="1">
        <f t="array" ref="S100">IF($B100,myNull,INDEX(tblSourceData[NonEU Year4],$A100))</f>
        <v/>
      </c>
      <c r="T100" s="11" t="str" cm="1">
        <f t="array" ref="T100">IF($B100,myNull,INDEX(tblSourceData[NonEU Year5],$A100))</f>
        <v/>
      </c>
      <c r="V100" s="28">
        <f t="shared" si="25"/>
        <v>0</v>
      </c>
      <c r="W100" s="28">
        <f t="shared" si="26"/>
        <v>0</v>
      </c>
      <c r="X100" s="28">
        <f t="shared" si="27"/>
        <v>0</v>
      </c>
      <c r="Y100" s="28">
        <f t="shared" si="28"/>
        <v>0</v>
      </c>
      <c r="Z100" s="28">
        <f t="shared" si="29"/>
        <v>0</v>
      </c>
      <c r="AA100" s="28">
        <f t="shared" si="30"/>
        <v>0</v>
      </c>
      <c r="AB100" s="28">
        <f t="shared" si="31"/>
        <v>0</v>
      </c>
      <c r="AC100" s="28">
        <f t="shared" si="32"/>
        <v>0</v>
      </c>
      <c r="AD100" s="28">
        <f t="shared" si="33"/>
        <v>0</v>
      </c>
      <c r="AE100" s="28">
        <f t="shared" si="34"/>
        <v>0</v>
      </c>
      <c r="AG100" s="12" t="str" cm="1">
        <f t="array" ref="AG100">IF($B100,myNull,IF(INDEX(tblSourceData[EU Year 1],$A100)=myNull,0,INDEX(tblSourceData[EU Year 1],$A100)))</f>
        <v/>
      </c>
      <c r="AH100" s="12" t="str" cm="1">
        <f t="array" ref="AH100">IF($B100,myNull,IF(INDEX(tblSourceData[EU Year 2],$A100)=myNull,0,INDEX(tblSourceData[EU Year 2],$A100)))</f>
        <v/>
      </c>
      <c r="AI100" s="12" t="str" cm="1">
        <f t="array" ref="AI100">IF($B100,myNull,IF(INDEX(tblSourceData[EU Year 3],$A100)=myNull,0,INDEX(tblSourceData[EU Year 3],$A100)))</f>
        <v/>
      </c>
      <c r="AJ100" s="12" t="str" cm="1">
        <f t="array" ref="AJ100">IF($B100,myNull,IF(INDEX(tblSourceData[EU Year 4],$A100)=myNull,0,INDEX(tblSourceData[EU Year 4],$A100)))</f>
        <v/>
      </c>
      <c r="AK100" s="12" t="str" cm="1">
        <f t="array" ref="AK100">IF($B100,myNull,IF(INDEX(tblSourceData[EU Year 5],$A100)=myNull,0,INDEX(tblSourceData[EU Year 5],$A100)))</f>
        <v/>
      </c>
      <c r="AL100" s="12" t="str" cm="1">
        <f t="array" ref="AL100">IF($B100,myNull,IF(INDEX(tblSourceData[NonEU Year1],$A100)=myNull,0,INDEX(tblSourceData[NonEU Year1],$A100)))</f>
        <v/>
      </c>
      <c r="AM100" s="12" t="str" cm="1">
        <f t="array" ref="AM100">IF($B100,myNull,IF(INDEX(tblSourceData[NonEU Year2],$A100)=myNull,0,INDEX(tblSourceData[NonEU Year2],$A100)))</f>
        <v/>
      </c>
      <c r="AN100" s="12" t="str" cm="1">
        <f t="array" ref="AN100">IF($B100,myNull,IF(INDEX(tblSourceData[NonEU Year3],$A100)=myNull,0,INDEX(tblSourceData[NonEU Year3],$A100)))</f>
        <v/>
      </c>
      <c r="AO100" s="12" t="str" cm="1">
        <f t="array" ref="AO100">IF($B100,myNull,IF(INDEX(tblSourceData[NonEU Year4],$A100)=myNull,0,INDEX(tblSourceData[NonEU Year4],$A100)))</f>
        <v/>
      </c>
      <c r="AP100" s="12" t="str" cm="1">
        <f t="array" ref="AP100">IF($B100,myNull,IF(INDEX(tblSourceData[NonEU Year5],$A100)=myNull,0,INDEX(tblSourceData[NonEU Year5],$A100)))</f>
        <v/>
      </c>
    </row>
    <row r="101" spans="1:42" x14ac:dyDescent="0.3">
      <c r="A101" s="4">
        <f t="shared" si="23"/>
        <v>92</v>
      </c>
      <c r="B101" s="6" t="b">
        <f t="shared" si="24"/>
        <v>1</v>
      </c>
      <c r="D101" t="str" cm="1">
        <f t="array" ref="D101">IF($B101,myNull,INDEX(tblSourceData[Campus],$A101))</f>
        <v/>
      </c>
      <c r="E101" t="str" cm="1">
        <f t="array" ref="E101">IF($B101,myNull,INDEX(tblSourceData[Major],$A101))</f>
        <v/>
      </c>
      <c r="F101" t="str" cm="1">
        <f t="array" ref="F101">IF($B101,myNull,INDEX(tblSourceData[Stage],$A101))</f>
        <v/>
      </c>
      <c r="G101" t="str" cm="1">
        <f t="array" ref="G101">IF($B101,myNull,INDEX(tblSourceData[Level],$A101))</f>
        <v/>
      </c>
      <c r="H101" s="10" t="str" cm="1">
        <f t="array" ref="H101">IF($B101,myNull,INDEX(tblSourceData[EU Census],$A101))</f>
        <v/>
      </c>
      <c r="I101" s="10" t="str" cm="1">
        <f t="array" ref="I101">IF($B101,myNull,INDEX(tblSourceData[NonEU Census],$A101))</f>
        <v/>
      </c>
      <c r="J101" s="10" t="str" cm="1">
        <f t="array" ref="J101">IF($B101,myNull,INDEX(tblSourceData[Census Total],$A101))</f>
        <v/>
      </c>
      <c r="K101" s="11" t="str" cm="1">
        <f t="array" ref="K101">IF($B101,myNull,INDEX(tblSourceData[EU Year 1],$A101))</f>
        <v/>
      </c>
      <c r="L101" s="11" t="str" cm="1">
        <f t="array" ref="L101">IF($B101,myNull,INDEX(tblSourceData[EU Year 2],$A101))</f>
        <v/>
      </c>
      <c r="M101" s="11" t="str" cm="1">
        <f t="array" ref="M101">IF($B101,myNull,INDEX(tblSourceData[EU Year 3],$A101))</f>
        <v/>
      </c>
      <c r="N101" s="11" t="str" cm="1">
        <f t="array" ref="N101">IF($B101,myNull,INDEX(tblSourceData[EU Year 4],$A101))</f>
        <v/>
      </c>
      <c r="O101" s="11" t="str" cm="1">
        <f t="array" ref="O101">IF($B101,myNull,INDEX(tblSourceData[EU Year 5],$A101))</f>
        <v/>
      </c>
      <c r="P101" s="11" t="str" cm="1">
        <f t="array" ref="P101">IF($B101,myNull,INDEX(tblSourceData[NonEU Year1],$A101))</f>
        <v/>
      </c>
      <c r="Q101" s="11" t="str" cm="1">
        <f t="array" ref="Q101">IF($B101,myNull,INDEX(tblSourceData[NonEU Year2],$A101))</f>
        <v/>
      </c>
      <c r="R101" s="11" t="str" cm="1">
        <f t="array" ref="R101">IF($B101,myNull,INDEX(tblSourceData[NonEU Year3],$A101))</f>
        <v/>
      </c>
      <c r="S101" s="11" t="str" cm="1">
        <f t="array" ref="S101">IF($B101,myNull,INDEX(tblSourceData[NonEU Year4],$A101))</f>
        <v/>
      </c>
      <c r="T101" s="11" t="str" cm="1">
        <f t="array" ref="T101">IF($B101,myNull,INDEX(tblSourceData[NonEU Year5],$A101))</f>
        <v/>
      </c>
      <c r="V101" s="28">
        <f t="shared" si="25"/>
        <v>0</v>
      </c>
      <c r="W101" s="28">
        <f t="shared" si="26"/>
        <v>0</v>
      </c>
      <c r="X101" s="28">
        <f t="shared" si="27"/>
        <v>0</v>
      </c>
      <c r="Y101" s="28">
        <f t="shared" si="28"/>
        <v>0</v>
      </c>
      <c r="Z101" s="28">
        <f t="shared" si="29"/>
        <v>0</v>
      </c>
      <c r="AA101" s="28">
        <f t="shared" si="30"/>
        <v>0</v>
      </c>
      <c r="AB101" s="28">
        <f t="shared" si="31"/>
        <v>0</v>
      </c>
      <c r="AC101" s="28">
        <f t="shared" si="32"/>
        <v>0</v>
      </c>
      <c r="AD101" s="28">
        <f t="shared" si="33"/>
        <v>0</v>
      </c>
      <c r="AE101" s="28">
        <f t="shared" si="34"/>
        <v>0</v>
      </c>
      <c r="AG101" s="12" t="str" cm="1">
        <f t="array" ref="AG101">IF($B101,myNull,IF(INDEX(tblSourceData[EU Year 1],$A101)=myNull,0,INDEX(tblSourceData[EU Year 1],$A101)))</f>
        <v/>
      </c>
      <c r="AH101" s="12" t="str" cm="1">
        <f t="array" ref="AH101">IF($B101,myNull,IF(INDEX(tblSourceData[EU Year 2],$A101)=myNull,0,INDEX(tblSourceData[EU Year 2],$A101)))</f>
        <v/>
      </c>
      <c r="AI101" s="12" t="str" cm="1">
        <f t="array" ref="AI101">IF($B101,myNull,IF(INDEX(tblSourceData[EU Year 3],$A101)=myNull,0,INDEX(tblSourceData[EU Year 3],$A101)))</f>
        <v/>
      </c>
      <c r="AJ101" s="12" t="str" cm="1">
        <f t="array" ref="AJ101">IF($B101,myNull,IF(INDEX(tblSourceData[EU Year 4],$A101)=myNull,0,INDEX(tblSourceData[EU Year 4],$A101)))</f>
        <v/>
      </c>
      <c r="AK101" s="12" t="str" cm="1">
        <f t="array" ref="AK101">IF($B101,myNull,IF(INDEX(tblSourceData[EU Year 5],$A101)=myNull,0,INDEX(tblSourceData[EU Year 5],$A101)))</f>
        <v/>
      </c>
      <c r="AL101" s="12" t="str" cm="1">
        <f t="array" ref="AL101">IF($B101,myNull,IF(INDEX(tblSourceData[NonEU Year1],$A101)=myNull,0,INDEX(tblSourceData[NonEU Year1],$A101)))</f>
        <v/>
      </c>
      <c r="AM101" s="12" t="str" cm="1">
        <f t="array" ref="AM101">IF($B101,myNull,IF(INDEX(tblSourceData[NonEU Year2],$A101)=myNull,0,INDEX(tblSourceData[NonEU Year2],$A101)))</f>
        <v/>
      </c>
      <c r="AN101" s="12" t="str" cm="1">
        <f t="array" ref="AN101">IF($B101,myNull,IF(INDEX(tblSourceData[NonEU Year3],$A101)=myNull,0,INDEX(tblSourceData[NonEU Year3],$A101)))</f>
        <v/>
      </c>
      <c r="AO101" s="12" t="str" cm="1">
        <f t="array" ref="AO101">IF($B101,myNull,IF(INDEX(tblSourceData[NonEU Year4],$A101)=myNull,0,INDEX(tblSourceData[NonEU Year4],$A101)))</f>
        <v/>
      </c>
      <c r="AP101" s="12" t="str" cm="1">
        <f t="array" ref="AP101">IF($B101,myNull,IF(INDEX(tblSourceData[NonEU Year5],$A101)=myNull,0,INDEX(tblSourceData[NonEU Year5],$A101)))</f>
        <v/>
      </c>
    </row>
    <row r="102" spans="1:42" x14ac:dyDescent="0.3">
      <c r="A102" s="4">
        <f t="shared" si="23"/>
        <v>93</v>
      </c>
      <c r="B102" s="6" t="b">
        <f t="shared" si="24"/>
        <v>1</v>
      </c>
      <c r="D102" t="str" cm="1">
        <f t="array" ref="D102">IF($B102,myNull,INDEX(tblSourceData[Campus],$A102))</f>
        <v/>
      </c>
      <c r="E102" t="str" cm="1">
        <f t="array" ref="E102">IF($B102,myNull,INDEX(tblSourceData[Major],$A102))</f>
        <v/>
      </c>
      <c r="F102" t="str" cm="1">
        <f t="array" ref="F102">IF($B102,myNull,INDEX(tblSourceData[Stage],$A102))</f>
        <v/>
      </c>
      <c r="G102" t="str" cm="1">
        <f t="array" ref="G102">IF($B102,myNull,INDEX(tblSourceData[Level],$A102))</f>
        <v/>
      </c>
      <c r="H102" s="10" t="str" cm="1">
        <f t="array" ref="H102">IF($B102,myNull,INDEX(tblSourceData[EU Census],$A102))</f>
        <v/>
      </c>
      <c r="I102" s="10" t="str" cm="1">
        <f t="array" ref="I102">IF($B102,myNull,INDEX(tblSourceData[NonEU Census],$A102))</f>
        <v/>
      </c>
      <c r="J102" s="10" t="str" cm="1">
        <f t="array" ref="J102">IF($B102,myNull,INDEX(tblSourceData[Census Total],$A102))</f>
        <v/>
      </c>
      <c r="K102" s="11" t="str" cm="1">
        <f t="array" ref="K102">IF($B102,myNull,INDEX(tblSourceData[EU Year 1],$A102))</f>
        <v/>
      </c>
      <c r="L102" s="11" t="str" cm="1">
        <f t="array" ref="L102">IF($B102,myNull,INDEX(tblSourceData[EU Year 2],$A102))</f>
        <v/>
      </c>
      <c r="M102" s="11" t="str" cm="1">
        <f t="array" ref="M102">IF($B102,myNull,INDEX(tblSourceData[EU Year 3],$A102))</f>
        <v/>
      </c>
      <c r="N102" s="11" t="str" cm="1">
        <f t="array" ref="N102">IF($B102,myNull,INDEX(tblSourceData[EU Year 4],$A102))</f>
        <v/>
      </c>
      <c r="O102" s="11" t="str" cm="1">
        <f t="array" ref="O102">IF($B102,myNull,INDEX(tblSourceData[EU Year 5],$A102))</f>
        <v/>
      </c>
      <c r="P102" s="11" t="str" cm="1">
        <f t="array" ref="P102">IF($B102,myNull,INDEX(tblSourceData[NonEU Year1],$A102))</f>
        <v/>
      </c>
      <c r="Q102" s="11" t="str" cm="1">
        <f t="array" ref="Q102">IF($B102,myNull,INDEX(tblSourceData[NonEU Year2],$A102))</f>
        <v/>
      </c>
      <c r="R102" s="11" t="str" cm="1">
        <f t="array" ref="R102">IF($B102,myNull,INDEX(tblSourceData[NonEU Year3],$A102))</f>
        <v/>
      </c>
      <c r="S102" s="11" t="str" cm="1">
        <f t="array" ref="S102">IF($B102,myNull,INDEX(tblSourceData[NonEU Year4],$A102))</f>
        <v/>
      </c>
      <c r="T102" s="11" t="str" cm="1">
        <f t="array" ref="T102">IF($B102,myNull,INDEX(tblSourceData[NonEU Year5],$A102))</f>
        <v/>
      </c>
      <c r="V102" s="28">
        <f t="shared" si="25"/>
        <v>0</v>
      </c>
      <c r="W102" s="28">
        <f t="shared" si="26"/>
        <v>0</v>
      </c>
      <c r="X102" s="28">
        <f t="shared" si="27"/>
        <v>0</v>
      </c>
      <c r="Y102" s="28">
        <f t="shared" si="28"/>
        <v>0</v>
      </c>
      <c r="Z102" s="28">
        <f t="shared" si="29"/>
        <v>0</v>
      </c>
      <c r="AA102" s="28">
        <f t="shared" si="30"/>
        <v>0</v>
      </c>
      <c r="AB102" s="28">
        <f t="shared" si="31"/>
        <v>0</v>
      </c>
      <c r="AC102" s="28">
        <f t="shared" si="32"/>
        <v>0</v>
      </c>
      <c r="AD102" s="28">
        <f t="shared" si="33"/>
        <v>0</v>
      </c>
      <c r="AE102" s="28">
        <f t="shared" si="34"/>
        <v>0</v>
      </c>
      <c r="AG102" s="12" t="str" cm="1">
        <f t="array" ref="AG102">IF($B102,myNull,IF(INDEX(tblSourceData[EU Year 1],$A102)=myNull,0,INDEX(tblSourceData[EU Year 1],$A102)))</f>
        <v/>
      </c>
      <c r="AH102" s="12" t="str" cm="1">
        <f t="array" ref="AH102">IF($B102,myNull,IF(INDEX(tblSourceData[EU Year 2],$A102)=myNull,0,INDEX(tblSourceData[EU Year 2],$A102)))</f>
        <v/>
      </c>
      <c r="AI102" s="12" t="str" cm="1">
        <f t="array" ref="AI102">IF($B102,myNull,IF(INDEX(tblSourceData[EU Year 3],$A102)=myNull,0,INDEX(tblSourceData[EU Year 3],$A102)))</f>
        <v/>
      </c>
      <c r="AJ102" s="12" t="str" cm="1">
        <f t="array" ref="AJ102">IF($B102,myNull,IF(INDEX(tblSourceData[EU Year 4],$A102)=myNull,0,INDEX(tblSourceData[EU Year 4],$A102)))</f>
        <v/>
      </c>
      <c r="AK102" s="12" t="str" cm="1">
        <f t="array" ref="AK102">IF($B102,myNull,IF(INDEX(tblSourceData[EU Year 5],$A102)=myNull,0,INDEX(tblSourceData[EU Year 5],$A102)))</f>
        <v/>
      </c>
      <c r="AL102" s="12" t="str" cm="1">
        <f t="array" ref="AL102">IF($B102,myNull,IF(INDEX(tblSourceData[NonEU Year1],$A102)=myNull,0,INDEX(tblSourceData[NonEU Year1],$A102)))</f>
        <v/>
      </c>
      <c r="AM102" s="12" t="str" cm="1">
        <f t="array" ref="AM102">IF($B102,myNull,IF(INDEX(tblSourceData[NonEU Year2],$A102)=myNull,0,INDEX(tblSourceData[NonEU Year2],$A102)))</f>
        <v/>
      </c>
      <c r="AN102" s="12" t="str" cm="1">
        <f t="array" ref="AN102">IF($B102,myNull,IF(INDEX(tblSourceData[NonEU Year3],$A102)=myNull,0,INDEX(tblSourceData[NonEU Year3],$A102)))</f>
        <v/>
      </c>
      <c r="AO102" s="12" t="str" cm="1">
        <f t="array" ref="AO102">IF($B102,myNull,IF(INDEX(tblSourceData[NonEU Year4],$A102)=myNull,0,INDEX(tblSourceData[NonEU Year4],$A102)))</f>
        <v/>
      </c>
      <c r="AP102" s="12" t="str" cm="1">
        <f t="array" ref="AP102">IF($B102,myNull,IF(INDEX(tblSourceData[NonEU Year5],$A102)=myNull,0,INDEX(tblSourceData[NonEU Year5],$A102)))</f>
        <v/>
      </c>
    </row>
    <row r="103" spans="1:42" x14ac:dyDescent="0.3">
      <c r="A103" s="4">
        <f t="shared" si="23"/>
        <v>94</v>
      </c>
      <c r="B103" s="6" t="b">
        <f t="shared" si="24"/>
        <v>1</v>
      </c>
      <c r="D103" t="str" cm="1">
        <f t="array" ref="D103">IF($B103,myNull,INDEX(tblSourceData[Campus],$A103))</f>
        <v/>
      </c>
      <c r="E103" t="str" cm="1">
        <f t="array" ref="E103">IF($B103,myNull,INDEX(tblSourceData[Major],$A103))</f>
        <v/>
      </c>
      <c r="F103" t="str" cm="1">
        <f t="array" ref="F103">IF($B103,myNull,INDEX(tblSourceData[Stage],$A103))</f>
        <v/>
      </c>
      <c r="G103" t="str" cm="1">
        <f t="array" ref="G103">IF($B103,myNull,INDEX(tblSourceData[Level],$A103))</f>
        <v/>
      </c>
      <c r="H103" s="10" t="str" cm="1">
        <f t="array" ref="H103">IF($B103,myNull,INDEX(tblSourceData[EU Census],$A103))</f>
        <v/>
      </c>
      <c r="I103" s="10" t="str" cm="1">
        <f t="array" ref="I103">IF($B103,myNull,INDEX(tblSourceData[NonEU Census],$A103))</f>
        <v/>
      </c>
      <c r="J103" s="10" t="str" cm="1">
        <f t="array" ref="J103">IF($B103,myNull,INDEX(tblSourceData[Census Total],$A103))</f>
        <v/>
      </c>
      <c r="K103" s="11" t="str" cm="1">
        <f t="array" ref="K103">IF($B103,myNull,INDEX(tblSourceData[EU Year 1],$A103))</f>
        <v/>
      </c>
      <c r="L103" s="11" t="str" cm="1">
        <f t="array" ref="L103">IF($B103,myNull,INDEX(tblSourceData[EU Year 2],$A103))</f>
        <v/>
      </c>
      <c r="M103" s="11" t="str" cm="1">
        <f t="array" ref="M103">IF($B103,myNull,INDEX(tblSourceData[EU Year 3],$A103))</f>
        <v/>
      </c>
      <c r="N103" s="11" t="str" cm="1">
        <f t="array" ref="N103">IF($B103,myNull,INDEX(tblSourceData[EU Year 4],$A103))</f>
        <v/>
      </c>
      <c r="O103" s="11" t="str" cm="1">
        <f t="array" ref="O103">IF($B103,myNull,INDEX(tblSourceData[EU Year 5],$A103))</f>
        <v/>
      </c>
      <c r="P103" s="11" t="str" cm="1">
        <f t="array" ref="P103">IF($B103,myNull,INDEX(tblSourceData[NonEU Year1],$A103))</f>
        <v/>
      </c>
      <c r="Q103" s="11" t="str" cm="1">
        <f t="array" ref="Q103">IF($B103,myNull,INDEX(tblSourceData[NonEU Year2],$A103))</f>
        <v/>
      </c>
      <c r="R103" s="11" t="str" cm="1">
        <f t="array" ref="R103">IF($B103,myNull,INDEX(tblSourceData[NonEU Year3],$A103))</f>
        <v/>
      </c>
      <c r="S103" s="11" t="str" cm="1">
        <f t="array" ref="S103">IF($B103,myNull,INDEX(tblSourceData[NonEU Year4],$A103))</f>
        <v/>
      </c>
      <c r="T103" s="11" t="str" cm="1">
        <f t="array" ref="T103">IF($B103,myNull,INDEX(tblSourceData[NonEU Year5],$A103))</f>
        <v/>
      </c>
      <c r="V103" s="28">
        <f t="shared" si="25"/>
        <v>0</v>
      </c>
      <c r="W103" s="28">
        <f t="shared" si="26"/>
        <v>0</v>
      </c>
      <c r="X103" s="28">
        <f t="shared" si="27"/>
        <v>0</v>
      </c>
      <c r="Y103" s="28">
        <f t="shared" si="28"/>
        <v>0</v>
      </c>
      <c r="Z103" s="28">
        <f t="shared" si="29"/>
        <v>0</v>
      </c>
      <c r="AA103" s="28">
        <f t="shared" si="30"/>
        <v>0</v>
      </c>
      <c r="AB103" s="28">
        <f t="shared" si="31"/>
        <v>0</v>
      </c>
      <c r="AC103" s="28">
        <f t="shared" si="32"/>
        <v>0</v>
      </c>
      <c r="AD103" s="28">
        <f t="shared" si="33"/>
        <v>0</v>
      </c>
      <c r="AE103" s="28">
        <f t="shared" si="34"/>
        <v>0</v>
      </c>
      <c r="AG103" s="12" t="str" cm="1">
        <f t="array" ref="AG103">IF($B103,myNull,IF(INDEX(tblSourceData[EU Year 1],$A103)=myNull,0,INDEX(tblSourceData[EU Year 1],$A103)))</f>
        <v/>
      </c>
      <c r="AH103" s="12" t="str" cm="1">
        <f t="array" ref="AH103">IF($B103,myNull,IF(INDEX(tblSourceData[EU Year 2],$A103)=myNull,0,INDEX(tblSourceData[EU Year 2],$A103)))</f>
        <v/>
      </c>
      <c r="AI103" s="12" t="str" cm="1">
        <f t="array" ref="AI103">IF($B103,myNull,IF(INDEX(tblSourceData[EU Year 3],$A103)=myNull,0,INDEX(tblSourceData[EU Year 3],$A103)))</f>
        <v/>
      </c>
      <c r="AJ103" s="12" t="str" cm="1">
        <f t="array" ref="AJ103">IF($B103,myNull,IF(INDEX(tblSourceData[EU Year 4],$A103)=myNull,0,INDEX(tblSourceData[EU Year 4],$A103)))</f>
        <v/>
      </c>
      <c r="AK103" s="12" t="str" cm="1">
        <f t="array" ref="AK103">IF($B103,myNull,IF(INDEX(tblSourceData[EU Year 5],$A103)=myNull,0,INDEX(tblSourceData[EU Year 5],$A103)))</f>
        <v/>
      </c>
      <c r="AL103" s="12" t="str" cm="1">
        <f t="array" ref="AL103">IF($B103,myNull,IF(INDEX(tblSourceData[NonEU Year1],$A103)=myNull,0,INDEX(tblSourceData[NonEU Year1],$A103)))</f>
        <v/>
      </c>
      <c r="AM103" s="12" t="str" cm="1">
        <f t="array" ref="AM103">IF($B103,myNull,IF(INDEX(tblSourceData[NonEU Year2],$A103)=myNull,0,INDEX(tblSourceData[NonEU Year2],$A103)))</f>
        <v/>
      </c>
      <c r="AN103" s="12" t="str" cm="1">
        <f t="array" ref="AN103">IF($B103,myNull,IF(INDEX(tblSourceData[NonEU Year3],$A103)=myNull,0,INDEX(tblSourceData[NonEU Year3],$A103)))</f>
        <v/>
      </c>
      <c r="AO103" s="12" t="str" cm="1">
        <f t="array" ref="AO103">IF($B103,myNull,IF(INDEX(tblSourceData[NonEU Year4],$A103)=myNull,0,INDEX(tblSourceData[NonEU Year4],$A103)))</f>
        <v/>
      </c>
      <c r="AP103" s="12" t="str" cm="1">
        <f t="array" ref="AP103">IF($B103,myNull,IF(INDEX(tblSourceData[NonEU Year5],$A103)=myNull,0,INDEX(tblSourceData[NonEU Year5],$A103)))</f>
        <v/>
      </c>
    </row>
    <row r="104" spans="1:42" x14ac:dyDescent="0.3">
      <c r="A104" s="4">
        <f t="shared" si="23"/>
        <v>95</v>
      </c>
      <c r="B104" s="6" t="b">
        <f t="shared" si="24"/>
        <v>1</v>
      </c>
      <c r="D104" t="str" cm="1">
        <f t="array" ref="D104">IF($B104,myNull,INDEX(tblSourceData[Campus],$A104))</f>
        <v/>
      </c>
      <c r="E104" t="str" cm="1">
        <f t="array" ref="E104">IF($B104,myNull,INDEX(tblSourceData[Major],$A104))</f>
        <v/>
      </c>
      <c r="F104" t="str" cm="1">
        <f t="array" ref="F104">IF($B104,myNull,INDEX(tblSourceData[Stage],$A104))</f>
        <v/>
      </c>
      <c r="G104" t="str" cm="1">
        <f t="array" ref="G104">IF($B104,myNull,INDEX(tblSourceData[Level],$A104))</f>
        <v/>
      </c>
      <c r="H104" s="10" t="str" cm="1">
        <f t="array" ref="H104">IF($B104,myNull,INDEX(tblSourceData[EU Census],$A104))</f>
        <v/>
      </c>
      <c r="I104" s="10" t="str" cm="1">
        <f t="array" ref="I104">IF($B104,myNull,INDEX(tblSourceData[NonEU Census],$A104))</f>
        <v/>
      </c>
      <c r="J104" s="10" t="str" cm="1">
        <f t="array" ref="J104">IF($B104,myNull,INDEX(tblSourceData[Census Total],$A104))</f>
        <v/>
      </c>
      <c r="K104" s="11" t="str" cm="1">
        <f t="array" ref="K104">IF($B104,myNull,INDEX(tblSourceData[EU Year 1],$A104))</f>
        <v/>
      </c>
      <c r="L104" s="11" t="str" cm="1">
        <f t="array" ref="L104">IF($B104,myNull,INDEX(tblSourceData[EU Year 2],$A104))</f>
        <v/>
      </c>
      <c r="M104" s="11" t="str" cm="1">
        <f t="array" ref="M104">IF($B104,myNull,INDEX(tblSourceData[EU Year 3],$A104))</f>
        <v/>
      </c>
      <c r="N104" s="11" t="str" cm="1">
        <f t="array" ref="N104">IF($B104,myNull,INDEX(tblSourceData[EU Year 4],$A104))</f>
        <v/>
      </c>
      <c r="O104" s="11" t="str" cm="1">
        <f t="array" ref="O104">IF($B104,myNull,INDEX(tblSourceData[EU Year 5],$A104))</f>
        <v/>
      </c>
      <c r="P104" s="11" t="str" cm="1">
        <f t="array" ref="P104">IF($B104,myNull,INDEX(tblSourceData[NonEU Year1],$A104))</f>
        <v/>
      </c>
      <c r="Q104" s="11" t="str" cm="1">
        <f t="array" ref="Q104">IF($B104,myNull,INDEX(tblSourceData[NonEU Year2],$A104))</f>
        <v/>
      </c>
      <c r="R104" s="11" t="str" cm="1">
        <f t="array" ref="R104">IF($B104,myNull,INDEX(tblSourceData[NonEU Year3],$A104))</f>
        <v/>
      </c>
      <c r="S104" s="11" t="str" cm="1">
        <f t="array" ref="S104">IF($B104,myNull,INDEX(tblSourceData[NonEU Year4],$A104))</f>
        <v/>
      </c>
      <c r="T104" s="11" t="str" cm="1">
        <f t="array" ref="T104">IF($B104,myNull,INDEX(tblSourceData[NonEU Year5],$A104))</f>
        <v/>
      </c>
      <c r="V104" s="28">
        <f t="shared" si="25"/>
        <v>0</v>
      </c>
      <c r="W104" s="28">
        <f t="shared" si="26"/>
        <v>0</v>
      </c>
      <c r="X104" s="28">
        <f t="shared" si="27"/>
        <v>0</v>
      </c>
      <c r="Y104" s="28">
        <f t="shared" si="28"/>
        <v>0</v>
      </c>
      <c r="Z104" s="28">
        <f t="shared" si="29"/>
        <v>0</v>
      </c>
      <c r="AA104" s="28">
        <f t="shared" si="30"/>
        <v>0</v>
      </c>
      <c r="AB104" s="28">
        <f t="shared" si="31"/>
        <v>0</v>
      </c>
      <c r="AC104" s="28">
        <f t="shared" si="32"/>
        <v>0</v>
      </c>
      <c r="AD104" s="28">
        <f t="shared" si="33"/>
        <v>0</v>
      </c>
      <c r="AE104" s="28">
        <f t="shared" si="34"/>
        <v>0</v>
      </c>
      <c r="AG104" s="12" t="str" cm="1">
        <f t="array" ref="AG104">IF($B104,myNull,IF(INDEX(tblSourceData[EU Year 1],$A104)=myNull,0,INDEX(tblSourceData[EU Year 1],$A104)))</f>
        <v/>
      </c>
      <c r="AH104" s="12" t="str" cm="1">
        <f t="array" ref="AH104">IF($B104,myNull,IF(INDEX(tblSourceData[EU Year 2],$A104)=myNull,0,INDEX(tblSourceData[EU Year 2],$A104)))</f>
        <v/>
      </c>
      <c r="AI104" s="12" t="str" cm="1">
        <f t="array" ref="AI104">IF($B104,myNull,IF(INDEX(tblSourceData[EU Year 3],$A104)=myNull,0,INDEX(tblSourceData[EU Year 3],$A104)))</f>
        <v/>
      </c>
      <c r="AJ104" s="12" t="str" cm="1">
        <f t="array" ref="AJ104">IF($B104,myNull,IF(INDEX(tblSourceData[EU Year 4],$A104)=myNull,0,INDEX(tblSourceData[EU Year 4],$A104)))</f>
        <v/>
      </c>
      <c r="AK104" s="12" t="str" cm="1">
        <f t="array" ref="AK104">IF($B104,myNull,IF(INDEX(tblSourceData[EU Year 5],$A104)=myNull,0,INDEX(tblSourceData[EU Year 5],$A104)))</f>
        <v/>
      </c>
      <c r="AL104" s="12" t="str" cm="1">
        <f t="array" ref="AL104">IF($B104,myNull,IF(INDEX(tblSourceData[NonEU Year1],$A104)=myNull,0,INDEX(tblSourceData[NonEU Year1],$A104)))</f>
        <v/>
      </c>
      <c r="AM104" s="12" t="str" cm="1">
        <f t="array" ref="AM104">IF($B104,myNull,IF(INDEX(tblSourceData[NonEU Year2],$A104)=myNull,0,INDEX(tblSourceData[NonEU Year2],$A104)))</f>
        <v/>
      </c>
      <c r="AN104" s="12" t="str" cm="1">
        <f t="array" ref="AN104">IF($B104,myNull,IF(INDEX(tblSourceData[NonEU Year3],$A104)=myNull,0,INDEX(tblSourceData[NonEU Year3],$A104)))</f>
        <v/>
      </c>
      <c r="AO104" s="12" t="str" cm="1">
        <f t="array" ref="AO104">IF($B104,myNull,IF(INDEX(tblSourceData[NonEU Year4],$A104)=myNull,0,INDEX(tblSourceData[NonEU Year4],$A104)))</f>
        <v/>
      </c>
      <c r="AP104" s="12" t="str" cm="1">
        <f t="array" ref="AP104">IF($B104,myNull,IF(INDEX(tblSourceData[NonEU Year5],$A104)=myNull,0,INDEX(tblSourceData[NonEU Year5],$A104)))</f>
        <v/>
      </c>
    </row>
    <row r="105" spans="1:42" x14ac:dyDescent="0.3">
      <c r="A105" s="4">
        <f t="shared" si="23"/>
        <v>96</v>
      </c>
      <c r="B105" s="6" t="b">
        <f t="shared" si="24"/>
        <v>1</v>
      </c>
      <c r="D105" t="str" cm="1">
        <f t="array" ref="D105">IF($B105,myNull,INDEX(tblSourceData[Campus],$A105))</f>
        <v/>
      </c>
      <c r="E105" t="str" cm="1">
        <f t="array" ref="E105">IF($B105,myNull,INDEX(tblSourceData[Major],$A105))</f>
        <v/>
      </c>
      <c r="F105" t="str" cm="1">
        <f t="array" ref="F105">IF($B105,myNull,INDEX(tblSourceData[Stage],$A105))</f>
        <v/>
      </c>
      <c r="G105" t="str" cm="1">
        <f t="array" ref="G105">IF($B105,myNull,INDEX(tblSourceData[Level],$A105))</f>
        <v/>
      </c>
      <c r="H105" s="10" t="str" cm="1">
        <f t="array" ref="H105">IF($B105,myNull,INDEX(tblSourceData[EU Census],$A105))</f>
        <v/>
      </c>
      <c r="I105" s="10" t="str" cm="1">
        <f t="array" ref="I105">IF($B105,myNull,INDEX(tblSourceData[NonEU Census],$A105))</f>
        <v/>
      </c>
      <c r="J105" s="10" t="str" cm="1">
        <f t="array" ref="J105">IF($B105,myNull,INDEX(tblSourceData[Census Total],$A105))</f>
        <v/>
      </c>
      <c r="K105" s="11" t="str" cm="1">
        <f t="array" ref="K105">IF($B105,myNull,INDEX(tblSourceData[EU Year 1],$A105))</f>
        <v/>
      </c>
      <c r="L105" s="11" t="str" cm="1">
        <f t="array" ref="L105">IF($B105,myNull,INDEX(tblSourceData[EU Year 2],$A105))</f>
        <v/>
      </c>
      <c r="M105" s="11" t="str" cm="1">
        <f t="array" ref="M105">IF($B105,myNull,INDEX(tblSourceData[EU Year 3],$A105))</f>
        <v/>
      </c>
      <c r="N105" s="11" t="str" cm="1">
        <f t="array" ref="N105">IF($B105,myNull,INDEX(tblSourceData[EU Year 4],$A105))</f>
        <v/>
      </c>
      <c r="O105" s="11" t="str" cm="1">
        <f t="array" ref="O105">IF($B105,myNull,INDEX(tblSourceData[EU Year 5],$A105))</f>
        <v/>
      </c>
      <c r="P105" s="11" t="str" cm="1">
        <f t="array" ref="P105">IF($B105,myNull,INDEX(tblSourceData[NonEU Year1],$A105))</f>
        <v/>
      </c>
      <c r="Q105" s="11" t="str" cm="1">
        <f t="array" ref="Q105">IF($B105,myNull,INDEX(tblSourceData[NonEU Year2],$A105))</f>
        <v/>
      </c>
      <c r="R105" s="11" t="str" cm="1">
        <f t="array" ref="R105">IF($B105,myNull,INDEX(tblSourceData[NonEU Year3],$A105))</f>
        <v/>
      </c>
      <c r="S105" s="11" t="str" cm="1">
        <f t="array" ref="S105">IF($B105,myNull,INDEX(tblSourceData[NonEU Year4],$A105))</f>
        <v/>
      </c>
      <c r="T105" s="11" t="str" cm="1">
        <f t="array" ref="T105">IF($B105,myNull,INDEX(tblSourceData[NonEU Year5],$A105))</f>
        <v/>
      </c>
      <c r="V105" s="28">
        <f t="shared" si="25"/>
        <v>0</v>
      </c>
      <c r="W105" s="28">
        <f t="shared" si="26"/>
        <v>0</v>
      </c>
      <c r="X105" s="28">
        <f t="shared" si="27"/>
        <v>0</v>
      </c>
      <c r="Y105" s="28">
        <f t="shared" si="28"/>
        <v>0</v>
      </c>
      <c r="Z105" s="28">
        <f t="shared" si="29"/>
        <v>0</v>
      </c>
      <c r="AA105" s="28">
        <f t="shared" si="30"/>
        <v>0</v>
      </c>
      <c r="AB105" s="28">
        <f t="shared" si="31"/>
        <v>0</v>
      </c>
      <c r="AC105" s="28">
        <f t="shared" si="32"/>
        <v>0</v>
      </c>
      <c r="AD105" s="28">
        <f t="shared" si="33"/>
        <v>0</v>
      </c>
      <c r="AE105" s="28">
        <f t="shared" si="34"/>
        <v>0</v>
      </c>
      <c r="AG105" s="12" t="str" cm="1">
        <f t="array" ref="AG105">IF($B105,myNull,IF(INDEX(tblSourceData[EU Year 1],$A105)=myNull,0,INDEX(tblSourceData[EU Year 1],$A105)))</f>
        <v/>
      </c>
      <c r="AH105" s="12" t="str" cm="1">
        <f t="array" ref="AH105">IF($B105,myNull,IF(INDEX(tblSourceData[EU Year 2],$A105)=myNull,0,INDEX(tblSourceData[EU Year 2],$A105)))</f>
        <v/>
      </c>
      <c r="AI105" s="12" t="str" cm="1">
        <f t="array" ref="AI105">IF($B105,myNull,IF(INDEX(tblSourceData[EU Year 3],$A105)=myNull,0,INDEX(tblSourceData[EU Year 3],$A105)))</f>
        <v/>
      </c>
      <c r="AJ105" s="12" t="str" cm="1">
        <f t="array" ref="AJ105">IF($B105,myNull,IF(INDEX(tblSourceData[EU Year 4],$A105)=myNull,0,INDEX(tblSourceData[EU Year 4],$A105)))</f>
        <v/>
      </c>
      <c r="AK105" s="12" t="str" cm="1">
        <f t="array" ref="AK105">IF($B105,myNull,IF(INDEX(tblSourceData[EU Year 5],$A105)=myNull,0,INDEX(tblSourceData[EU Year 5],$A105)))</f>
        <v/>
      </c>
      <c r="AL105" s="12" t="str" cm="1">
        <f t="array" ref="AL105">IF($B105,myNull,IF(INDEX(tblSourceData[NonEU Year1],$A105)=myNull,0,INDEX(tblSourceData[NonEU Year1],$A105)))</f>
        <v/>
      </c>
      <c r="AM105" s="12" t="str" cm="1">
        <f t="array" ref="AM105">IF($B105,myNull,IF(INDEX(tblSourceData[NonEU Year2],$A105)=myNull,0,INDEX(tblSourceData[NonEU Year2],$A105)))</f>
        <v/>
      </c>
      <c r="AN105" s="12" t="str" cm="1">
        <f t="array" ref="AN105">IF($B105,myNull,IF(INDEX(tblSourceData[NonEU Year3],$A105)=myNull,0,INDEX(tblSourceData[NonEU Year3],$A105)))</f>
        <v/>
      </c>
      <c r="AO105" s="12" t="str" cm="1">
        <f t="array" ref="AO105">IF($B105,myNull,IF(INDEX(tblSourceData[NonEU Year4],$A105)=myNull,0,INDEX(tblSourceData[NonEU Year4],$A105)))</f>
        <v/>
      </c>
      <c r="AP105" s="12" t="str" cm="1">
        <f t="array" ref="AP105">IF($B105,myNull,IF(INDEX(tblSourceData[NonEU Year5],$A105)=myNull,0,INDEX(tblSourceData[NonEU Year5],$A105)))</f>
        <v/>
      </c>
    </row>
    <row r="106" spans="1:42" x14ac:dyDescent="0.3">
      <c r="A106" s="4">
        <f t="shared" si="23"/>
        <v>97</v>
      </c>
      <c r="B106" s="6" t="b">
        <f t="shared" si="24"/>
        <v>1</v>
      </c>
      <c r="D106" t="str" cm="1">
        <f t="array" ref="D106">IF($B106,myNull,INDEX(tblSourceData[Campus],$A106))</f>
        <v/>
      </c>
      <c r="E106" t="str" cm="1">
        <f t="array" ref="E106">IF($B106,myNull,INDEX(tblSourceData[Major],$A106))</f>
        <v/>
      </c>
      <c r="F106" t="str" cm="1">
        <f t="array" ref="F106">IF($B106,myNull,INDEX(tblSourceData[Stage],$A106))</f>
        <v/>
      </c>
      <c r="G106" t="str" cm="1">
        <f t="array" ref="G106">IF($B106,myNull,INDEX(tblSourceData[Level],$A106))</f>
        <v/>
      </c>
      <c r="H106" s="10" t="str" cm="1">
        <f t="array" ref="H106">IF($B106,myNull,INDEX(tblSourceData[EU Census],$A106))</f>
        <v/>
      </c>
      <c r="I106" s="10" t="str" cm="1">
        <f t="array" ref="I106">IF($B106,myNull,INDEX(tblSourceData[NonEU Census],$A106))</f>
        <v/>
      </c>
      <c r="J106" s="10" t="str" cm="1">
        <f t="array" ref="J106">IF($B106,myNull,INDEX(tblSourceData[Census Total],$A106))</f>
        <v/>
      </c>
      <c r="K106" s="11" t="str" cm="1">
        <f t="array" ref="K106">IF($B106,myNull,INDEX(tblSourceData[EU Year 1],$A106))</f>
        <v/>
      </c>
      <c r="L106" s="11" t="str" cm="1">
        <f t="array" ref="L106">IF($B106,myNull,INDEX(tblSourceData[EU Year 2],$A106))</f>
        <v/>
      </c>
      <c r="M106" s="11" t="str" cm="1">
        <f t="array" ref="M106">IF($B106,myNull,INDEX(tblSourceData[EU Year 3],$A106))</f>
        <v/>
      </c>
      <c r="N106" s="11" t="str" cm="1">
        <f t="array" ref="N106">IF($B106,myNull,INDEX(tblSourceData[EU Year 4],$A106))</f>
        <v/>
      </c>
      <c r="O106" s="11" t="str" cm="1">
        <f t="array" ref="O106">IF($B106,myNull,INDEX(tblSourceData[EU Year 5],$A106))</f>
        <v/>
      </c>
      <c r="P106" s="11" t="str" cm="1">
        <f t="array" ref="P106">IF($B106,myNull,INDEX(tblSourceData[NonEU Year1],$A106))</f>
        <v/>
      </c>
      <c r="Q106" s="11" t="str" cm="1">
        <f t="array" ref="Q106">IF($B106,myNull,INDEX(tblSourceData[NonEU Year2],$A106))</f>
        <v/>
      </c>
      <c r="R106" s="11" t="str" cm="1">
        <f t="array" ref="R106">IF($B106,myNull,INDEX(tblSourceData[NonEU Year3],$A106))</f>
        <v/>
      </c>
      <c r="S106" s="11" t="str" cm="1">
        <f t="array" ref="S106">IF($B106,myNull,INDEX(tblSourceData[NonEU Year4],$A106))</f>
        <v/>
      </c>
      <c r="T106" s="11" t="str" cm="1">
        <f t="array" ref="T106">IF($B106,myNull,INDEX(tblSourceData[NonEU Year5],$A106))</f>
        <v/>
      </c>
      <c r="V106" s="28">
        <f t="shared" si="25"/>
        <v>0</v>
      </c>
      <c r="W106" s="28">
        <f t="shared" si="26"/>
        <v>0</v>
      </c>
      <c r="X106" s="28">
        <f t="shared" si="27"/>
        <v>0</v>
      </c>
      <c r="Y106" s="28">
        <f t="shared" si="28"/>
        <v>0</v>
      </c>
      <c r="Z106" s="28">
        <f t="shared" si="29"/>
        <v>0</v>
      </c>
      <c r="AA106" s="28">
        <f t="shared" si="30"/>
        <v>0</v>
      </c>
      <c r="AB106" s="28">
        <f t="shared" si="31"/>
        <v>0</v>
      </c>
      <c r="AC106" s="28">
        <f t="shared" si="32"/>
        <v>0</v>
      </c>
      <c r="AD106" s="28">
        <f t="shared" si="33"/>
        <v>0</v>
      </c>
      <c r="AE106" s="28">
        <f t="shared" si="34"/>
        <v>0</v>
      </c>
      <c r="AG106" s="12" t="str" cm="1">
        <f t="array" ref="AG106">IF($B106,myNull,IF(INDEX(tblSourceData[EU Year 1],$A106)=myNull,0,INDEX(tblSourceData[EU Year 1],$A106)))</f>
        <v/>
      </c>
      <c r="AH106" s="12" t="str" cm="1">
        <f t="array" ref="AH106">IF($B106,myNull,IF(INDEX(tblSourceData[EU Year 2],$A106)=myNull,0,INDEX(tblSourceData[EU Year 2],$A106)))</f>
        <v/>
      </c>
      <c r="AI106" s="12" t="str" cm="1">
        <f t="array" ref="AI106">IF($B106,myNull,IF(INDEX(tblSourceData[EU Year 3],$A106)=myNull,0,INDEX(tblSourceData[EU Year 3],$A106)))</f>
        <v/>
      </c>
      <c r="AJ106" s="12" t="str" cm="1">
        <f t="array" ref="AJ106">IF($B106,myNull,IF(INDEX(tblSourceData[EU Year 4],$A106)=myNull,0,INDEX(tblSourceData[EU Year 4],$A106)))</f>
        <v/>
      </c>
      <c r="AK106" s="12" t="str" cm="1">
        <f t="array" ref="AK106">IF($B106,myNull,IF(INDEX(tblSourceData[EU Year 5],$A106)=myNull,0,INDEX(tblSourceData[EU Year 5],$A106)))</f>
        <v/>
      </c>
      <c r="AL106" s="12" t="str" cm="1">
        <f t="array" ref="AL106">IF($B106,myNull,IF(INDEX(tblSourceData[NonEU Year1],$A106)=myNull,0,INDEX(tblSourceData[NonEU Year1],$A106)))</f>
        <v/>
      </c>
      <c r="AM106" s="12" t="str" cm="1">
        <f t="array" ref="AM106">IF($B106,myNull,IF(INDEX(tblSourceData[NonEU Year2],$A106)=myNull,0,INDEX(tblSourceData[NonEU Year2],$A106)))</f>
        <v/>
      </c>
      <c r="AN106" s="12" t="str" cm="1">
        <f t="array" ref="AN106">IF($B106,myNull,IF(INDEX(tblSourceData[NonEU Year3],$A106)=myNull,0,INDEX(tblSourceData[NonEU Year3],$A106)))</f>
        <v/>
      </c>
      <c r="AO106" s="12" t="str" cm="1">
        <f t="array" ref="AO106">IF($B106,myNull,IF(INDEX(tblSourceData[NonEU Year4],$A106)=myNull,0,INDEX(tblSourceData[NonEU Year4],$A106)))</f>
        <v/>
      </c>
      <c r="AP106" s="12" t="str" cm="1">
        <f t="array" ref="AP106">IF($B106,myNull,IF(INDEX(tblSourceData[NonEU Year5],$A106)=myNull,0,INDEX(tblSourceData[NonEU Year5],$A106)))</f>
        <v/>
      </c>
    </row>
    <row r="107" spans="1:42" x14ac:dyDescent="0.3">
      <c r="A107" s="4">
        <f t="shared" si="23"/>
        <v>98</v>
      </c>
      <c r="B107" s="6" t="b">
        <f t="shared" si="24"/>
        <v>1</v>
      </c>
      <c r="D107" t="str" cm="1">
        <f t="array" ref="D107">IF($B107,myNull,INDEX(tblSourceData[Campus],$A107))</f>
        <v/>
      </c>
      <c r="E107" t="str" cm="1">
        <f t="array" ref="E107">IF($B107,myNull,INDEX(tblSourceData[Major],$A107))</f>
        <v/>
      </c>
      <c r="F107" t="str" cm="1">
        <f t="array" ref="F107">IF($B107,myNull,INDEX(tblSourceData[Stage],$A107))</f>
        <v/>
      </c>
      <c r="G107" t="str" cm="1">
        <f t="array" ref="G107">IF($B107,myNull,INDEX(tblSourceData[Level],$A107))</f>
        <v/>
      </c>
      <c r="H107" s="10" t="str" cm="1">
        <f t="array" ref="H107">IF($B107,myNull,INDEX(tblSourceData[EU Census],$A107))</f>
        <v/>
      </c>
      <c r="I107" s="10" t="str" cm="1">
        <f t="array" ref="I107">IF($B107,myNull,INDEX(tblSourceData[NonEU Census],$A107))</f>
        <v/>
      </c>
      <c r="J107" s="10" t="str" cm="1">
        <f t="array" ref="J107">IF($B107,myNull,INDEX(tblSourceData[Census Total],$A107))</f>
        <v/>
      </c>
      <c r="K107" s="11" t="str" cm="1">
        <f t="array" ref="K107">IF($B107,myNull,INDEX(tblSourceData[EU Year 1],$A107))</f>
        <v/>
      </c>
      <c r="L107" s="11" t="str" cm="1">
        <f t="array" ref="L107">IF($B107,myNull,INDEX(tblSourceData[EU Year 2],$A107))</f>
        <v/>
      </c>
      <c r="M107" s="11" t="str" cm="1">
        <f t="array" ref="M107">IF($B107,myNull,INDEX(tblSourceData[EU Year 3],$A107))</f>
        <v/>
      </c>
      <c r="N107" s="11" t="str" cm="1">
        <f t="array" ref="N107">IF($B107,myNull,INDEX(tblSourceData[EU Year 4],$A107))</f>
        <v/>
      </c>
      <c r="O107" s="11" t="str" cm="1">
        <f t="array" ref="O107">IF($B107,myNull,INDEX(tblSourceData[EU Year 5],$A107))</f>
        <v/>
      </c>
      <c r="P107" s="11" t="str" cm="1">
        <f t="array" ref="P107">IF($B107,myNull,INDEX(tblSourceData[NonEU Year1],$A107))</f>
        <v/>
      </c>
      <c r="Q107" s="11" t="str" cm="1">
        <f t="array" ref="Q107">IF($B107,myNull,INDEX(tblSourceData[NonEU Year2],$A107))</f>
        <v/>
      </c>
      <c r="R107" s="11" t="str" cm="1">
        <f t="array" ref="R107">IF($B107,myNull,INDEX(tblSourceData[NonEU Year3],$A107))</f>
        <v/>
      </c>
      <c r="S107" s="11" t="str" cm="1">
        <f t="array" ref="S107">IF($B107,myNull,INDEX(tblSourceData[NonEU Year4],$A107))</f>
        <v/>
      </c>
      <c r="T107" s="11" t="str" cm="1">
        <f t="array" ref="T107">IF($B107,myNull,INDEX(tblSourceData[NonEU Year5],$A107))</f>
        <v/>
      </c>
      <c r="V107" s="28">
        <f t="shared" si="25"/>
        <v>0</v>
      </c>
      <c r="W107" s="28">
        <f t="shared" si="26"/>
        <v>0</v>
      </c>
      <c r="X107" s="28">
        <f t="shared" si="27"/>
        <v>0</v>
      </c>
      <c r="Y107" s="28">
        <f t="shared" si="28"/>
        <v>0</v>
      </c>
      <c r="Z107" s="28">
        <f t="shared" si="29"/>
        <v>0</v>
      </c>
      <c r="AA107" s="28">
        <f t="shared" si="30"/>
        <v>0</v>
      </c>
      <c r="AB107" s="28">
        <f t="shared" si="31"/>
        <v>0</v>
      </c>
      <c r="AC107" s="28">
        <f t="shared" si="32"/>
        <v>0</v>
      </c>
      <c r="AD107" s="28">
        <f t="shared" si="33"/>
        <v>0</v>
      </c>
      <c r="AE107" s="28">
        <f t="shared" si="34"/>
        <v>0</v>
      </c>
      <c r="AG107" s="12" t="str" cm="1">
        <f t="array" ref="AG107">IF($B107,myNull,IF(INDEX(tblSourceData[EU Year 1],$A107)=myNull,0,INDEX(tblSourceData[EU Year 1],$A107)))</f>
        <v/>
      </c>
      <c r="AH107" s="12" t="str" cm="1">
        <f t="array" ref="AH107">IF($B107,myNull,IF(INDEX(tblSourceData[EU Year 2],$A107)=myNull,0,INDEX(tblSourceData[EU Year 2],$A107)))</f>
        <v/>
      </c>
      <c r="AI107" s="12" t="str" cm="1">
        <f t="array" ref="AI107">IF($B107,myNull,IF(INDEX(tblSourceData[EU Year 3],$A107)=myNull,0,INDEX(tblSourceData[EU Year 3],$A107)))</f>
        <v/>
      </c>
      <c r="AJ107" s="12" t="str" cm="1">
        <f t="array" ref="AJ107">IF($B107,myNull,IF(INDEX(tblSourceData[EU Year 4],$A107)=myNull,0,INDEX(tblSourceData[EU Year 4],$A107)))</f>
        <v/>
      </c>
      <c r="AK107" s="12" t="str" cm="1">
        <f t="array" ref="AK107">IF($B107,myNull,IF(INDEX(tblSourceData[EU Year 5],$A107)=myNull,0,INDEX(tblSourceData[EU Year 5],$A107)))</f>
        <v/>
      </c>
      <c r="AL107" s="12" t="str" cm="1">
        <f t="array" ref="AL107">IF($B107,myNull,IF(INDEX(tblSourceData[NonEU Year1],$A107)=myNull,0,INDEX(tblSourceData[NonEU Year1],$A107)))</f>
        <v/>
      </c>
      <c r="AM107" s="12" t="str" cm="1">
        <f t="array" ref="AM107">IF($B107,myNull,IF(INDEX(tblSourceData[NonEU Year2],$A107)=myNull,0,INDEX(tblSourceData[NonEU Year2],$A107)))</f>
        <v/>
      </c>
      <c r="AN107" s="12" t="str" cm="1">
        <f t="array" ref="AN107">IF($B107,myNull,IF(INDEX(tblSourceData[NonEU Year3],$A107)=myNull,0,INDEX(tblSourceData[NonEU Year3],$A107)))</f>
        <v/>
      </c>
      <c r="AO107" s="12" t="str" cm="1">
        <f t="array" ref="AO107">IF($B107,myNull,IF(INDEX(tblSourceData[NonEU Year4],$A107)=myNull,0,INDEX(tblSourceData[NonEU Year4],$A107)))</f>
        <v/>
      </c>
      <c r="AP107" s="12" t="str" cm="1">
        <f t="array" ref="AP107">IF($B107,myNull,IF(INDEX(tblSourceData[NonEU Year5],$A107)=myNull,0,INDEX(tblSourceData[NonEU Year5],$A107)))</f>
        <v/>
      </c>
    </row>
    <row r="108" spans="1:42" x14ac:dyDescent="0.3">
      <c r="A108" s="4">
        <f t="shared" si="23"/>
        <v>99</v>
      </c>
      <c r="B108" s="6" t="b">
        <f t="shared" si="24"/>
        <v>1</v>
      </c>
      <c r="D108" t="str" cm="1">
        <f t="array" ref="D108">IF($B108,myNull,INDEX(tblSourceData[Campus],$A108))</f>
        <v/>
      </c>
      <c r="E108" t="str" cm="1">
        <f t="array" ref="E108">IF($B108,myNull,INDEX(tblSourceData[Major],$A108))</f>
        <v/>
      </c>
      <c r="F108" t="str" cm="1">
        <f t="array" ref="F108">IF($B108,myNull,INDEX(tblSourceData[Stage],$A108))</f>
        <v/>
      </c>
      <c r="G108" t="str" cm="1">
        <f t="array" ref="G108">IF($B108,myNull,INDEX(tblSourceData[Level],$A108))</f>
        <v/>
      </c>
      <c r="H108" s="10" t="str" cm="1">
        <f t="array" ref="H108">IF($B108,myNull,INDEX(tblSourceData[EU Census],$A108))</f>
        <v/>
      </c>
      <c r="I108" s="10" t="str" cm="1">
        <f t="array" ref="I108">IF($B108,myNull,INDEX(tblSourceData[NonEU Census],$A108))</f>
        <v/>
      </c>
      <c r="J108" s="10" t="str" cm="1">
        <f t="array" ref="J108">IF($B108,myNull,INDEX(tblSourceData[Census Total],$A108))</f>
        <v/>
      </c>
      <c r="K108" s="11" t="str" cm="1">
        <f t="array" ref="K108">IF($B108,myNull,INDEX(tblSourceData[EU Year 1],$A108))</f>
        <v/>
      </c>
      <c r="L108" s="11" t="str" cm="1">
        <f t="array" ref="L108">IF($B108,myNull,INDEX(tblSourceData[EU Year 2],$A108))</f>
        <v/>
      </c>
      <c r="M108" s="11" t="str" cm="1">
        <f t="array" ref="M108">IF($B108,myNull,INDEX(tblSourceData[EU Year 3],$A108))</f>
        <v/>
      </c>
      <c r="N108" s="11" t="str" cm="1">
        <f t="array" ref="N108">IF($B108,myNull,INDEX(tblSourceData[EU Year 4],$A108))</f>
        <v/>
      </c>
      <c r="O108" s="11" t="str" cm="1">
        <f t="array" ref="O108">IF($B108,myNull,INDEX(tblSourceData[EU Year 5],$A108))</f>
        <v/>
      </c>
      <c r="P108" s="11" t="str" cm="1">
        <f t="array" ref="P108">IF($B108,myNull,INDEX(tblSourceData[NonEU Year1],$A108))</f>
        <v/>
      </c>
      <c r="Q108" s="11" t="str" cm="1">
        <f t="array" ref="Q108">IF($B108,myNull,INDEX(tblSourceData[NonEU Year2],$A108))</f>
        <v/>
      </c>
      <c r="R108" s="11" t="str" cm="1">
        <f t="array" ref="R108">IF($B108,myNull,INDEX(tblSourceData[NonEU Year3],$A108))</f>
        <v/>
      </c>
      <c r="S108" s="11" t="str" cm="1">
        <f t="array" ref="S108">IF($B108,myNull,INDEX(tblSourceData[NonEU Year4],$A108))</f>
        <v/>
      </c>
      <c r="T108" s="11" t="str" cm="1">
        <f t="array" ref="T108">IF($B108,myNull,INDEX(tblSourceData[NonEU Year5],$A108))</f>
        <v/>
      </c>
      <c r="V108" s="28">
        <f t="shared" si="25"/>
        <v>0</v>
      </c>
      <c r="W108" s="28">
        <f t="shared" si="26"/>
        <v>0</v>
      </c>
      <c r="X108" s="28">
        <f t="shared" si="27"/>
        <v>0</v>
      </c>
      <c r="Y108" s="28">
        <f t="shared" si="28"/>
        <v>0</v>
      </c>
      <c r="Z108" s="28">
        <f t="shared" si="29"/>
        <v>0</v>
      </c>
      <c r="AA108" s="28">
        <f t="shared" si="30"/>
        <v>0</v>
      </c>
      <c r="AB108" s="28">
        <f t="shared" si="31"/>
        <v>0</v>
      </c>
      <c r="AC108" s="28">
        <f t="shared" si="32"/>
        <v>0</v>
      </c>
      <c r="AD108" s="28">
        <f t="shared" si="33"/>
        <v>0</v>
      </c>
      <c r="AE108" s="28">
        <f t="shared" si="34"/>
        <v>0</v>
      </c>
      <c r="AG108" s="12" t="str" cm="1">
        <f t="array" ref="AG108">IF($B108,myNull,IF(INDEX(tblSourceData[EU Year 1],$A108)=myNull,0,INDEX(tblSourceData[EU Year 1],$A108)))</f>
        <v/>
      </c>
      <c r="AH108" s="12" t="str" cm="1">
        <f t="array" ref="AH108">IF($B108,myNull,IF(INDEX(tblSourceData[EU Year 2],$A108)=myNull,0,INDEX(tblSourceData[EU Year 2],$A108)))</f>
        <v/>
      </c>
      <c r="AI108" s="12" t="str" cm="1">
        <f t="array" ref="AI108">IF($B108,myNull,IF(INDEX(tblSourceData[EU Year 3],$A108)=myNull,0,INDEX(tblSourceData[EU Year 3],$A108)))</f>
        <v/>
      </c>
      <c r="AJ108" s="12" t="str" cm="1">
        <f t="array" ref="AJ108">IF($B108,myNull,IF(INDEX(tblSourceData[EU Year 4],$A108)=myNull,0,INDEX(tblSourceData[EU Year 4],$A108)))</f>
        <v/>
      </c>
      <c r="AK108" s="12" t="str" cm="1">
        <f t="array" ref="AK108">IF($B108,myNull,IF(INDEX(tblSourceData[EU Year 5],$A108)=myNull,0,INDEX(tblSourceData[EU Year 5],$A108)))</f>
        <v/>
      </c>
      <c r="AL108" s="12" t="str" cm="1">
        <f t="array" ref="AL108">IF($B108,myNull,IF(INDEX(tblSourceData[NonEU Year1],$A108)=myNull,0,INDEX(tblSourceData[NonEU Year1],$A108)))</f>
        <v/>
      </c>
      <c r="AM108" s="12" t="str" cm="1">
        <f t="array" ref="AM108">IF($B108,myNull,IF(INDEX(tblSourceData[NonEU Year2],$A108)=myNull,0,INDEX(tblSourceData[NonEU Year2],$A108)))</f>
        <v/>
      </c>
      <c r="AN108" s="12" t="str" cm="1">
        <f t="array" ref="AN108">IF($B108,myNull,IF(INDEX(tblSourceData[NonEU Year3],$A108)=myNull,0,INDEX(tblSourceData[NonEU Year3],$A108)))</f>
        <v/>
      </c>
      <c r="AO108" s="12" t="str" cm="1">
        <f t="array" ref="AO108">IF($B108,myNull,IF(INDEX(tblSourceData[NonEU Year4],$A108)=myNull,0,INDEX(tblSourceData[NonEU Year4],$A108)))</f>
        <v/>
      </c>
      <c r="AP108" s="12" t="str" cm="1">
        <f t="array" ref="AP108">IF($B108,myNull,IF(INDEX(tblSourceData[NonEU Year5],$A108)=myNull,0,INDEX(tblSourceData[NonEU Year5],$A108)))</f>
        <v/>
      </c>
    </row>
    <row r="109" spans="1:42" x14ac:dyDescent="0.3">
      <c r="A109" s="4">
        <f t="shared" si="23"/>
        <v>100</v>
      </c>
      <c r="B109" s="6" t="b">
        <f t="shared" si="24"/>
        <v>1</v>
      </c>
      <c r="D109" t="str" cm="1">
        <f t="array" ref="D109">IF($B109,myNull,INDEX(tblSourceData[Campus],$A109))</f>
        <v/>
      </c>
      <c r="E109" t="str" cm="1">
        <f t="array" ref="E109">IF($B109,myNull,INDEX(tblSourceData[Major],$A109))</f>
        <v/>
      </c>
      <c r="F109" t="str" cm="1">
        <f t="array" ref="F109">IF($B109,myNull,INDEX(tblSourceData[Stage],$A109))</f>
        <v/>
      </c>
      <c r="G109" t="str" cm="1">
        <f t="array" ref="G109">IF($B109,myNull,INDEX(tblSourceData[Level],$A109))</f>
        <v/>
      </c>
      <c r="H109" s="10" t="str" cm="1">
        <f t="array" ref="H109">IF($B109,myNull,INDEX(tblSourceData[EU Census],$A109))</f>
        <v/>
      </c>
      <c r="I109" s="10" t="str" cm="1">
        <f t="array" ref="I109">IF($B109,myNull,INDEX(tblSourceData[NonEU Census],$A109))</f>
        <v/>
      </c>
      <c r="J109" s="10" t="str" cm="1">
        <f t="array" ref="J109">IF($B109,myNull,INDEX(tblSourceData[Census Total],$A109))</f>
        <v/>
      </c>
      <c r="K109" s="11" t="str" cm="1">
        <f t="array" ref="K109">IF($B109,myNull,INDEX(tblSourceData[EU Year 1],$A109))</f>
        <v/>
      </c>
      <c r="L109" s="11" t="str" cm="1">
        <f t="array" ref="L109">IF($B109,myNull,INDEX(tblSourceData[EU Year 2],$A109))</f>
        <v/>
      </c>
      <c r="M109" s="11" t="str" cm="1">
        <f t="array" ref="M109">IF($B109,myNull,INDEX(tblSourceData[EU Year 3],$A109))</f>
        <v/>
      </c>
      <c r="N109" s="11" t="str" cm="1">
        <f t="array" ref="N109">IF($B109,myNull,INDEX(tblSourceData[EU Year 4],$A109))</f>
        <v/>
      </c>
      <c r="O109" s="11" t="str" cm="1">
        <f t="array" ref="O109">IF($B109,myNull,INDEX(tblSourceData[EU Year 5],$A109))</f>
        <v/>
      </c>
      <c r="P109" s="11" t="str" cm="1">
        <f t="array" ref="P109">IF($B109,myNull,INDEX(tblSourceData[NonEU Year1],$A109))</f>
        <v/>
      </c>
      <c r="Q109" s="11" t="str" cm="1">
        <f t="array" ref="Q109">IF($B109,myNull,INDEX(tblSourceData[NonEU Year2],$A109))</f>
        <v/>
      </c>
      <c r="R109" s="11" t="str" cm="1">
        <f t="array" ref="R109">IF($B109,myNull,INDEX(tblSourceData[NonEU Year3],$A109))</f>
        <v/>
      </c>
      <c r="S109" s="11" t="str" cm="1">
        <f t="array" ref="S109">IF($B109,myNull,INDEX(tblSourceData[NonEU Year4],$A109))</f>
        <v/>
      </c>
      <c r="T109" s="11" t="str" cm="1">
        <f t="array" ref="T109">IF($B109,myNull,INDEX(tblSourceData[NonEU Year5],$A109))</f>
        <v/>
      </c>
      <c r="V109" s="28">
        <f t="shared" si="25"/>
        <v>0</v>
      </c>
      <c r="W109" s="28">
        <f t="shared" si="26"/>
        <v>0</v>
      </c>
      <c r="X109" s="28">
        <f t="shared" si="27"/>
        <v>0</v>
      </c>
      <c r="Y109" s="28">
        <f t="shared" si="28"/>
        <v>0</v>
      </c>
      <c r="Z109" s="28">
        <f t="shared" si="29"/>
        <v>0</v>
      </c>
      <c r="AA109" s="28">
        <f t="shared" si="30"/>
        <v>0</v>
      </c>
      <c r="AB109" s="28">
        <f t="shared" si="31"/>
        <v>0</v>
      </c>
      <c r="AC109" s="28">
        <f t="shared" si="32"/>
        <v>0</v>
      </c>
      <c r="AD109" s="28">
        <f t="shared" si="33"/>
        <v>0</v>
      </c>
      <c r="AE109" s="28">
        <f t="shared" si="34"/>
        <v>0</v>
      </c>
      <c r="AG109" s="12" t="str" cm="1">
        <f t="array" ref="AG109">IF($B109,myNull,IF(INDEX(tblSourceData[EU Year 1],$A109)=myNull,0,INDEX(tblSourceData[EU Year 1],$A109)))</f>
        <v/>
      </c>
      <c r="AH109" s="12" t="str" cm="1">
        <f t="array" ref="AH109">IF($B109,myNull,IF(INDEX(tblSourceData[EU Year 2],$A109)=myNull,0,INDEX(tblSourceData[EU Year 2],$A109)))</f>
        <v/>
      </c>
      <c r="AI109" s="12" t="str" cm="1">
        <f t="array" ref="AI109">IF($B109,myNull,IF(INDEX(tblSourceData[EU Year 3],$A109)=myNull,0,INDEX(tblSourceData[EU Year 3],$A109)))</f>
        <v/>
      </c>
      <c r="AJ109" s="12" t="str" cm="1">
        <f t="array" ref="AJ109">IF($B109,myNull,IF(INDEX(tblSourceData[EU Year 4],$A109)=myNull,0,INDEX(tblSourceData[EU Year 4],$A109)))</f>
        <v/>
      </c>
      <c r="AK109" s="12" t="str" cm="1">
        <f t="array" ref="AK109">IF($B109,myNull,IF(INDEX(tblSourceData[EU Year 5],$A109)=myNull,0,INDEX(tblSourceData[EU Year 5],$A109)))</f>
        <v/>
      </c>
      <c r="AL109" s="12" t="str" cm="1">
        <f t="array" ref="AL109">IF($B109,myNull,IF(INDEX(tblSourceData[NonEU Year1],$A109)=myNull,0,INDEX(tblSourceData[NonEU Year1],$A109)))</f>
        <v/>
      </c>
      <c r="AM109" s="12" t="str" cm="1">
        <f t="array" ref="AM109">IF($B109,myNull,IF(INDEX(tblSourceData[NonEU Year2],$A109)=myNull,0,INDEX(tblSourceData[NonEU Year2],$A109)))</f>
        <v/>
      </c>
      <c r="AN109" s="12" t="str" cm="1">
        <f t="array" ref="AN109">IF($B109,myNull,IF(INDEX(tblSourceData[NonEU Year3],$A109)=myNull,0,INDEX(tblSourceData[NonEU Year3],$A109)))</f>
        <v/>
      </c>
      <c r="AO109" s="12" t="str" cm="1">
        <f t="array" ref="AO109">IF($B109,myNull,IF(INDEX(tblSourceData[NonEU Year4],$A109)=myNull,0,INDEX(tblSourceData[NonEU Year4],$A109)))</f>
        <v/>
      </c>
      <c r="AP109" s="12" t="str" cm="1">
        <f t="array" ref="AP109">IF($B109,myNull,IF(INDEX(tblSourceData[NonEU Year5],$A109)=myNull,0,INDEX(tblSourceData[NonEU Year5],$A109)))</f>
        <v/>
      </c>
    </row>
    <row r="110" spans="1:42" x14ac:dyDescent="0.3">
      <c r="A110" s="4">
        <f t="shared" si="23"/>
        <v>101</v>
      </c>
      <c r="B110" s="6" t="b">
        <f t="shared" si="24"/>
        <v>1</v>
      </c>
      <c r="D110" t="str" cm="1">
        <f t="array" ref="D110">IF($B110,myNull,INDEX(tblSourceData[Campus],$A110))</f>
        <v/>
      </c>
      <c r="E110" t="str" cm="1">
        <f t="array" ref="E110">IF($B110,myNull,INDEX(tblSourceData[Major],$A110))</f>
        <v/>
      </c>
      <c r="F110" t="str" cm="1">
        <f t="array" ref="F110">IF($B110,myNull,INDEX(tblSourceData[Stage],$A110))</f>
        <v/>
      </c>
      <c r="G110" t="str" cm="1">
        <f t="array" ref="G110">IF($B110,myNull,INDEX(tblSourceData[Level],$A110))</f>
        <v/>
      </c>
      <c r="H110" s="10" t="str" cm="1">
        <f t="array" ref="H110">IF($B110,myNull,INDEX(tblSourceData[EU Census],$A110))</f>
        <v/>
      </c>
      <c r="I110" s="10" t="str" cm="1">
        <f t="array" ref="I110">IF($B110,myNull,INDEX(tblSourceData[NonEU Census],$A110))</f>
        <v/>
      </c>
      <c r="J110" s="10" t="str" cm="1">
        <f t="array" ref="J110">IF($B110,myNull,INDEX(tblSourceData[Census Total],$A110))</f>
        <v/>
      </c>
      <c r="K110" s="11" t="str" cm="1">
        <f t="array" ref="K110">IF($B110,myNull,INDEX(tblSourceData[EU Year 1],$A110))</f>
        <v/>
      </c>
      <c r="L110" s="11" t="str" cm="1">
        <f t="array" ref="L110">IF($B110,myNull,INDEX(tblSourceData[EU Year 2],$A110))</f>
        <v/>
      </c>
      <c r="M110" s="11" t="str" cm="1">
        <f t="array" ref="M110">IF($B110,myNull,INDEX(tblSourceData[EU Year 3],$A110))</f>
        <v/>
      </c>
      <c r="N110" s="11" t="str" cm="1">
        <f t="array" ref="N110">IF($B110,myNull,INDEX(tblSourceData[EU Year 4],$A110))</f>
        <v/>
      </c>
      <c r="O110" s="11" t="str" cm="1">
        <f t="array" ref="O110">IF($B110,myNull,INDEX(tblSourceData[EU Year 5],$A110))</f>
        <v/>
      </c>
      <c r="P110" s="11" t="str" cm="1">
        <f t="array" ref="P110">IF($B110,myNull,INDEX(tblSourceData[NonEU Year1],$A110))</f>
        <v/>
      </c>
      <c r="Q110" s="11" t="str" cm="1">
        <f t="array" ref="Q110">IF($B110,myNull,INDEX(tblSourceData[NonEU Year2],$A110))</f>
        <v/>
      </c>
      <c r="R110" s="11" t="str" cm="1">
        <f t="array" ref="R110">IF($B110,myNull,INDEX(tblSourceData[NonEU Year3],$A110))</f>
        <v/>
      </c>
      <c r="S110" s="11" t="str" cm="1">
        <f t="array" ref="S110">IF($B110,myNull,INDEX(tblSourceData[NonEU Year4],$A110))</f>
        <v/>
      </c>
      <c r="T110" s="11" t="str" cm="1">
        <f t="array" ref="T110">IF($B110,myNull,INDEX(tblSourceData[NonEU Year5],$A110))</f>
        <v/>
      </c>
      <c r="V110" s="28">
        <f t="shared" si="25"/>
        <v>0</v>
      </c>
      <c r="W110" s="28">
        <f t="shared" si="26"/>
        <v>0</v>
      </c>
      <c r="X110" s="28">
        <f t="shared" si="27"/>
        <v>0</v>
      </c>
      <c r="Y110" s="28">
        <f t="shared" si="28"/>
        <v>0</v>
      </c>
      <c r="Z110" s="28">
        <f t="shared" si="29"/>
        <v>0</v>
      </c>
      <c r="AA110" s="28">
        <f t="shared" si="30"/>
        <v>0</v>
      </c>
      <c r="AB110" s="28">
        <f t="shared" si="31"/>
        <v>0</v>
      </c>
      <c r="AC110" s="28">
        <f t="shared" si="32"/>
        <v>0</v>
      </c>
      <c r="AD110" s="28">
        <f t="shared" si="33"/>
        <v>0</v>
      </c>
      <c r="AE110" s="28">
        <f t="shared" si="34"/>
        <v>0</v>
      </c>
      <c r="AG110" s="12" t="str" cm="1">
        <f t="array" ref="AG110">IF($B110,myNull,IF(INDEX(tblSourceData[EU Year 1],$A110)=myNull,0,INDEX(tblSourceData[EU Year 1],$A110)))</f>
        <v/>
      </c>
      <c r="AH110" s="12" t="str" cm="1">
        <f t="array" ref="AH110">IF($B110,myNull,IF(INDEX(tblSourceData[EU Year 2],$A110)=myNull,0,INDEX(tblSourceData[EU Year 2],$A110)))</f>
        <v/>
      </c>
      <c r="AI110" s="12" t="str" cm="1">
        <f t="array" ref="AI110">IF($B110,myNull,IF(INDEX(tblSourceData[EU Year 3],$A110)=myNull,0,INDEX(tblSourceData[EU Year 3],$A110)))</f>
        <v/>
      </c>
      <c r="AJ110" s="12" t="str" cm="1">
        <f t="array" ref="AJ110">IF($B110,myNull,IF(INDEX(tblSourceData[EU Year 4],$A110)=myNull,0,INDEX(tblSourceData[EU Year 4],$A110)))</f>
        <v/>
      </c>
      <c r="AK110" s="12" t="str" cm="1">
        <f t="array" ref="AK110">IF($B110,myNull,IF(INDEX(tblSourceData[EU Year 5],$A110)=myNull,0,INDEX(tblSourceData[EU Year 5],$A110)))</f>
        <v/>
      </c>
      <c r="AL110" s="12" t="str" cm="1">
        <f t="array" ref="AL110">IF($B110,myNull,IF(INDEX(tblSourceData[NonEU Year1],$A110)=myNull,0,INDEX(tblSourceData[NonEU Year1],$A110)))</f>
        <v/>
      </c>
      <c r="AM110" s="12" t="str" cm="1">
        <f t="array" ref="AM110">IF($B110,myNull,IF(INDEX(tblSourceData[NonEU Year2],$A110)=myNull,0,INDEX(tblSourceData[NonEU Year2],$A110)))</f>
        <v/>
      </c>
      <c r="AN110" s="12" t="str" cm="1">
        <f t="array" ref="AN110">IF($B110,myNull,IF(INDEX(tblSourceData[NonEU Year3],$A110)=myNull,0,INDEX(tblSourceData[NonEU Year3],$A110)))</f>
        <v/>
      </c>
      <c r="AO110" s="12" t="str" cm="1">
        <f t="array" ref="AO110">IF($B110,myNull,IF(INDEX(tblSourceData[NonEU Year4],$A110)=myNull,0,INDEX(tblSourceData[NonEU Year4],$A110)))</f>
        <v/>
      </c>
      <c r="AP110" s="12" t="str" cm="1">
        <f t="array" ref="AP110">IF($B110,myNull,IF(INDEX(tblSourceData[NonEU Year5],$A110)=myNull,0,INDEX(tblSourceData[NonEU Year5],$A110)))</f>
        <v/>
      </c>
    </row>
    <row r="111" spans="1:42" x14ac:dyDescent="0.3">
      <c r="A111" s="4">
        <f t="shared" si="23"/>
        <v>102</v>
      </c>
      <c r="B111" s="6" t="b">
        <f t="shared" si="24"/>
        <v>1</v>
      </c>
      <c r="D111" t="str" cm="1">
        <f t="array" ref="D111">IF($B111,myNull,INDEX(tblSourceData[Campus],$A111))</f>
        <v/>
      </c>
      <c r="E111" t="str" cm="1">
        <f t="array" ref="E111">IF($B111,myNull,INDEX(tblSourceData[Major],$A111))</f>
        <v/>
      </c>
      <c r="F111" t="str" cm="1">
        <f t="array" ref="F111">IF($B111,myNull,INDEX(tblSourceData[Stage],$A111))</f>
        <v/>
      </c>
      <c r="G111" t="str" cm="1">
        <f t="array" ref="G111">IF($B111,myNull,INDEX(tblSourceData[Level],$A111))</f>
        <v/>
      </c>
      <c r="H111" s="10" t="str" cm="1">
        <f t="array" ref="H111">IF($B111,myNull,INDEX(tblSourceData[EU Census],$A111))</f>
        <v/>
      </c>
      <c r="I111" s="10" t="str" cm="1">
        <f t="array" ref="I111">IF($B111,myNull,INDEX(tblSourceData[NonEU Census],$A111))</f>
        <v/>
      </c>
      <c r="J111" s="10" t="str" cm="1">
        <f t="array" ref="J111">IF($B111,myNull,INDEX(tblSourceData[Census Total],$A111))</f>
        <v/>
      </c>
      <c r="K111" s="11" t="str" cm="1">
        <f t="array" ref="K111">IF($B111,myNull,INDEX(tblSourceData[EU Year 1],$A111))</f>
        <v/>
      </c>
      <c r="L111" s="11" t="str" cm="1">
        <f t="array" ref="L111">IF($B111,myNull,INDEX(tblSourceData[EU Year 2],$A111))</f>
        <v/>
      </c>
      <c r="M111" s="11" t="str" cm="1">
        <f t="array" ref="M111">IF($B111,myNull,INDEX(tblSourceData[EU Year 3],$A111))</f>
        <v/>
      </c>
      <c r="N111" s="11" t="str" cm="1">
        <f t="array" ref="N111">IF($B111,myNull,INDEX(tblSourceData[EU Year 4],$A111))</f>
        <v/>
      </c>
      <c r="O111" s="11" t="str" cm="1">
        <f t="array" ref="O111">IF($B111,myNull,INDEX(tblSourceData[EU Year 5],$A111))</f>
        <v/>
      </c>
      <c r="P111" s="11" t="str" cm="1">
        <f t="array" ref="P111">IF($B111,myNull,INDEX(tblSourceData[NonEU Year1],$A111))</f>
        <v/>
      </c>
      <c r="Q111" s="11" t="str" cm="1">
        <f t="array" ref="Q111">IF($B111,myNull,INDEX(tblSourceData[NonEU Year2],$A111))</f>
        <v/>
      </c>
      <c r="R111" s="11" t="str" cm="1">
        <f t="array" ref="R111">IF($B111,myNull,INDEX(tblSourceData[NonEU Year3],$A111))</f>
        <v/>
      </c>
      <c r="S111" s="11" t="str" cm="1">
        <f t="array" ref="S111">IF($B111,myNull,INDEX(tblSourceData[NonEU Year4],$A111))</f>
        <v/>
      </c>
      <c r="T111" s="11" t="str" cm="1">
        <f t="array" ref="T111">IF($B111,myNull,INDEX(tblSourceData[NonEU Year5],$A111))</f>
        <v/>
      </c>
      <c r="V111" s="28">
        <f t="shared" si="25"/>
        <v>0</v>
      </c>
      <c r="W111" s="28">
        <f t="shared" si="26"/>
        <v>0</v>
      </c>
      <c r="X111" s="28">
        <f t="shared" si="27"/>
        <v>0</v>
      </c>
      <c r="Y111" s="28">
        <f t="shared" si="28"/>
        <v>0</v>
      </c>
      <c r="Z111" s="28">
        <f t="shared" si="29"/>
        <v>0</v>
      </c>
      <c r="AA111" s="28">
        <f t="shared" si="30"/>
        <v>0</v>
      </c>
      <c r="AB111" s="28">
        <f t="shared" si="31"/>
        <v>0</v>
      </c>
      <c r="AC111" s="28">
        <f t="shared" si="32"/>
        <v>0</v>
      </c>
      <c r="AD111" s="28">
        <f t="shared" si="33"/>
        <v>0</v>
      </c>
      <c r="AE111" s="28">
        <f t="shared" si="34"/>
        <v>0</v>
      </c>
      <c r="AG111" s="12" t="str" cm="1">
        <f t="array" ref="AG111">IF($B111,myNull,IF(INDEX(tblSourceData[EU Year 1],$A111)=myNull,0,INDEX(tblSourceData[EU Year 1],$A111)))</f>
        <v/>
      </c>
      <c r="AH111" s="12" t="str" cm="1">
        <f t="array" ref="AH111">IF($B111,myNull,IF(INDEX(tblSourceData[EU Year 2],$A111)=myNull,0,INDEX(tblSourceData[EU Year 2],$A111)))</f>
        <v/>
      </c>
      <c r="AI111" s="12" t="str" cm="1">
        <f t="array" ref="AI111">IF($B111,myNull,IF(INDEX(tblSourceData[EU Year 3],$A111)=myNull,0,INDEX(tblSourceData[EU Year 3],$A111)))</f>
        <v/>
      </c>
      <c r="AJ111" s="12" t="str" cm="1">
        <f t="array" ref="AJ111">IF($B111,myNull,IF(INDEX(tblSourceData[EU Year 4],$A111)=myNull,0,INDEX(tblSourceData[EU Year 4],$A111)))</f>
        <v/>
      </c>
      <c r="AK111" s="12" t="str" cm="1">
        <f t="array" ref="AK111">IF($B111,myNull,IF(INDEX(tblSourceData[EU Year 5],$A111)=myNull,0,INDEX(tblSourceData[EU Year 5],$A111)))</f>
        <v/>
      </c>
      <c r="AL111" s="12" t="str" cm="1">
        <f t="array" ref="AL111">IF($B111,myNull,IF(INDEX(tblSourceData[NonEU Year1],$A111)=myNull,0,INDEX(tblSourceData[NonEU Year1],$A111)))</f>
        <v/>
      </c>
      <c r="AM111" s="12" t="str" cm="1">
        <f t="array" ref="AM111">IF($B111,myNull,IF(INDEX(tblSourceData[NonEU Year2],$A111)=myNull,0,INDEX(tblSourceData[NonEU Year2],$A111)))</f>
        <v/>
      </c>
      <c r="AN111" s="12" t="str" cm="1">
        <f t="array" ref="AN111">IF($B111,myNull,IF(INDEX(tblSourceData[NonEU Year3],$A111)=myNull,0,INDEX(tblSourceData[NonEU Year3],$A111)))</f>
        <v/>
      </c>
      <c r="AO111" s="12" t="str" cm="1">
        <f t="array" ref="AO111">IF($B111,myNull,IF(INDEX(tblSourceData[NonEU Year4],$A111)=myNull,0,INDEX(tblSourceData[NonEU Year4],$A111)))</f>
        <v/>
      </c>
      <c r="AP111" s="12" t="str" cm="1">
        <f t="array" ref="AP111">IF($B111,myNull,IF(INDEX(tblSourceData[NonEU Year5],$A111)=myNull,0,INDEX(tblSourceData[NonEU Year5],$A111)))</f>
        <v/>
      </c>
    </row>
    <row r="112" spans="1:42" x14ac:dyDescent="0.3">
      <c r="A112" s="4">
        <f t="shared" si="23"/>
        <v>103</v>
      </c>
      <c r="B112" s="6" t="b">
        <f t="shared" si="24"/>
        <v>1</v>
      </c>
      <c r="D112" t="str" cm="1">
        <f t="array" ref="D112">IF($B112,myNull,INDEX(tblSourceData[Campus],$A112))</f>
        <v/>
      </c>
      <c r="E112" t="str" cm="1">
        <f t="array" ref="E112">IF($B112,myNull,INDEX(tblSourceData[Major],$A112))</f>
        <v/>
      </c>
      <c r="F112" t="str" cm="1">
        <f t="array" ref="F112">IF($B112,myNull,INDEX(tblSourceData[Stage],$A112))</f>
        <v/>
      </c>
      <c r="G112" t="str" cm="1">
        <f t="array" ref="G112">IF($B112,myNull,INDEX(tblSourceData[Level],$A112))</f>
        <v/>
      </c>
      <c r="H112" s="10" t="str" cm="1">
        <f t="array" ref="H112">IF($B112,myNull,INDEX(tblSourceData[EU Census],$A112))</f>
        <v/>
      </c>
      <c r="I112" s="10" t="str" cm="1">
        <f t="array" ref="I112">IF($B112,myNull,INDEX(tblSourceData[NonEU Census],$A112))</f>
        <v/>
      </c>
      <c r="J112" s="10" t="str" cm="1">
        <f t="array" ref="J112">IF($B112,myNull,INDEX(tblSourceData[Census Total],$A112))</f>
        <v/>
      </c>
      <c r="K112" s="11" t="str" cm="1">
        <f t="array" ref="K112">IF($B112,myNull,INDEX(tblSourceData[EU Year 1],$A112))</f>
        <v/>
      </c>
      <c r="L112" s="11" t="str" cm="1">
        <f t="array" ref="L112">IF($B112,myNull,INDEX(tblSourceData[EU Year 2],$A112))</f>
        <v/>
      </c>
      <c r="M112" s="11" t="str" cm="1">
        <f t="array" ref="M112">IF($B112,myNull,INDEX(tblSourceData[EU Year 3],$A112))</f>
        <v/>
      </c>
      <c r="N112" s="11" t="str" cm="1">
        <f t="array" ref="N112">IF($B112,myNull,INDEX(tblSourceData[EU Year 4],$A112))</f>
        <v/>
      </c>
      <c r="O112" s="11" t="str" cm="1">
        <f t="array" ref="O112">IF($B112,myNull,INDEX(tblSourceData[EU Year 5],$A112))</f>
        <v/>
      </c>
      <c r="P112" s="11" t="str" cm="1">
        <f t="array" ref="P112">IF($B112,myNull,INDEX(tblSourceData[NonEU Year1],$A112))</f>
        <v/>
      </c>
      <c r="Q112" s="11" t="str" cm="1">
        <f t="array" ref="Q112">IF($B112,myNull,INDEX(tblSourceData[NonEU Year2],$A112))</f>
        <v/>
      </c>
      <c r="R112" s="11" t="str" cm="1">
        <f t="array" ref="R112">IF($B112,myNull,INDEX(tblSourceData[NonEU Year3],$A112))</f>
        <v/>
      </c>
      <c r="S112" s="11" t="str" cm="1">
        <f t="array" ref="S112">IF($B112,myNull,INDEX(tblSourceData[NonEU Year4],$A112))</f>
        <v/>
      </c>
      <c r="T112" s="11" t="str" cm="1">
        <f t="array" ref="T112">IF($B112,myNull,INDEX(tblSourceData[NonEU Year5],$A112))</f>
        <v/>
      </c>
      <c r="V112" s="28">
        <f t="shared" si="25"/>
        <v>0</v>
      </c>
      <c r="W112" s="28">
        <f t="shared" si="26"/>
        <v>0</v>
      </c>
      <c r="X112" s="28">
        <f t="shared" si="27"/>
        <v>0</v>
      </c>
      <c r="Y112" s="28">
        <f t="shared" si="28"/>
        <v>0</v>
      </c>
      <c r="Z112" s="28">
        <f t="shared" si="29"/>
        <v>0</v>
      </c>
      <c r="AA112" s="28">
        <f t="shared" si="30"/>
        <v>0</v>
      </c>
      <c r="AB112" s="28">
        <f t="shared" si="31"/>
        <v>0</v>
      </c>
      <c r="AC112" s="28">
        <f t="shared" si="32"/>
        <v>0</v>
      </c>
      <c r="AD112" s="28">
        <f t="shared" si="33"/>
        <v>0</v>
      </c>
      <c r="AE112" s="28">
        <f t="shared" si="34"/>
        <v>0</v>
      </c>
      <c r="AG112" s="12" t="str" cm="1">
        <f t="array" ref="AG112">IF($B112,myNull,IF(INDEX(tblSourceData[EU Year 1],$A112)=myNull,0,INDEX(tblSourceData[EU Year 1],$A112)))</f>
        <v/>
      </c>
      <c r="AH112" s="12" t="str" cm="1">
        <f t="array" ref="AH112">IF($B112,myNull,IF(INDEX(tblSourceData[EU Year 2],$A112)=myNull,0,INDEX(tblSourceData[EU Year 2],$A112)))</f>
        <v/>
      </c>
      <c r="AI112" s="12" t="str" cm="1">
        <f t="array" ref="AI112">IF($B112,myNull,IF(INDEX(tblSourceData[EU Year 3],$A112)=myNull,0,INDEX(tblSourceData[EU Year 3],$A112)))</f>
        <v/>
      </c>
      <c r="AJ112" s="12" t="str" cm="1">
        <f t="array" ref="AJ112">IF($B112,myNull,IF(INDEX(tblSourceData[EU Year 4],$A112)=myNull,0,INDEX(tblSourceData[EU Year 4],$A112)))</f>
        <v/>
      </c>
      <c r="AK112" s="12" t="str" cm="1">
        <f t="array" ref="AK112">IF($B112,myNull,IF(INDEX(tblSourceData[EU Year 5],$A112)=myNull,0,INDEX(tblSourceData[EU Year 5],$A112)))</f>
        <v/>
      </c>
      <c r="AL112" s="12" t="str" cm="1">
        <f t="array" ref="AL112">IF($B112,myNull,IF(INDEX(tblSourceData[NonEU Year1],$A112)=myNull,0,INDEX(tblSourceData[NonEU Year1],$A112)))</f>
        <v/>
      </c>
      <c r="AM112" s="12" t="str" cm="1">
        <f t="array" ref="AM112">IF($B112,myNull,IF(INDEX(tblSourceData[NonEU Year2],$A112)=myNull,0,INDEX(tblSourceData[NonEU Year2],$A112)))</f>
        <v/>
      </c>
      <c r="AN112" s="12" t="str" cm="1">
        <f t="array" ref="AN112">IF($B112,myNull,IF(INDEX(tblSourceData[NonEU Year3],$A112)=myNull,0,INDEX(tblSourceData[NonEU Year3],$A112)))</f>
        <v/>
      </c>
      <c r="AO112" s="12" t="str" cm="1">
        <f t="array" ref="AO112">IF($B112,myNull,IF(INDEX(tblSourceData[NonEU Year4],$A112)=myNull,0,INDEX(tblSourceData[NonEU Year4],$A112)))</f>
        <v/>
      </c>
      <c r="AP112" s="12" t="str" cm="1">
        <f t="array" ref="AP112">IF($B112,myNull,IF(INDEX(tblSourceData[NonEU Year5],$A112)=myNull,0,INDEX(tblSourceData[NonEU Year5],$A112)))</f>
        <v/>
      </c>
    </row>
    <row r="113" spans="1:42" x14ac:dyDescent="0.3">
      <c r="A113" s="4">
        <f t="shared" si="23"/>
        <v>104</v>
      </c>
      <c r="B113" s="6" t="b">
        <f t="shared" si="24"/>
        <v>1</v>
      </c>
      <c r="D113" t="str" cm="1">
        <f t="array" ref="D113">IF($B113,myNull,INDEX(tblSourceData[Campus],$A113))</f>
        <v/>
      </c>
      <c r="E113" t="str" cm="1">
        <f t="array" ref="E113">IF($B113,myNull,INDEX(tblSourceData[Major],$A113))</f>
        <v/>
      </c>
      <c r="F113" t="str" cm="1">
        <f t="array" ref="F113">IF($B113,myNull,INDEX(tblSourceData[Stage],$A113))</f>
        <v/>
      </c>
      <c r="G113" t="str" cm="1">
        <f t="array" ref="G113">IF($B113,myNull,INDEX(tblSourceData[Level],$A113))</f>
        <v/>
      </c>
      <c r="H113" s="10" t="str" cm="1">
        <f t="array" ref="H113">IF($B113,myNull,INDEX(tblSourceData[EU Census],$A113))</f>
        <v/>
      </c>
      <c r="I113" s="10" t="str" cm="1">
        <f t="array" ref="I113">IF($B113,myNull,INDEX(tblSourceData[NonEU Census],$A113))</f>
        <v/>
      </c>
      <c r="J113" s="10" t="str" cm="1">
        <f t="array" ref="J113">IF($B113,myNull,INDEX(tblSourceData[Census Total],$A113))</f>
        <v/>
      </c>
      <c r="K113" s="11" t="str" cm="1">
        <f t="array" ref="K113">IF($B113,myNull,INDEX(tblSourceData[EU Year 1],$A113))</f>
        <v/>
      </c>
      <c r="L113" s="11" t="str" cm="1">
        <f t="array" ref="L113">IF($B113,myNull,INDEX(tblSourceData[EU Year 2],$A113))</f>
        <v/>
      </c>
      <c r="M113" s="11" t="str" cm="1">
        <f t="array" ref="M113">IF($B113,myNull,INDEX(tblSourceData[EU Year 3],$A113))</f>
        <v/>
      </c>
      <c r="N113" s="11" t="str" cm="1">
        <f t="array" ref="N113">IF($B113,myNull,INDEX(tblSourceData[EU Year 4],$A113))</f>
        <v/>
      </c>
      <c r="O113" s="11" t="str" cm="1">
        <f t="array" ref="O113">IF($B113,myNull,INDEX(tblSourceData[EU Year 5],$A113))</f>
        <v/>
      </c>
      <c r="P113" s="11" t="str" cm="1">
        <f t="array" ref="P113">IF($B113,myNull,INDEX(tblSourceData[NonEU Year1],$A113))</f>
        <v/>
      </c>
      <c r="Q113" s="11" t="str" cm="1">
        <f t="array" ref="Q113">IF($B113,myNull,INDEX(tblSourceData[NonEU Year2],$A113))</f>
        <v/>
      </c>
      <c r="R113" s="11" t="str" cm="1">
        <f t="array" ref="R113">IF($B113,myNull,INDEX(tblSourceData[NonEU Year3],$A113))</f>
        <v/>
      </c>
      <c r="S113" s="11" t="str" cm="1">
        <f t="array" ref="S113">IF($B113,myNull,INDEX(tblSourceData[NonEU Year4],$A113))</f>
        <v/>
      </c>
      <c r="T113" s="11" t="str" cm="1">
        <f t="array" ref="T113">IF($B113,myNull,INDEX(tblSourceData[NonEU Year5],$A113))</f>
        <v/>
      </c>
      <c r="V113" s="28">
        <f t="shared" si="25"/>
        <v>0</v>
      </c>
      <c r="W113" s="28">
        <f t="shared" si="26"/>
        <v>0</v>
      </c>
      <c r="X113" s="28">
        <f t="shared" si="27"/>
        <v>0</v>
      </c>
      <c r="Y113" s="28">
        <f t="shared" si="28"/>
        <v>0</v>
      </c>
      <c r="Z113" s="28">
        <f t="shared" si="29"/>
        <v>0</v>
      </c>
      <c r="AA113" s="28">
        <f t="shared" si="30"/>
        <v>0</v>
      </c>
      <c r="AB113" s="28">
        <f t="shared" si="31"/>
        <v>0</v>
      </c>
      <c r="AC113" s="28">
        <f t="shared" si="32"/>
        <v>0</v>
      </c>
      <c r="AD113" s="28">
        <f t="shared" si="33"/>
        <v>0</v>
      </c>
      <c r="AE113" s="28">
        <f t="shared" si="34"/>
        <v>0</v>
      </c>
      <c r="AG113" s="12" t="str" cm="1">
        <f t="array" ref="AG113">IF($B113,myNull,IF(INDEX(tblSourceData[EU Year 1],$A113)=myNull,0,INDEX(tblSourceData[EU Year 1],$A113)))</f>
        <v/>
      </c>
      <c r="AH113" s="12" t="str" cm="1">
        <f t="array" ref="AH113">IF($B113,myNull,IF(INDEX(tblSourceData[EU Year 2],$A113)=myNull,0,INDEX(tblSourceData[EU Year 2],$A113)))</f>
        <v/>
      </c>
      <c r="AI113" s="12" t="str" cm="1">
        <f t="array" ref="AI113">IF($B113,myNull,IF(INDEX(tblSourceData[EU Year 3],$A113)=myNull,0,INDEX(tblSourceData[EU Year 3],$A113)))</f>
        <v/>
      </c>
      <c r="AJ113" s="12" t="str" cm="1">
        <f t="array" ref="AJ113">IF($B113,myNull,IF(INDEX(tblSourceData[EU Year 4],$A113)=myNull,0,INDEX(tblSourceData[EU Year 4],$A113)))</f>
        <v/>
      </c>
      <c r="AK113" s="12" t="str" cm="1">
        <f t="array" ref="AK113">IF($B113,myNull,IF(INDEX(tblSourceData[EU Year 5],$A113)=myNull,0,INDEX(tblSourceData[EU Year 5],$A113)))</f>
        <v/>
      </c>
      <c r="AL113" s="12" t="str" cm="1">
        <f t="array" ref="AL113">IF($B113,myNull,IF(INDEX(tblSourceData[NonEU Year1],$A113)=myNull,0,INDEX(tblSourceData[NonEU Year1],$A113)))</f>
        <v/>
      </c>
      <c r="AM113" s="12" t="str" cm="1">
        <f t="array" ref="AM113">IF($B113,myNull,IF(INDEX(tblSourceData[NonEU Year2],$A113)=myNull,0,INDEX(tblSourceData[NonEU Year2],$A113)))</f>
        <v/>
      </c>
      <c r="AN113" s="12" t="str" cm="1">
        <f t="array" ref="AN113">IF($B113,myNull,IF(INDEX(tblSourceData[NonEU Year3],$A113)=myNull,0,INDEX(tblSourceData[NonEU Year3],$A113)))</f>
        <v/>
      </c>
      <c r="AO113" s="12" t="str" cm="1">
        <f t="array" ref="AO113">IF($B113,myNull,IF(INDEX(tblSourceData[NonEU Year4],$A113)=myNull,0,INDEX(tblSourceData[NonEU Year4],$A113)))</f>
        <v/>
      </c>
      <c r="AP113" s="12" t="str" cm="1">
        <f t="array" ref="AP113">IF($B113,myNull,IF(INDEX(tblSourceData[NonEU Year5],$A113)=myNull,0,INDEX(tblSourceData[NonEU Year5],$A113)))</f>
        <v/>
      </c>
    </row>
    <row r="114" spans="1:42" x14ac:dyDescent="0.3">
      <c r="A114" s="4">
        <f t="shared" si="23"/>
        <v>105</v>
      </c>
      <c r="B114" s="6" t="b">
        <f t="shared" si="24"/>
        <v>1</v>
      </c>
      <c r="D114" t="str" cm="1">
        <f t="array" ref="D114">IF($B114,myNull,INDEX(tblSourceData[Campus],$A114))</f>
        <v/>
      </c>
      <c r="E114" t="str" cm="1">
        <f t="array" ref="E114">IF($B114,myNull,INDEX(tblSourceData[Major],$A114))</f>
        <v/>
      </c>
      <c r="F114" t="str" cm="1">
        <f t="array" ref="F114">IF($B114,myNull,INDEX(tblSourceData[Stage],$A114))</f>
        <v/>
      </c>
      <c r="G114" t="str" cm="1">
        <f t="array" ref="G114">IF($B114,myNull,INDEX(tblSourceData[Level],$A114))</f>
        <v/>
      </c>
      <c r="H114" s="10" t="str" cm="1">
        <f t="array" ref="H114">IF($B114,myNull,INDEX(tblSourceData[EU Census],$A114))</f>
        <v/>
      </c>
      <c r="I114" s="10" t="str" cm="1">
        <f t="array" ref="I114">IF($B114,myNull,INDEX(tblSourceData[NonEU Census],$A114))</f>
        <v/>
      </c>
      <c r="J114" s="10" t="str" cm="1">
        <f t="array" ref="J114">IF($B114,myNull,INDEX(tblSourceData[Census Total],$A114))</f>
        <v/>
      </c>
      <c r="K114" s="11" t="str" cm="1">
        <f t="array" ref="K114">IF($B114,myNull,INDEX(tblSourceData[EU Year 1],$A114))</f>
        <v/>
      </c>
      <c r="L114" s="11" t="str" cm="1">
        <f t="array" ref="L114">IF($B114,myNull,INDEX(tblSourceData[EU Year 2],$A114))</f>
        <v/>
      </c>
      <c r="M114" s="11" t="str" cm="1">
        <f t="array" ref="M114">IF($B114,myNull,INDEX(tblSourceData[EU Year 3],$A114))</f>
        <v/>
      </c>
      <c r="N114" s="11" t="str" cm="1">
        <f t="array" ref="N114">IF($B114,myNull,INDEX(tblSourceData[EU Year 4],$A114))</f>
        <v/>
      </c>
      <c r="O114" s="11" t="str" cm="1">
        <f t="array" ref="O114">IF($B114,myNull,INDEX(tblSourceData[EU Year 5],$A114))</f>
        <v/>
      </c>
      <c r="P114" s="11" t="str" cm="1">
        <f t="array" ref="P114">IF($B114,myNull,INDEX(tblSourceData[NonEU Year1],$A114))</f>
        <v/>
      </c>
      <c r="Q114" s="11" t="str" cm="1">
        <f t="array" ref="Q114">IF($B114,myNull,INDEX(tblSourceData[NonEU Year2],$A114))</f>
        <v/>
      </c>
      <c r="R114" s="11" t="str" cm="1">
        <f t="array" ref="R114">IF($B114,myNull,INDEX(tblSourceData[NonEU Year3],$A114))</f>
        <v/>
      </c>
      <c r="S114" s="11" t="str" cm="1">
        <f t="array" ref="S114">IF($B114,myNull,INDEX(tblSourceData[NonEU Year4],$A114))</f>
        <v/>
      </c>
      <c r="T114" s="11" t="str" cm="1">
        <f t="array" ref="T114">IF($B114,myNull,INDEX(tblSourceData[NonEU Year5],$A114))</f>
        <v/>
      </c>
      <c r="V114" s="28">
        <f t="shared" si="25"/>
        <v>0</v>
      </c>
      <c r="W114" s="28">
        <f t="shared" si="26"/>
        <v>0</v>
      </c>
      <c r="X114" s="28">
        <f t="shared" si="27"/>
        <v>0</v>
      </c>
      <c r="Y114" s="28">
        <f t="shared" si="28"/>
        <v>0</v>
      </c>
      <c r="Z114" s="28">
        <f t="shared" si="29"/>
        <v>0</v>
      </c>
      <c r="AA114" s="28">
        <f t="shared" si="30"/>
        <v>0</v>
      </c>
      <c r="AB114" s="28">
        <f t="shared" si="31"/>
        <v>0</v>
      </c>
      <c r="AC114" s="28">
        <f t="shared" si="32"/>
        <v>0</v>
      </c>
      <c r="AD114" s="28">
        <f t="shared" si="33"/>
        <v>0</v>
      </c>
      <c r="AE114" s="28">
        <f t="shared" si="34"/>
        <v>0</v>
      </c>
      <c r="AG114" s="12" t="str" cm="1">
        <f t="array" ref="AG114">IF($B114,myNull,IF(INDEX(tblSourceData[EU Year 1],$A114)=myNull,0,INDEX(tblSourceData[EU Year 1],$A114)))</f>
        <v/>
      </c>
      <c r="AH114" s="12" t="str" cm="1">
        <f t="array" ref="AH114">IF($B114,myNull,IF(INDEX(tblSourceData[EU Year 2],$A114)=myNull,0,INDEX(tblSourceData[EU Year 2],$A114)))</f>
        <v/>
      </c>
      <c r="AI114" s="12" t="str" cm="1">
        <f t="array" ref="AI114">IF($B114,myNull,IF(INDEX(tblSourceData[EU Year 3],$A114)=myNull,0,INDEX(tblSourceData[EU Year 3],$A114)))</f>
        <v/>
      </c>
      <c r="AJ114" s="12" t="str" cm="1">
        <f t="array" ref="AJ114">IF($B114,myNull,IF(INDEX(tblSourceData[EU Year 4],$A114)=myNull,0,INDEX(tblSourceData[EU Year 4],$A114)))</f>
        <v/>
      </c>
      <c r="AK114" s="12" t="str" cm="1">
        <f t="array" ref="AK114">IF($B114,myNull,IF(INDEX(tblSourceData[EU Year 5],$A114)=myNull,0,INDEX(tblSourceData[EU Year 5],$A114)))</f>
        <v/>
      </c>
      <c r="AL114" s="12" t="str" cm="1">
        <f t="array" ref="AL114">IF($B114,myNull,IF(INDEX(tblSourceData[NonEU Year1],$A114)=myNull,0,INDEX(tblSourceData[NonEU Year1],$A114)))</f>
        <v/>
      </c>
      <c r="AM114" s="12" t="str" cm="1">
        <f t="array" ref="AM114">IF($B114,myNull,IF(INDEX(tblSourceData[NonEU Year2],$A114)=myNull,0,INDEX(tblSourceData[NonEU Year2],$A114)))</f>
        <v/>
      </c>
      <c r="AN114" s="12" t="str" cm="1">
        <f t="array" ref="AN114">IF($B114,myNull,IF(INDEX(tblSourceData[NonEU Year3],$A114)=myNull,0,INDEX(tblSourceData[NonEU Year3],$A114)))</f>
        <v/>
      </c>
      <c r="AO114" s="12" t="str" cm="1">
        <f t="array" ref="AO114">IF($B114,myNull,IF(INDEX(tblSourceData[NonEU Year4],$A114)=myNull,0,INDEX(tblSourceData[NonEU Year4],$A114)))</f>
        <v/>
      </c>
      <c r="AP114" s="12" t="str" cm="1">
        <f t="array" ref="AP114">IF($B114,myNull,IF(INDEX(tblSourceData[NonEU Year5],$A114)=myNull,0,INDEX(tblSourceData[NonEU Year5],$A114)))</f>
        <v/>
      </c>
    </row>
    <row r="115" spans="1:42" x14ac:dyDescent="0.3">
      <c r="A115" s="4">
        <f t="shared" si="23"/>
        <v>106</v>
      </c>
      <c r="B115" s="6" t="b">
        <f t="shared" si="24"/>
        <v>1</v>
      </c>
      <c r="D115" t="str" cm="1">
        <f t="array" ref="D115">IF($B115,myNull,INDEX(tblSourceData[Campus],$A115))</f>
        <v/>
      </c>
      <c r="E115" t="str" cm="1">
        <f t="array" ref="E115">IF($B115,myNull,INDEX(tblSourceData[Major],$A115))</f>
        <v/>
      </c>
      <c r="F115" t="str" cm="1">
        <f t="array" ref="F115">IF($B115,myNull,INDEX(tblSourceData[Stage],$A115))</f>
        <v/>
      </c>
      <c r="G115" t="str" cm="1">
        <f t="array" ref="G115">IF($B115,myNull,INDEX(tblSourceData[Level],$A115))</f>
        <v/>
      </c>
      <c r="H115" s="10" t="str" cm="1">
        <f t="array" ref="H115">IF($B115,myNull,INDEX(tblSourceData[EU Census],$A115))</f>
        <v/>
      </c>
      <c r="I115" s="10" t="str" cm="1">
        <f t="array" ref="I115">IF($B115,myNull,INDEX(tblSourceData[NonEU Census],$A115))</f>
        <v/>
      </c>
      <c r="J115" s="10" t="str" cm="1">
        <f t="array" ref="J115">IF($B115,myNull,INDEX(tblSourceData[Census Total],$A115))</f>
        <v/>
      </c>
      <c r="K115" s="11" t="str" cm="1">
        <f t="array" ref="K115">IF($B115,myNull,INDEX(tblSourceData[EU Year 1],$A115))</f>
        <v/>
      </c>
      <c r="L115" s="11" t="str" cm="1">
        <f t="array" ref="L115">IF($B115,myNull,INDEX(tblSourceData[EU Year 2],$A115))</f>
        <v/>
      </c>
      <c r="M115" s="11" t="str" cm="1">
        <f t="array" ref="M115">IF($B115,myNull,INDEX(tblSourceData[EU Year 3],$A115))</f>
        <v/>
      </c>
      <c r="N115" s="11" t="str" cm="1">
        <f t="array" ref="N115">IF($B115,myNull,INDEX(tblSourceData[EU Year 4],$A115))</f>
        <v/>
      </c>
      <c r="O115" s="11" t="str" cm="1">
        <f t="array" ref="O115">IF($B115,myNull,INDEX(tblSourceData[EU Year 5],$A115))</f>
        <v/>
      </c>
      <c r="P115" s="11" t="str" cm="1">
        <f t="array" ref="P115">IF($B115,myNull,INDEX(tblSourceData[NonEU Year1],$A115))</f>
        <v/>
      </c>
      <c r="Q115" s="11" t="str" cm="1">
        <f t="array" ref="Q115">IF($B115,myNull,INDEX(tblSourceData[NonEU Year2],$A115))</f>
        <v/>
      </c>
      <c r="R115" s="11" t="str" cm="1">
        <f t="array" ref="R115">IF($B115,myNull,INDEX(tblSourceData[NonEU Year3],$A115))</f>
        <v/>
      </c>
      <c r="S115" s="11" t="str" cm="1">
        <f t="array" ref="S115">IF($B115,myNull,INDEX(tblSourceData[NonEU Year4],$A115))</f>
        <v/>
      </c>
      <c r="T115" s="11" t="str" cm="1">
        <f t="array" ref="T115">IF($B115,myNull,INDEX(tblSourceData[NonEU Year5],$A115))</f>
        <v/>
      </c>
      <c r="V115" s="28">
        <f t="shared" si="25"/>
        <v>0</v>
      </c>
      <c r="W115" s="28">
        <f t="shared" si="26"/>
        <v>0</v>
      </c>
      <c r="X115" s="28">
        <f t="shared" si="27"/>
        <v>0</v>
      </c>
      <c r="Y115" s="28">
        <f t="shared" si="28"/>
        <v>0</v>
      </c>
      <c r="Z115" s="28">
        <f t="shared" si="29"/>
        <v>0</v>
      </c>
      <c r="AA115" s="28">
        <f t="shared" si="30"/>
        <v>0</v>
      </c>
      <c r="AB115" s="28">
        <f t="shared" si="31"/>
        <v>0</v>
      </c>
      <c r="AC115" s="28">
        <f t="shared" si="32"/>
        <v>0</v>
      </c>
      <c r="AD115" s="28">
        <f t="shared" si="33"/>
        <v>0</v>
      </c>
      <c r="AE115" s="28">
        <f t="shared" si="34"/>
        <v>0</v>
      </c>
      <c r="AG115" s="12" t="str" cm="1">
        <f t="array" ref="AG115">IF($B115,myNull,IF(INDEX(tblSourceData[EU Year 1],$A115)=myNull,0,INDEX(tblSourceData[EU Year 1],$A115)))</f>
        <v/>
      </c>
      <c r="AH115" s="12" t="str" cm="1">
        <f t="array" ref="AH115">IF($B115,myNull,IF(INDEX(tblSourceData[EU Year 2],$A115)=myNull,0,INDEX(tblSourceData[EU Year 2],$A115)))</f>
        <v/>
      </c>
      <c r="AI115" s="12" t="str" cm="1">
        <f t="array" ref="AI115">IF($B115,myNull,IF(INDEX(tblSourceData[EU Year 3],$A115)=myNull,0,INDEX(tblSourceData[EU Year 3],$A115)))</f>
        <v/>
      </c>
      <c r="AJ115" s="12" t="str" cm="1">
        <f t="array" ref="AJ115">IF($B115,myNull,IF(INDEX(tblSourceData[EU Year 4],$A115)=myNull,0,INDEX(tblSourceData[EU Year 4],$A115)))</f>
        <v/>
      </c>
      <c r="AK115" s="12" t="str" cm="1">
        <f t="array" ref="AK115">IF($B115,myNull,IF(INDEX(tblSourceData[EU Year 5],$A115)=myNull,0,INDEX(tblSourceData[EU Year 5],$A115)))</f>
        <v/>
      </c>
      <c r="AL115" s="12" t="str" cm="1">
        <f t="array" ref="AL115">IF($B115,myNull,IF(INDEX(tblSourceData[NonEU Year1],$A115)=myNull,0,INDEX(tblSourceData[NonEU Year1],$A115)))</f>
        <v/>
      </c>
      <c r="AM115" s="12" t="str" cm="1">
        <f t="array" ref="AM115">IF($B115,myNull,IF(INDEX(tblSourceData[NonEU Year2],$A115)=myNull,0,INDEX(tblSourceData[NonEU Year2],$A115)))</f>
        <v/>
      </c>
      <c r="AN115" s="12" t="str" cm="1">
        <f t="array" ref="AN115">IF($B115,myNull,IF(INDEX(tblSourceData[NonEU Year3],$A115)=myNull,0,INDEX(tblSourceData[NonEU Year3],$A115)))</f>
        <v/>
      </c>
      <c r="AO115" s="12" t="str" cm="1">
        <f t="array" ref="AO115">IF($B115,myNull,IF(INDEX(tblSourceData[NonEU Year4],$A115)=myNull,0,INDEX(tblSourceData[NonEU Year4],$A115)))</f>
        <v/>
      </c>
      <c r="AP115" s="12" t="str" cm="1">
        <f t="array" ref="AP115">IF($B115,myNull,IF(INDEX(tblSourceData[NonEU Year5],$A115)=myNull,0,INDEX(tblSourceData[NonEU Year5],$A115)))</f>
        <v/>
      </c>
    </row>
    <row r="116" spans="1:42" x14ac:dyDescent="0.3">
      <c r="A116" s="4">
        <f t="shared" si="23"/>
        <v>107</v>
      </c>
      <c r="B116" s="6" t="b">
        <f t="shared" si="24"/>
        <v>1</v>
      </c>
      <c r="D116" t="str" cm="1">
        <f t="array" ref="D116">IF($B116,myNull,INDEX(tblSourceData[Campus],$A116))</f>
        <v/>
      </c>
      <c r="E116" t="str" cm="1">
        <f t="array" ref="E116">IF($B116,myNull,INDEX(tblSourceData[Major],$A116))</f>
        <v/>
      </c>
      <c r="F116" t="str" cm="1">
        <f t="array" ref="F116">IF($B116,myNull,INDEX(tblSourceData[Stage],$A116))</f>
        <v/>
      </c>
      <c r="G116" t="str" cm="1">
        <f t="array" ref="G116">IF($B116,myNull,INDEX(tblSourceData[Level],$A116))</f>
        <v/>
      </c>
      <c r="H116" s="10" t="str" cm="1">
        <f t="array" ref="H116">IF($B116,myNull,INDEX(tblSourceData[EU Census],$A116))</f>
        <v/>
      </c>
      <c r="I116" s="10" t="str" cm="1">
        <f t="array" ref="I116">IF($B116,myNull,INDEX(tblSourceData[NonEU Census],$A116))</f>
        <v/>
      </c>
      <c r="J116" s="10" t="str" cm="1">
        <f t="array" ref="J116">IF($B116,myNull,INDEX(tblSourceData[Census Total],$A116))</f>
        <v/>
      </c>
      <c r="K116" s="11" t="str" cm="1">
        <f t="array" ref="K116">IF($B116,myNull,INDEX(tblSourceData[EU Year 1],$A116))</f>
        <v/>
      </c>
      <c r="L116" s="11" t="str" cm="1">
        <f t="array" ref="L116">IF($B116,myNull,INDEX(tblSourceData[EU Year 2],$A116))</f>
        <v/>
      </c>
      <c r="M116" s="11" t="str" cm="1">
        <f t="array" ref="M116">IF($B116,myNull,INDEX(tblSourceData[EU Year 3],$A116))</f>
        <v/>
      </c>
      <c r="N116" s="11" t="str" cm="1">
        <f t="array" ref="N116">IF($B116,myNull,INDEX(tblSourceData[EU Year 4],$A116))</f>
        <v/>
      </c>
      <c r="O116" s="11" t="str" cm="1">
        <f t="array" ref="O116">IF($B116,myNull,INDEX(tblSourceData[EU Year 5],$A116))</f>
        <v/>
      </c>
      <c r="P116" s="11" t="str" cm="1">
        <f t="array" ref="P116">IF($B116,myNull,INDEX(tblSourceData[NonEU Year1],$A116))</f>
        <v/>
      </c>
      <c r="Q116" s="11" t="str" cm="1">
        <f t="array" ref="Q116">IF($B116,myNull,INDEX(tblSourceData[NonEU Year2],$A116))</f>
        <v/>
      </c>
      <c r="R116" s="11" t="str" cm="1">
        <f t="array" ref="R116">IF($B116,myNull,INDEX(tblSourceData[NonEU Year3],$A116))</f>
        <v/>
      </c>
      <c r="S116" s="11" t="str" cm="1">
        <f t="array" ref="S116">IF($B116,myNull,INDEX(tblSourceData[NonEU Year4],$A116))</f>
        <v/>
      </c>
      <c r="T116" s="11" t="str" cm="1">
        <f t="array" ref="T116">IF($B116,myNull,INDEX(tblSourceData[NonEU Year5],$A116))</f>
        <v/>
      </c>
      <c r="V116" s="28">
        <f t="shared" si="25"/>
        <v>0</v>
      </c>
      <c r="W116" s="28">
        <f t="shared" si="26"/>
        <v>0</v>
      </c>
      <c r="X116" s="28">
        <f t="shared" si="27"/>
        <v>0</v>
      </c>
      <c r="Y116" s="28">
        <f t="shared" si="28"/>
        <v>0</v>
      </c>
      <c r="Z116" s="28">
        <f t="shared" si="29"/>
        <v>0</v>
      </c>
      <c r="AA116" s="28">
        <f t="shared" si="30"/>
        <v>0</v>
      </c>
      <c r="AB116" s="28">
        <f t="shared" si="31"/>
        <v>0</v>
      </c>
      <c r="AC116" s="28">
        <f t="shared" si="32"/>
        <v>0</v>
      </c>
      <c r="AD116" s="28">
        <f t="shared" si="33"/>
        <v>0</v>
      </c>
      <c r="AE116" s="28">
        <f t="shared" si="34"/>
        <v>0</v>
      </c>
      <c r="AG116" s="12" t="str" cm="1">
        <f t="array" ref="AG116">IF($B116,myNull,IF(INDEX(tblSourceData[EU Year 1],$A116)=myNull,0,INDEX(tblSourceData[EU Year 1],$A116)))</f>
        <v/>
      </c>
      <c r="AH116" s="12" t="str" cm="1">
        <f t="array" ref="AH116">IF($B116,myNull,IF(INDEX(tblSourceData[EU Year 2],$A116)=myNull,0,INDEX(tblSourceData[EU Year 2],$A116)))</f>
        <v/>
      </c>
      <c r="AI116" s="12" t="str" cm="1">
        <f t="array" ref="AI116">IF($B116,myNull,IF(INDEX(tblSourceData[EU Year 3],$A116)=myNull,0,INDEX(tblSourceData[EU Year 3],$A116)))</f>
        <v/>
      </c>
      <c r="AJ116" s="12" t="str" cm="1">
        <f t="array" ref="AJ116">IF($B116,myNull,IF(INDEX(tblSourceData[EU Year 4],$A116)=myNull,0,INDEX(tblSourceData[EU Year 4],$A116)))</f>
        <v/>
      </c>
      <c r="AK116" s="12" t="str" cm="1">
        <f t="array" ref="AK116">IF($B116,myNull,IF(INDEX(tblSourceData[EU Year 5],$A116)=myNull,0,INDEX(tblSourceData[EU Year 5],$A116)))</f>
        <v/>
      </c>
      <c r="AL116" s="12" t="str" cm="1">
        <f t="array" ref="AL116">IF($B116,myNull,IF(INDEX(tblSourceData[NonEU Year1],$A116)=myNull,0,INDEX(tblSourceData[NonEU Year1],$A116)))</f>
        <v/>
      </c>
      <c r="AM116" s="12" t="str" cm="1">
        <f t="array" ref="AM116">IF($B116,myNull,IF(INDEX(tblSourceData[NonEU Year2],$A116)=myNull,0,INDEX(tblSourceData[NonEU Year2],$A116)))</f>
        <v/>
      </c>
      <c r="AN116" s="12" t="str" cm="1">
        <f t="array" ref="AN116">IF($B116,myNull,IF(INDEX(tblSourceData[NonEU Year3],$A116)=myNull,0,INDEX(tblSourceData[NonEU Year3],$A116)))</f>
        <v/>
      </c>
      <c r="AO116" s="12" t="str" cm="1">
        <f t="array" ref="AO116">IF($B116,myNull,IF(INDEX(tblSourceData[NonEU Year4],$A116)=myNull,0,INDEX(tblSourceData[NonEU Year4],$A116)))</f>
        <v/>
      </c>
      <c r="AP116" s="12" t="str" cm="1">
        <f t="array" ref="AP116">IF($B116,myNull,IF(INDEX(tblSourceData[NonEU Year5],$A116)=myNull,0,INDEX(tblSourceData[NonEU Year5],$A116)))</f>
        <v/>
      </c>
    </row>
    <row r="117" spans="1:42" x14ac:dyDescent="0.3">
      <c r="A117" s="4">
        <f t="shared" si="23"/>
        <v>108</v>
      </c>
      <c r="B117" s="6" t="b">
        <f t="shared" si="24"/>
        <v>1</v>
      </c>
      <c r="D117" t="str" cm="1">
        <f t="array" ref="D117">IF($B117,myNull,INDEX(tblSourceData[Campus],$A117))</f>
        <v/>
      </c>
      <c r="E117" t="str" cm="1">
        <f t="array" ref="E117">IF($B117,myNull,INDEX(tblSourceData[Major],$A117))</f>
        <v/>
      </c>
      <c r="F117" t="str" cm="1">
        <f t="array" ref="F117">IF($B117,myNull,INDEX(tblSourceData[Stage],$A117))</f>
        <v/>
      </c>
      <c r="G117" t="str" cm="1">
        <f t="array" ref="G117">IF($B117,myNull,INDEX(tblSourceData[Level],$A117))</f>
        <v/>
      </c>
      <c r="H117" s="10" t="str" cm="1">
        <f t="array" ref="H117">IF($B117,myNull,INDEX(tblSourceData[EU Census],$A117))</f>
        <v/>
      </c>
      <c r="I117" s="10" t="str" cm="1">
        <f t="array" ref="I117">IF($B117,myNull,INDEX(tblSourceData[NonEU Census],$A117))</f>
        <v/>
      </c>
      <c r="J117" s="10" t="str" cm="1">
        <f t="array" ref="J117">IF($B117,myNull,INDEX(tblSourceData[Census Total],$A117))</f>
        <v/>
      </c>
      <c r="K117" s="11" t="str" cm="1">
        <f t="array" ref="K117">IF($B117,myNull,INDEX(tblSourceData[EU Year 1],$A117))</f>
        <v/>
      </c>
      <c r="L117" s="11" t="str" cm="1">
        <f t="array" ref="L117">IF($B117,myNull,INDEX(tblSourceData[EU Year 2],$A117))</f>
        <v/>
      </c>
      <c r="M117" s="11" t="str" cm="1">
        <f t="array" ref="M117">IF($B117,myNull,INDEX(tblSourceData[EU Year 3],$A117))</f>
        <v/>
      </c>
      <c r="N117" s="11" t="str" cm="1">
        <f t="array" ref="N117">IF($B117,myNull,INDEX(tblSourceData[EU Year 4],$A117))</f>
        <v/>
      </c>
      <c r="O117" s="11" t="str" cm="1">
        <f t="array" ref="O117">IF($B117,myNull,INDEX(tblSourceData[EU Year 5],$A117))</f>
        <v/>
      </c>
      <c r="P117" s="11" t="str" cm="1">
        <f t="array" ref="P117">IF($B117,myNull,INDEX(tblSourceData[NonEU Year1],$A117))</f>
        <v/>
      </c>
      <c r="Q117" s="11" t="str" cm="1">
        <f t="array" ref="Q117">IF($B117,myNull,INDEX(tblSourceData[NonEU Year2],$A117))</f>
        <v/>
      </c>
      <c r="R117" s="11" t="str" cm="1">
        <f t="array" ref="R117">IF($B117,myNull,INDEX(tblSourceData[NonEU Year3],$A117))</f>
        <v/>
      </c>
      <c r="S117" s="11" t="str" cm="1">
        <f t="array" ref="S117">IF($B117,myNull,INDEX(tblSourceData[NonEU Year4],$A117))</f>
        <v/>
      </c>
      <c r="T117" s="11" t="str" cm="1">
        <f t="array" ref="T117">IF($B117,myNull,INDEX(tblSourceData[NonEU Year5],$A117))</f>
        <v/>
      </c>
      <c r="V117" s="28">
        <f t="shared" si="25"/>
        <v>0</v>
      </c>
      <c r="W117" s="28">
        <f t="shared" si="26"/>
        <v>0</v>
      </c>
      <c r="X117" s="28">
        <f t="shared" si="27"/>
        <v>0</v>
      </c>
      <c r="Y117" s="28">
        <f t="shared" si="28"/>
        <v>0</v>
      </c>
      <c r="Z117" s="28">
        <f t="shared" si="29"/>
        <v>0</v>
      </c>
      <c r="AA117" s="28">
        <f t="shared" si="30"/>
        <v>0</v>
      </c>
      <c r="AB117" s="28">
        <f t="shared" si="31"/>
        <v>0</v>
      </c>
      <c r="AC117" s="28">
        <f t="shared" si="32"/>
        <v>0</v>
      </c>
      <c r="AD117" s="28">
        <f t="shared" si="33"/>
        <v>0</v>
      </c>
      <c r="AE117" s="28">
        <f t="shared" si="34"/>
        <v>0</v>
      </c>
      <c r="AG117" s="12" t="str" cm="1">
        <f t="array" ref="AG117">IF($B117,myNull,IF(INDEX(tblSourceData[EU Year 1],$A117)=myNull,0,INDEX(tblSourceData[EU Year 1],$A117)))</f>
        <v/>
      </c>
      <c r="AH117" s="12" t="str" cm="1">
        <f t="array" ref="AH117">IF($B117,myNull,IF(INDEX(tblSourceData[EU Year 2],$A117)=myNull,0,INDEX(tblSourceData[EU Year 2],$A117)))</f>
        <v/>
      </c>
      <c r="AI117" s="12" t="str" cm="1">
        <f t="array" ref="AI117">IF($B117,myNull,IF(INDEX(tblSourceData[EU Year 3],$A117)=myNull,0,INDEX(tblSourceData[EU Year 3],$A117)))</f>
        <v/>
      </c>
      <c r="AJ117" s="12" t="str" cm="1">
        <f t="array" ref="AJ117">IF($B117,myNull,IF(INDEX(tblSourceData[EU Year 4],$A117)=myNull,0,INDEX(tblSourceData[EU Year 4],$A117)))</f>
        <v/>
      </c>
      <c r="AK117" s="12" t="str" cm="1">
        <f t="array" ref="AK117">IF($B117,myNull,IF(INDEX(tblSourceData[EU Year 5],$A117)=myNull,0,INDEX(tblSourceData[EU Year 5],$A117)))</f>
        <v/>
      </c>
      <c r="AL117" s="12" t="str" cm="1">
        <f t="array" ref="AL117">IF($B117,myNull,IF(INDEX(tblSourceData[NonEU Year1],$A117)=myNull,0,INDEX(tblSourceData[NonEU Year1],$A117)))</f>
        <v/>
      </c>
      <c r="AM117" s="12" t="str" cm="1">
        <f t="array" ref="AM117">IF($B117,myNull,IF(INDEX(tblSourceData[NonEU Year2],$A117)=myNull,0,INDEX(tblSourceData[NonEU Year2],$A117)))</f>
        <v/>
      </c>
      <c r="AN117" s="12" t="str" cm="1">
        <f t="array" ref="AN117">IF($B117,myNull,IF(INDEX(tblSourceData[NonEU Year3],$A117)=myNull,0,INDEX(tblSourceData[NonEU Year3],$A117)))</f>
        <v/>
      </c>
      <c r="AO117" s="12" t="str" cm="1">
        <f t="array" ref="AO117">IF($B117,myNull,IF(INDEX(tblSourceData[NonEU Year4],$A117)=myNull,0,INDEX(tblSourceData[NonEU Year4],$A117)))</f>
        <v/>
      </c>
      <c r="AP117" s="12" t="str" cm="1">
        <f t="array" ref="AP117">IF($B117,myNull,IF(INDEX(tblSourceData[NonEU Year5],$A117)=myNull,0,INDEX(tblSourceData[NonEU Year5],$A117)))</f>
        <v/>
      </c>
    </row>
    <row r="118" spans="1:42" x14ac:dyDescent="0.3">
      <c r="A118" s="4">
        <f t="shared" si="23"/>
        <v>109</v>
      </c>
      <c r="B118" s="6" t="b">
        <f t="shared" si="24"/>
        <v>1</v>
      </c>
      <c r="D118" t="str" cm="1">
        <f t="array" ref="D118">IF($B118,myNull,INDEX(tblSourceData[Campus],$A118))</f>
        <v/>
      </c>
      <c r="E118" t="str" cm="1">
        <f t="array" ref="E118">IF($B118,myNull,INDEX(tblSourceData[Major],$A118))</f>
        <v/>
      </c>
      <c r="F118" t="str" cm="1">
        <f t="array" ref="F118">IF($B118,myNull,INDEX(tblSourceData[Stage],$A118))</f>
        <v/>
      </c>
      <c r="G118" t="str" cm="1">
        <f t="array" ref="G118">IF($B118,myNull,INDEX(tblSourceData[Level],$A118))</f>
        <v/>
      </c>
      <c r="H118" s="10" t="str" cm="1">
        <f t="array" ref="H118">IF($B118,myNull,INDEX(tblSourceData[EU Census],$A118))</f>
        <v/>
      </c>
      <c r="I118" s="10" t="str" cm="1">
        <f t="array" ref="I118">IF($B118,myNull,INDEX(tblSourceData[NonEU Census],$A118))</f>
        <v/>
      </c>
      <c r="J118" s="10" t="str" cm="1">
        <f t="array" ref="J118">IF($B118,myNull,INDEX(tblSourceData[Census Total],$A118))</f>
        <v/>
      </c>
      <c r="K118" s="11" t="str" cm="1">
        <f t="array" ref="K118">IF($B118,myNull,INDEX(tblSourceData[EU Year 1],$A118))</f>
        <v/>
      </c>
      <c r="L118" s="11" t="str" cm="1">
        <f t="array" ref="L118">IF($B118,myNull,INDEX(tblSourceData[EU Year 2],$A118))</f>
        <v/>
      </c>
      <c r="M118" s="11" t="str" cm="1">
        <f t="array" ref="M118">IF($B118,myNull,INDEX(tblSourceData[EU Year 3],$A118))</f>
        <v/>
      </c>
      <c r="N118" s="11" t="str" cm="1">
        <f t="array" ref="N118">IF($B118,myNull,INDEX(tblSourceData[EU Year 4],$A118))</f>
        <v/>
      </c>
      <c r="O118" s="11" t="str" cm="1">
        <f t="array" ref="O118">IF($B118,myNull,INDEX(tblSourceData[EU Year 5],$A118))</f>
        <v/>
      </c>
      <c r="P118" s="11" t="str" cm="1">
        <f t="array" ref="P118">IF($B118,myNull,INDEX(tblSourceData[NonEU Year1],$A118))</f>
        <v/>
      </c>
      <c r="Q118" s="11" t="str" cm="1">
        <f t="array" ref="Q118">IF($B118,myNull,INDEX(tblSourceData[NonEU Year2],$A118))</f>
        <v/>
      </c>
      <c r="R118" s="11" t="str" cm="1">
        <f t="array" ref="R118">IF($B118,myNull,INDEX(tblSourceData[NonEU Year3],$A118))</f>
        <v/>
      </c>
      <c r="S118" s="11" t="str" cm="1">
        <f t="array" ref="S118">IF($B118,myNull,INDEX(tblSourceData[NonEU Year4],$A118))</f>
        <v/>
      </c>
      <c r="T118" s="11" t="str" cm="1">
        <f t="array" ref="T118">IF($B118,myNull,INDEX(tblSourceData[NonEU Year5],$A118))</f>
        <v/>
      </c>
      <c r="V118" s="28">
        <f t="shared" si="25"/>
        <v>0</v>
      </c>
      <c r="W118" s="28">
        <f t="shared" si="26"/>
        <v>0</v>
      </c>
      <c r="X118" s="28">
        <f t="shared" si="27"/>
        <v>0</v>
      </c>
      <c r="Y118" s="28">
        <f t="shared" si="28"/>
        <v>0</v>
      </c>
      <c r="Z118" s="28">
        <f t="shared" si="29"/>
        <v>0</v>
      </c>
      <c r="AA118" s="28">
        <f t="shared" si="30"/>
        <v>0</v>
      </c>
      <c r="AB118" s="28">
        <f t="shared" si="31"/>
        <v>0</v>
      </c>
      <c r="AC118" s="28">
        <f t="shared" si="32"/>
        <v>0</v>
      </c>
      <c r="AD118" s="28">
        <f t="shared" si="33"/>
        <v>0</v>
      </c>
      <c r="AE118" s="28">
        <f t="shared" si="34"/>
        <v>0</v>
      </c>
      <c r="AG118" s="12" t="str" cm="1">
        <f t="array" ref="AG118">IF($B118,myNull,IF(INDEX(tblSourceData[EU Year 1],$A118)=myNull,0,INDEX(tblSourceData[EU Year 1],$A118)))</f>
        <v/>
      </c>
      <c r="AH118" s="12" t="str" cm="1">
        <f t="array" ref="AH118">IF($B118,myNull,IF(INDEX(tblSourceData[EU Year 2],$A118)=myNull,0,INDEX(tblSourceData[EU Year 2],$A118)))</f>
        <v/>
      </c>
      <c r="AI118" s="12" t="str" cm="1">
        <f t="array" ref="AI118">IF($B118,myNull,IF(INDEX(tblSourceData[EU Year 3],$A118)=myNull,0,INDEX(tblSourceData[EU Year 3],$A118)))</f>
        <v/>
      </c>
      <c r="AJ118" s="12" t="str" cm="1">
        <f t="array" ref="AJ118">IF($B118,myNull,IF(INDEX(tblSourceData[EU Year 4],$A118)=myNull,0,INDEX(tblSourceData[EU Year 4],$A118)))</f>
        <v/>
      </c>
      <c r="AK118" s="12" t="str" cm="1">
        <f t="array" ref="AK118">IF($B118,myNull,IF(INDEX(tblSourceData[EU Year 5],$A118)=myNull,0,INDEX(tblSourceData[EU Year 5],$A118)))</f>
        <v/>
      </c>
      <c r="AL118" s="12" t="str" cm="1">
        <f t="array" ref="AL118">IF($B118,myNull,IF(INDEX(tblSourceData[NonEU Year1],$A118)=myNull,0,INDEX(tblSourceData[NonEU Year1],$A118)))</f>
        <v/>
      </c>
      <c r="AM118" s="12" t="str" cm="1">
        <f t="array" ref="AM118">IF($B118,myNull,IF(INDEX(tblSourceData[NonEU Year2],$A118)=myNull,0,INDEX(tblSourceData[NonEU Year2],$A118)))</f>
        <v/>
      </c>
      <c r="AN118" s="12" t="str" cm="1">
        <f t="array" ref="AN118">IF($B118,myNull,IF(INDEX(tblSourceData[NonEU Year3],$A118)=myNull,0,INDEX(tblSourceData[NonEU Year3],$A118)))</f>
        <v/>
      </c>
      <c r="AO118" s="12" t="str" cm="1">
        <f t="array" ref="AO118">IF($B118,myNull,IF(INDEX(tblSourceData[NonEU Year4],$A118)=myNull,0,INDEX(tblSourceData[NonEU Year4],$A118)))</f>
        <v/>
      </c>
      <c r="AP118" s="12" t="str" cm="1">
        <f t="array" ref="AP118">IF($B118,myNull,IF(INDEX(tblSourceData[NonEU Year5],$A118)=myNull,0,INDEX(tblSourceData[NonEU Year5],$A118)))</f>
        <v/>
      </c>
    </row>
    <row r="119" spans="1:42" x14ac:dyDescent="0.3">
      <c r="A119" s="4">
        <f t="shared" si="23"/>
        <v>110</v>
      </c>
      <c r="B119" s="6" t="b">
        <f t="shared" si="24"/>
        <v>1</v>
      </c>
      <c r="D119" t="str" cm="1">
        <f t="array" ref="D119">IF($B119,myNull,INDEX(tblSourceData[Campus],$A119))</f>
        <v/>
      </c>
      <c r="E119" t="str" cm="1">
        <f t="array" ref="E119">IF($B119,myNull,INDEX(tblSourceData[Major],$A119))</f>
        <v/>
      </c>
      <c r="F119" t="str" cm="1">
        <f t="array" ref="F119">IF($B119,myNull,INDEX(tblSourceData[Stage],$A119))</f>
        <v/>
      </c>
      <c r="G119" t="str" cm="1">
        <f t="array" ref="G119">IF($B119,myNull,INDEX(tblSourceData[Level],$A119))</f>
        <v/>
      </c>
      <c r="H119" s="10" t="str" cm="1">
        <f t="array" ref="H119">IF($B119,myNull,INDEX(tblSourceData[EU Census],$A119))</f>
        <v/>
      </c>
      <c r="I119" s="10" t="str" cm="1">
        <f t="array" ref="I119">IF($B119,myNull,INDEX(tblSourceData[NonEU Census],$A119))</f>
        <v/>
      </c>
      <c r="J119" s="10" t="str" cm="1">
        <f t="array" ref="J119">IF($B119,myNull,INDEX(tblSourceData[Census Total],$A119))</f>
        <v/>
      </c>
      <c r="K119" s="11" t="str" cm="1">
        <f t="array" ref="K119">IF($B119,myNull,INDEX(tblSourceData[EU Year 1],$A119))</f>
        <v/>
      </c>
      <c r="L119" s="11" t="str" cm="1">
        <f t="array" ref="L119">IF($B119,myNull,INDEX(tblSourceData[EU Year 2],$A119))</f>
        <v/>
      </c>
      <c r="M119" s="11" t="str" cm="1">
        <f t="array" ref="M119">IF($B119,myNull,INDEX(tblSourceData[EU Year 3],$A119))</f>
        <v/>
      </c>
      <c r="N119" s="11" t="str" cm="1">
        <f t="array" ref="N119">IF($B119,myNull,INDEX(tblSourceData[EU Year 4],$A119))</f>
        <v/>
      </c>
      <c r="O119" s="11" t="str" cm="1">
        <f t="array" ref="O119">IF($B119,myNull,INDEX(tblSourceData[EU Year 5],$A119))</f>
        <v/>
      </c>
      <c r="P119" s="11" t="str" cm="1">
        <f t="array" ref="P119">IF($B119,myNull,INDEX(tblSourceData[NonEU Year1],$A119))</f>
        <v/>
      </c>
      <c r="Q119" s="11" t="str" cm="1">
        <f t="array" ref="Q119">IF($B119,myNull,INDEX(tblSourceData[NonEU Year2],$A119))</f>
        <v/>
      </c>
      <c r="R119" s="11" t="str" cm="1">
        <f t="array" ref="R119">IF($B119,myNull,INDEX(tblSourceData[NonEU Year3],$A119))</f>
        <v/>
      </c>
      <c r="S119" s="11" t="str" cm="1">
        <f t="array" ref="S119">IF($B119,myNull,INDEX(tblSourceData[NonEU Year4],$A119))</f>
        <v/>
      </c>
      <c r="T119" s="11" t="str" cm="1">
        <f t="array" ref="T119">IF($B119,myNull,INDEX(tblSourceData[NonEU Year5],$A119))</f>
        <v/>
      </c>
      <c r="V119" s="28">
        <f t="shared" si="25"/>
        <v>0</v>
      </c>
      <c r="W119" s="28">
        <f t="shared" si="26"/>
        <v>0</v>
      </c>
      <c r="X119" s="28">
        <f t="shared" si="27"/>
        <v>0</v>
      </c>
      <c r="Y119" s="28">
        <f t="shared" si="28"/>
        <v>0</v>
      </c>
      <c r="Z119" s="28">
        <f t="shared" si="29"/>
        <v>0</v>
      </c>
      <c r="AA119" s="28">
        <f t="shared" si="30"/>
        <v>0</v>
      </c>
      <c r="AB119" s="28">
        <f t="shared" si="31"/>
        <v>0</v>
      </c>
      <c r="AC119" s="28">
        <f t="shared" si="32"/>
        <v>0</v>
      </c>
      <c r="AD119" s="28">
        <f t="shared" si="33"/>
        <v>0</v>
      </c>
      <c r="AE119" s="28">
        <f t="shared" si="34"/>
        <v>0</v>
      </c>
      <c r="AG119" s="12" t="str" cm="1">
        <f t="array" ref="AG119">IF($B119,myNull,IF(INDEX(tblSourceData[EU Year 1],$A119)=myNull,0,INDEX(tblSourceData[EU Year 1],$A119)))</f>
        <v/>
      </c>
      <c r="AH119" s="12" t="str" cm="1">
        <f t="array" ref="AH119">IF($B119,myNull,IF(INDEX(tblSourceData[EU Year 2],$A119)=myNull,0,INDEX(tblSourceData[EU Year 2],$A119)))</f>
        <v/>
      </c>
      <c r="AI119" s="12" t="str" cm="1">
        <f t="array" ref="AI119">IF($B119,myNull,IF(INDEX(tblSourceData[EU Year 3],$A119)=myNull,0,INDEX(tblSourceData[EU Year 3],$A119)))</f>
        <v/>
      </c>
      <c r="AJ119" s="12" t="str" cm="1">
        <f t="array" ref="AJ119">IF($B119,myNull,IF(INDEX(tblSourceData[EU Year 4],$A119)=myNull,0,INDEX(tblSourceData[EU Year 4],$A119)))</f>
        <v/>
      </c>
      <c r="AK119" s="12" t="str" cm="1">
        <f t="array" ref="AK119">IF($B119,myNull,IF(INDEX(tblSourceData[EU Year 5],$A119)=myNull,0,INDEX(tblSourceData[EU Year 5],$A119)))</f>
        <v/>
      </c>
      <c r="AL119" s="12" t="str" cm="1">
        <f t="array" ref="AL119">IF($B119,myNull,IF(INDEX(tblSourceData[NonEU Year1],$A119)=myNull,0,INDEX(tblSourceData[NonEU Year1],$A119)))</f>
        <v/>
      </c>
      <c r="AM119" s="12" t="str" cm="1">
        <f t="array" ref="AM119">IF($B119,myNull,IF(INDEX(tblSourceData[NonEU Year2],$A119)=myNull,0,INDEX(tblSourceData[NonEU Year2],$A119)))</f>
        <v/>
      </c>
      <c r="AN119" s="12" t="str" cm="1">
        <f t="array" ref="AN119">IF($B119,myNull,IF(INDEX(tblSourceData[NonEU Year3],$A119)=myNull,0,INDEX(tblSourceData[NonEU Year3],$A119)))</f>
        <v/>
      </c>
      <c r="AO119" s="12" t="str" cm="1">
        <f t="array" ref="AO119">IF($B119,myNull,IF(INDEX(tblSourceData[NonEU Year4],$A119)=myNull,0,INDEX(tblSourceData[NonEU Year4],$A119)))</f>
        <v/>
      </c>
      <c r="AP119" s="12" t="str" cm="1">
        <f t="array" ref="AP119">IF($B119,myNull,IF(INDEX(tblSourceData[NonEU Year5],$A119)=myNull,0,INDEX(tblSourceData[NonEU Year5],$A119)))</f>
        <v/>
      </c>
    </row>
    <row r="120" spans="1:42" x14ac:dyDescent="0.3">
      <c r="A120" s="4">
        <f t="shared" si="23"/>
        <v>111</v>
      </c>
      <c r="B120" s="6" t="b">
        <f t="shared" si="24"/>
        <v>1</v>
      </c>
      <c r="D120" t="str" cm="1">
        <f t="array" ref="D120">IF($B120,myNull,INDEX(tblSourceData[Campus],$A120))</f>
        <v/>
      </c>
      <c r="E120" t="str" cm="1">
        <f t="array" ref="E120">IF($B120,myNull,INDEX(tblSourceData[Major],$A120))</f>
        <v/>
      </c>
      <c r="F120" t="str" cm="1">
        <f t="array" ref="F120">IF($B120,myNull,INDEX(tblSourceData[Stage],$A120))</f>
        <v/>
      </c>
      <c r="G120" t="str" cm="1">
        <f t="array" ref="G120">IF($B120,myNull,INDEX(tblSourceData[Level],$A120))</f>
        <v/>
      </c>
      <c r="H120" s="10" t="str" cm="1">
        <f t="array" ref="H120">IF($B120,myNull,INDEX(tblSourceData[EU Census],$A120))</f>
        <v/>
      </c>
      <c r="I120" s="10" t="str" cm="1">
        <f t="array" ref="I120">IF($B120,myNull,INDEX(tblSourceData[NonEU Census],$A120))</f>
        <v/>
      </c>
      <c r="J120" s="10" t="str" cm="1">
        <f t="array" ref="J120">IF($B120,myNull,INDEX(tblSourceData[Census Total],$A120))</f>
        <v/>
      </c>
      <c r="K120" s="11" t="str" cm="1">
        <f t="array" ref="K120">IF($B120,myNull,INDEX(tblSourceData[EU Year 1],$A120))</f>
        <v/>
      </c>
      <c r="L120" s="11" t="str" cm="1">
        <f t="array" ref="L120">IF($B120,myNull,INDEX(tblSourceData[EU Year 2],$A120))</f>
        <v/>
      </c>
      <c r="M120" s="11" t="str" cm="1">
        <f t="array" ref="M120">IF($B120,myNull,INDEX(tblSourceData[EU Year 3],$A120))</f>
        <v/>
      </c>
      <c r="N120" s="11" t="str" cm="1">
        <f t="array" ref="N120">IF($B120,myNull,INDEX(tblSourceData[EU Year 4],$A120))</f>
        <v/>
      </c>
      <c r="O120" s="11" t="str" cm="1">
        <f t="array" ref="O120">IF($B120,myNull,INDEX(tblSourceData[EU Year 5],$A120))</f>
        <v/>
      </c>
      <c r="P120" s="11" t="str" cm="1">
        <f t="array" ref="P120">IF($B120,myNull,INDEX(tblSourceData[NonEU Year1],$A120))</f>
        <v/>
      </c>
      <c r="Q120" s="11" t="str" cm="1">
        <f t="array" ref="Q120">IF($B120,myNull,INDEX(tblSourceData[NonEU Year2],$A120))</f>
        <v/>
      </c>
      <c r="R120" s="11" t="str" cm="1">
        <f t="array" ref="R120">IF($B120,myNull,INDEX(tblSourceData[NonEU Year3],$A120))</f>
        <v/>
      </c>
      <c r="S120" s="11" t="str" cm="1">
        <f t="array" ref="S120">IF($B120,myNull,INDEX(tblSourceData[NonEU Year4],$A120))</f>
        <v/>
      </c>
      <c r="T120" s="11" t="str" cm="1">
        <f t="array" ref="T120">IF($B120,myNull,INDEX(tblSourceData[NonEU Year5],$A120))</f>
        <v/>
      </c>
      <c r="V120" s="28">
        <f t="shared" si="25"/>
        <v>0</v>
      </c>
      <c r="W120" s="28">
        <f t="shared" si="26"/>
        <v>0</v>
      </c>
      <c r="X120" s="28">
        <f t="shared" si="27"/>
        <v>0</v>
      </c>
      <c r="Y120" s="28">
        <f t="shared" si="28"/>
        <v>0</v>
      </c>
      <c r="Z120" s="28">
        <f t="shared" si="29"/>
        <v>0</v>
      </c>
      <c r="AA120" s="28">
        <f t="shared" si="30"/>
        <v>0</v>
      </c>
      <c r="AB120" s="28">
        <f t="shared" si="31"/>
        <v>0</v>
      </c>
      <c r="AC120" s="28">
        <f t="shared" si="32"/>
        <v>0</v>
      </c>
      <c r="AD120" s="28">
        <f t="shared" si="33"/>
        <v>0</v>
      </c>
      <c r="AE120" s="28">
        <f t="shared" si="34"/>
        <v>0</v>
      </c>
      <c r="AG120" s="12" t="str" cm="1">
        <f t="array" ref="AG120">IF($B120,myNull,IF(INDEX(tblSourceData[EU Year 1],$A120)=myNull,0,INDEX(tblSourceData[EU Year 1],$A120)))</f>
        <v/>
      </c>
      <c r="AH120" s="12" t="str" cm="1">
        <f t="array" ref="AH120">IF($B120,myNull,IF(INDEX(tblSourceData[EU Year 2],$A120)=myNull,0,INDEX(tblSourceData[EU Year 2],$A120)))</f>
        <v/>
      </c>
      <c r="AI120" s="12" t="str" cm="1">
        <f t="array" ref="AI120">IF($B120,myNull,IF(INDEX(tblSourceData[EU Year 3],$A120)=myNull,0,INDEX(tblSourceData[EU Year 3],$A120)))</f>
        <v/>
      </c>
      <c r="AJ120" s="12" t="str" cm="1">
        <f t="array" ref="AJ120">IF($B120,myNull,IF(INDEX(tblSourceData[EU Year 4],$A120)=myNull,0,INDEX(tblSourceData[EU Year 4],$A120)))</f>
        <v/>
      </c>
      <c r="AK120" s="12" t="str" cm="1">
        <f t="array" ref="AK120">IF($B120,myNull,IF(INDEX(tblSourceData[EU Year 5],$A120)=myNull,0,INDEX(tblSourceData[EU Year 5],$A120)))</f>
        <v/>
      </c>
      <c r="AL120" s="12" t="str" cm="1">
        <f t="array" ref="AL120">IF($B120,myNull,IF(INDEX(tblSourceData[NonEU Year1],$A120)=myNull,0,INDEX(tblSourceData[NonEU Year1],$A120)))</f>
        <v/>
      </c>
      <c r="AM120" s="12" t="str" cm="1">
        <f t="array" ref="AM120">IF($B120,myNull,IF(INDEX(tblSourceData[NonEU Year2],$A120)=myNull,0,INDEX(tblSourceData[NonEU Year2],$A120)))</f>
        <v/>
      </c>
      <c r="AN120" s="12" t="str" cm="1">
        <f t="array" ref="AN120">IF($B120,myNull,IF(INDEX(tblSourceData[NonEU Year3],$A120)=myNull,0,INDEX(tblSourceData[NonEU Year3],$A120)))</f>
        <v/>
      </c>
      <c r="AO120" s="12" t="str" cm="1">
        <f t="array" ref="AO120">IF($B120,myNull,IF(INDEX(tblSourceData[NonEU Year4],$A120)=myNull,0,INDEX(tblSourceData[NonEU Year4],$A120)))</f>
        <v/>
      </c>
      <c r="AP120" s="12" t="str" cm="1">
        <f t="array" ref="AP120">IF($B120,myNull,IF(INDEX(tblSourceData[NonEU Year5],$A120)=myNull,0,INDEX(tblSourceData[NonEU Year5],$A120)))</f>
        <v/>
      </c>
    </row>
    <row r="121" spans="1:42" x14ac:dyDescent="0.3">
      <c r="A121" s="4">
        <f t="shared" si="23"/>
        <v>112</v>
      </c>
      <c r="B121" s="6" t="b">
        <f t="shared" si="24"/>
        <v>1</v>
      </c>
      <c r="D121" t="str" cm="1">
        <f t="array" ref="D121">IF($B121,myNull,INDEX(tblSourceData[Campus],$A121))</f>
        <v/>
      </c>
      <c r="E121" t="str" cm="1">
        <f t="array" ref="E121">IF($B121,myNull,INDEX(tblSourceData[Major],$A121))</f>
        <v/>
      </c>
      <c r="F121" t="str" cm="1">
        <f t="array" ref="F121">IF($B121,myNull,INDEX(tblSourceData[Stage],$A121))</f>
        <v/>
      </c>
      <c r="G121" t="str" cm="1">
        <f t="array" ref="G121">IF($B121,myNull,INDEX(tblSourceData[Level],$A121))</f>
        <v/>
      </c>
      <c r="H121" s="10" t="str" cm="1">
        <f t="array" ref="H121">IF($B121,myNull,INDEX(tblSourceData[EU Census],$A121))</f>
        <v/>
      </c>
      <c r="I121" s="10" t="str" cm="1">
        <f t="array" ref="I121">IF($B121,myNull,INDEX(tblSourceData[NonEU Census],$A121))</f>
        <v/>
      </c>
      <c r="J121" s="10" t="str" cm="1">
        <f t="array" ref="J121">IF($B121,myNull,INDEX(tblSourceData[Census Total],$A121))</f>
        <v/>
      </c>
      <c r="K121" s="11" t="str" cm="1">
        <f t="array" ref="K121">IF($B121,myNull,INDEX(tblSourceData[EU Year 1],$A121))</f>
        <v/>
      </c>
      <c r="L121" s="11" t="str" cm="1">
        <f t="array" ref="L121">IF($B121,myNull,INDEX(tblSourceData[EU Year 2],$A121))</f>
        <v/>
      </c>
      <c r="M121" s="11" t="str" cm="1">
        <f t="array" ref="M121">IF($B121,myNull,INDEX(tblSourceData[EU Year 3],$A121))</f>
        <v/>
      </c>
      <c r="N121" s="11" t="str" cm="1">
        <f t="array" ref="N121">IF($B121,myNull,INDEX(tblSourceData[EU Year 4],$A121))</f>
        <v/>
      </c>
      <c r="O121" s="11" t="str" cm="1">
        <f t="array" ref="O121">IF($B121,myNull,INDEX(tblSourceData[EU Year 5],$A121))</f>
        <v/>
      </c>
      <c r="P121" s="11" t="str" cm="1">
        <f t="array" ref="P121">IF($B121,myNull,INDEX(tblSourceData[NonEU Year1],$A121))</f>
        <v/>
      </c>
      <c r="Q121" s="11" t="str" cm="1">
        <f t="array" ref="Q121">IF($B121,myNull,INDEX(tblSourceData[NonEU Year2],$A121))</f>
        <v/>
      </c>
      <c r="R121" s="11" t="str" cm="1">
        <f t="array" ref="R121">IF($B121,myNull,INDEX(tblSourceData[NonEU Year3],$A121))</f>
        <v/>
      </c>
      <c r="S121" s="11" t="str" cm="1">
        <f t="array" ref="S121">IF($B121,myNull,INDEX(tblSourceData[NonEU Year4],$A121))</f>
        <v/>
      </c>
      <c r="T121" s="11" t="str" cm="1">
        <f t="array" ref="T121">IF($B121,myNull,INDEX(tblSourceData[NonEU Year5],$A121))</f>
        <v/>
      </c>
      <c r="V121" s="28">
        <f t="shared" si="25"/>
        <v>0</v>
      </c>
      <c r="W121" s="28">
        <f t="shared" si="26"/>
        <v>0</v>
      </c>
      <c r="X121" s="28">
        <f t="shared" si="27"/>
        <v>0</v>
      </c>
      <c r="Y121" s="28">
        <f t="shared" si="28"/>
        <v>0</v>
      </c>
      <c r="Z121" s="28">
        <f t="shared" si="29"/>
        <v>0</v>
      </c>
      <c r="AA121" s="28">
        <f t="shared" si="30"/>
        <v>0</v>
      </c>
      <c r="AB121" s="28">
        <f t="shared" si="31"/>
        <v>0</v>
      </c>
      <c r="AC121" s="28">
        <f t="shared" si="32"/>
        <v>0</v>
      </c>
      <c r="AD121" s="28">
        <f t="shared" si="33"/>
        <v>0</v>
      </c>
      <c r="AE121" s="28">
        <f t="shared" si="34"/>
        <v>0</v>
      </c>
      <c r="AG121" s="12" t="str" cm="1">
        <f t="array" ref="AG121">IF($B121,myNull,IF(INDEX(tblSourceData[EU Year 1],$A121)=myNull,0,INDEX(tblSourceData[EU Year 1],$A121)))</f>
        <v/>
      </c>
      <c r="AH121" s="12" t="str" cm="1">
        <f t="array" ref="AH121">IF($B121,myNull,IF(INDEX(tblSourceData[EU Year 2],$A121)=myNull,0,INDEX(tblSourceData[EU Year 2],$A121)))</f>
        <v/>
      </c>
      <c r="AI121" s="12" t="str" cm="1">
        <f t="array" ref="AI121">IF($B121,myNull,IF(INDEX(tblSourceData[EU Year 3],$A121)=myNull,0,INDEX(tblSourceData[EU Year 3],$A121)))</f>
        <v/>
      </c>
      <c r="AJ121" s="12" t="str" cm="1">
        <f t="array" ref="AJ121">IF($B121,myNull,IF(INDEX(tblSourceData[EU Year 4],$A121)=myNull,0,INDEX(tblSourceData[EU Year 4],$A121)))</f>
        <v/>
      </c>
      <c r="AK121" s="12" t="str" cm="1">
        <f t="array" ref="AK121">IF($B121,myNull,IF(INDEX(tblSourceData[EU Year 5],$A121)=myNull,0,INDEX(tblSourceData[EU Year 5],$A121)))</f>
        <v/>
      </c>
      <c r="AL121" s="12" t="str" cm="1">
        <f t="array" ref="AL121">IF($B121,myNull,IF(INDEX(tblSourceData[NonEU Year1],$A121)=myNull,0,INDEX(tblSourceData[NonEU Year1],$A121)))</f>
        <v/>
      </c>
      <c r="AM121" s="12" t="str" cm="1">
        <f t="array" ref="AM121">IF($B121,myNull,IF(INDEX(tblSourceData[NonEU Year2],$A121)=myNull,0,INDEX(tblSourceData[NonEU Year2],$A121)))</f>
        <v/>
      </c>
      <c r="AN121" s="12" t="str" cm="1">
        <f t="array" ref="AN121">IF($B121,myNull,IF(INDEX(tblSourceData[NonEU Year3],$A121)=myNull,0,INDEX(tblSourceData[NonEU Year3],$A121)))</f>
        <v/>
      </c>
      <c r="AO121" s="12" t="str" cm="1">
        <f t="array" ref="AO121">IF($B121,myNull,IF(INDEX(tblSourceData[NonEU Year4],$A121)=myNull,0,INDEX(tblSourceData[NonEU Year4],$A121)))</f>
        <v/>
      </c>
      <c r="AP121" s="12" t="str" cm="1">
        <f t="array" ref="AP121">IF($B121,myNull,IF(INDEX(tblSourceData[NonEU Year5],$A121)=myNull,0,INDEX(tblSourceData[NonEU Year5],$A121)))</f>
        <v/>
      </c>
    </row>
    <row r="122" spans="1:42" x14ac:dyDescent="0.3">
      <c r="A122" s="4">
        <f t="shared" si="23"/>
        <v>113</v>
      </c>
      <c r="B122" s="6" t="b">
        <f t="shared" si="24"/>
        <v>1</v>
      </c>
      <c r="D122" t="str" cm="1">
        <f t="array" ref="D122">IF($B122,myNull,INDEX(tblSourceData[Campus],$A122))</f>
        <v/>
      </c>
      <c r="E122" t="str" cm="1">
        <f t="array" ref="E122">IF($B122,myNull,INDEX(tblSourceData[Major],$A122))</f>
        <v/>
      </c>
      <c r="F122" t="str" cm="1">
        <f t="array" ref="F122">IF($B122,myNull,INDEX(tblSourceData[Stage],$A122))</f>
        <v/>
      </c>
      <c r="G122" t="str" cm="1">
        <f t="array" ref="G122">IF($B122,myNull,INDEX(tblSourceData[Level],$A122))</f>
        <v/>
      </c>
      <c r="H122" s="10" t="str" cm="1">
        <f t="array" ref="H122">IF($B122,myNull,INDEX(tblSourceData[EU Census],$A122))</f>
        <v/>
      </c>
      <c r="I122" s="10" t="str" cm="1">
        <f t="array" ref="I122">IF($B122,myNull,INDEX(tblSourceData[NonEU Census],$A122))</f>
        <v/>
      </c>
      <c r="J122" s="10" t="str" cm="1">
        <f t="array" ref="J122">IF($B122,myNull,INDEX(tblSourceData[Census Total],$A122))</f>
        <v/>
      </c>
      <c r="K122" s="11" t="str" cm="1">
        <f t="array" ref="K122">IF($B122,myNull,INDEX(tblSourceData[EU Year 1],$A122))</f>
        <v/>
      </c>
      <c r="L122" s="11" t="str" cm="1">
        <f t="array" ref="L122">IF($B122,myNull,INDEX(tblSourceData[EU Year 2],$A122))</f>
        <v/>
      </c>
      <c r="M122" s="11" t="str" cm="1">
        <f t="array" ref="M122">IF($B122,myNull,INDEX(tblSourceData[EU Year 3],$A122))</f>
        <v/>
      </c>
      <c r="N122" s="11" t="str" cm="1">
        <f t="array" ref="N122">IF($B122,myNull,INDEX(tblSourceData[EU Year 4],$A122))</f>
        <v/>
      </c>
      <c r="O122" s="11" t="str" cm="1">
        <f t="array" ref="O122">IF($B122,myNull,INDEX(tblSourceData[EU Year 5],$A122))</f>
        <v/>
      </c>
      <c r="P122" s="11" t="str" cm="1">
        <f t="array" ref="P122">IF($B122,myNull,INDEX(tblSourceData[NonEU Year1],$A122))</f>
        <v/>
      </c>
      <c r="Q122" s="11" t="str" cm="1">
        <f t="array" ref="Q122">IF($B122,myNull,INDEX(tblSourceData[NonEU Year2],$A122))</f>
        <v/>
      </c>
      <c r="R122" s="11" t="str" cm="1">
        <f t="array" ref="R122">IF($B122,myNull,INDEX(tblSourceData[NonEU Year3],$A122))</f>
        <v/>
      </c>
      <c r="S122" s="11" t="str" cm="1">
        <f t="array" ref="S122">IF($B122,myNull,INDEX(tblSourceData[NonEU Year4],$A122))</f>
        <v/>
      </c>
      <c r="T122" s="11" t="str" cm="1">
        <f t="array" ref="T122">IF($B122,myNull,INDEX(tblSourceData[NonEU Year5],$A122))</f>
        <v/>
      </c>
      <c r="V122" s="28">
        <f t="shared" si="25"/>
        <v>0</v>
      </c>
      <c r="W122" s="28">
        <f t="shared" si="26"/>
        <v>0</v>
      </c>
      <c r="X122" s="28">
        <f t="shared" si="27"/>
        <v>0</v>
      </c>
      <c r="Y122" s="28">
        <f t="shared" si="28"/>
        <v>0</v>
      </c>
      <c r="Z122" s="28">
        <f t="shared" si="29"/>
        <v>0</v>
      </c>
      <c r="AA122" s="28">
        <f t="shared" si="30"/>
        <v>0</v>
      </c>
      <c r="AB122" s="28">
        <f t="shared" si="31"/>
        <v>0</v>
      </c>
      <c r="AC122" s="28">
        <f t="shared" si="32"/>
        <v>0</v>
      </c>
      <c r="AD122" s="28">
        <f t="shared" si="33"/>
        <v>0</v>
      </c>
      <c r="AE122" s="28">
        <f t="shared" si="34"/>
        <v>0</v>
      </c>
      <c r="AG122" s="12" t="str" cm="1">
        <f t="array" ref="AG122">IF($B122,myNull,IF(INDEX(tblSourceData[EU Year 1],$A122)=myNull,0,INDEX(tblSourceData[EU Year 1],$A122)))</f>
        <v/>
      </c>
      <c r="AH122" s="12" t="str" cm="1">
        <f t="array" ref="AH122">IF($B122,myNull,IF(INDEX(tblSourceData[EU Year 2],$A122)=myNull,0,INDEX(tblSourceData[EU Year 2],$A122)))</f>
        <v/>
      </c>
      <c r="AI122" s="12" t="str" cm="1">
        <f t="array" ref="AI122">IF($B122,myNull,IF(INDEX(tblSourceData[EU Year 3],$A122)=myNull,0,INDEX(tblSourceData[EU Year 3],$A122)))</f>
        <v/>
      </c>
      <c r="AJ122" s="12" t="str" cm="1">
        <f t="array" ref="AJ122">IF($B122,myNull,IF(INDEX(tblSourceData[EU Year 4],$A122)=myNull,0,INDEX(tblSourceData[EU Year 4],$A122)))</f>
        <v/>
      </c>
      <c r="AK122" s="12" t="str" cm="1">
        <f t="array" ref="AK122">IF($B122,myNull,IF(INDEX(tblSourceData[EU Year 5],$A122)=myNull,0,INDEX(tblSourceData[EU Year 5],$A122)))</f>
        <v/>
      </c>
      <c r="AL122" s="12" t="str" cm="1">
        <f t="array" ref="AL122">IF($B122,myNull,IF(INDEX(tblSourceData[NonEU Year1],$A122)=myNull,0,INDEX(tblSourceData[NonEU Year1],$A122)))</f>
        <v/>
      </c>
      <c r="AM122" s="12" t="str" cm="1">
        <f t="array" ref="AM122">IF($B122,myNull,IF(INDEX(tblSourceData[NonEU Year2],$A122)=myNull,0,INDEX(tblSourceData[NonEU Year2],$A122)))</f>
        <v/>
      </c>
      <c r="AN122" s="12" t="str" cm="1">
        <f t="array" ref="AN122">IF($B122,myNull,IF(INDEX(tblSourceData[NonEU Year3],$A122)=myNull,0,INDEX(tblSourceData[NonEU Year3],$A122)))</f>
        <v/>
      </c>
      <c r="AO122" s="12" t="str" cm="1">
        <f t="array" ref="AO122">IF($B122,myNull,IF(INDEX(tblSourceData[NonEU Year4],$A122)=myNull,0,INDEX(tblSourceData[NonEU Year4],$A122)))</f>
        <v/>
      </c>
      <c r="AP122" s="12" t="str" cm="1">
        <f t="array" ref="AP122">IF($B122,myNull,IF(INDEX(tblSourceData[NonEU Year5],$A122)=myNull,0,INDEX(tblSourceData[NonEU Year5],$A122)))</f>
        <v/>
      </c>
    </row>
    <row r="123" spans="1:42" x14ac:dyDescent="0.3">
      <c r="A123" s="4">
        <f t="shared" si="23"/>
        <v>114</v>
      </c>
      <c r="B123" s="6" t="b">
        <f t="shared" si="24"/>
        <v>1</v>
      </c>
      <c r="D123" t="str" cm="1">
        <f t="array" ref="D123">IF($B123,myNull,INDEX(tblSourceData[Campus],$A123))</f>
        <v/>
      </c>
      <c r="E123" t="str" cm="1">
        <f t="array" ref="E123">IF($B123,myNull,INDEX(tblSourceData[Major],$A123))</f>
        <v/>
      </c>
      <c r="F123" t="str" cm="1">
        <f t="array" ref="F123">IF($B123,myNull,INDEX(tblSourceData[Stage],$A123))</f>
        <v/>
      </c>
      <c r="G123" t="str" cm="1">
        <f t="array" ref="G123">IF($B123,myNull,INDEX(tblSourceData[Level],$A123))</f>
        <v/>
      </c>
      <c r="H123" s="10" t="str" cm="1">
        <f t="array" ref="H123">IF($B123,myNull,INDEX(tblSourceData[EU Census],$A123))</f>
        <v/>
      </c>
      <c r="I123" s="10" t="str" cm="1">
        <f t="array" ref="I123">IF($B123,myNull,INDEX(tblSourceData[NonEU Census],$A123))</f>
        <v/>
      </c>
      <c r="J123" s="10" t="str" cm="1">
        <f t="array" ref="J123">IF($B123,myNull,INDEX(tblSourceData[Census Total],$A123))</f>
        <v/>
      </c>
      <c r="K123" s="11" t="str" cm="1">
        <f t="array" ref="K123">IF($B123,myNull,INDEX(tblSourceData[EU Year 1],$A123))</f>
        <v/>
      </c>
      <c r="L123" s="11" t="str" cm="1">
        <f t="array" ref="L123">IF($B123,myNull,INDEX(tblSourceData[EU Year 2],$A123))</f>
        <v/>
      </c>
      <c r="M123" s="11" t="str" cm="1">
        <f t="array" ref="M123">IF($B123,myNull,INDEX(tblSourceData[EU Year 3],$A123))</f>
        <v/>
      </c>
      <c r="N123" s="11" t="str" cm="1">
        <f t="array" ref="N123">IF($B123,myNull,INDEX(tblSourceData[EU Year 4],$A123))</f>
        <v/>
      </c>
      <c r="O123" s="11" t="str" cm="1">
        <f t="array" ref="O123">IF($B123,myNull,INDEX(tblSourceData[EU Year 5],$A123))</f>
        <v/>
      </c>
      <c r="P123" s="11" t="str" cm="1">
        <f t="array" ref="P123">IF($B123,myNull,INDEX(tblSourceData[NonEU Year1],$A123))</f>
        <v/>
      </c>
      <c r="Q123" s="11" t="str" cm="1">
        <f t="array" ref="Q123">IF($B123,myNull,INDEX(tblSourceData[NonEU Year2],$A123))</f>
        <v/>
      </c>
      <c r="R123" s="11" t="str" cm="1">
        <f t="array" ref="R123">IF($B123,myNull,INDEX(tblSourceData[NonEU Year3],$A123))</f>
        <v/>
      </c>
      <c r="S123" s="11" t="str" cm="1">
        <f t="array" ref="S123">IF($B123,myNull,INDEX(tblSourceData[NonEU Year4],$A123))</f>
        <v/>
      </c>
      <c r="T123" s="11" t="str" cm="1">
        <f t="array" ref="T123">IF($B123,myNull,INDEX(tblSourceData[NonEU Year5],$A123))</f>
        <v/>
      </c>
      <c r="V123" s="28">
        <f t="shared" si="25"/>
        <v>0</v>
      </c>
      <c r="W123" s="28">
        <f t="shared" si="26"/>
        <v>0</v>
      </c>
      <c r="X123" s="28">
        <f t="shared" si="27"/>
        <v>0</v>
      </c>
      <c r="Y123" s="28">
        <f t="shared" si="28"/>
        <v>0</v>
      </c>
      <c r="Z123" s="28">
        <f t="shared" si="29"/>
        <v>0</v>
      </c>
      <c r="AA123" s="28">
        <f t="shared" si="30"/>
        <v>0</v>
      </c>
      <c r="AB123" s="28">
        <f t="shared" si="31"/>
        <v>0</v>
      </c>
      <c r="AC123" s="28">
        <f t="shared" si="32"/>
        <v>0</v>
      </c>
      <c r="AD123" s="28">
        <f t="shared" si="33"/>
        <v>0</v>
      </c>
      <c r="AE123" s="28">
        <f t="shared" si="34"/>
        <v>0</v>
      </c>
      <c r="AG123" s="12" t="str" cm="1">
        <f t="array" ref="AG123">IF($B123,myNull,IF(INDEX(tblSourceData[EU Year 1],$A123)=myNull,0,INDEX(tblSourceData[EU Year 1],$A123)))</f>
        <v/>
      </c>
      <c r="AH123" s="12" t="str" cm="1">
        <f t="array" ref="AH123">IF($B123,myNull,IF(INDEX(tblSourceData[EU Year 2],$A123)=myNull,0,INDEX(tblSourceData[EU Year 2],$A123)))</f>
        <v/>
      </c>
      <c r="AI123" s="12" t="str" cm="1">
        <f t="array" ref="AI123">IF($B123,myNull,IF(INDEX(tblSourceData[EU Year 3],$A123)=myNull,0,INDEX(tblSourceData[EU Year 3],$A123)))</f>
        <v/>
      </c>
      <c r="AJ123" s="12" t="str" cm="1">
        <f t="array" ref="AJ123">IF($B123,myNull,IF(INDEX(tblSourceData[EU Year 4],$A123)=myNull,0,INDEX(tblSourceData[EU Year 4],$A123)))</f>
        <v/>
      </c>
      <c r="AK123" s="12" t="str" cm="1">
        <f t="array" ref="AK123">IF($B123,myNull,IF(INDEX(tblSourceData[EU Year 5],$A123)=myNull,0,INDEX(tblSourceData[EU Year 5],$A123)))</f>
        <v/>
      </c>
      <c r="AL123" s="12" t="str" cm="1">
        <f t="array" ref="AL123">IF($B123,myNull,IF(INDEX(tblSourceData[NonEU Year1],$A123)=myNull,0,INDEX(tblSourceData[NonEU Year1],$A123)))</f>
        <v/>
      </c>
      <c r="AM123" s="12" t="str" cm="1">
        <f t="array" ref="AM123">IF($B123,myNull,IF(INDEX(tblSourceData[NonEU Year2],$A123)=myNull,0,INDEX(tblSourceData[NonEU Year2],$A123)))</f>
        <v/>
      </c>
      <c r="AN123" s="12" t="str" cm="1">
        <f t="array" ref="AN123">IF($B123,myNull,IF(INDEX(tblSourceData[NonEU Year3],$A123)=myNull,0,INDEX(tblSourceData[NonEU Year3],$A123)))</f>
        <v/>
      </c>
      <c r="AO123" s="12" t="str" cm="1">
        <f t="array" ref="AO123">IF($B123,myNull,IF(INDEX(tblSourceData[NonEU Year4],$A123)=myNull,0,INDEX(tblSourceData[NonEU Year4],$A123)))</f>
        <v/>
      </c>
      <c r="AP123" s="12" t="str" cm="1">
        <f t="array" ref="AP123">IF($B123,myNull,IF(INDEX(tblSourceData[NonEU Year5],$A123)=myNull,0,INDEX(tblSourceData[NonEU Year5],$A123)))</f>
        <v/>
      </c>
    </row>
    <row r="124" spans="1:42" x14ac:dyDescent="0.3">
      <c r="A124" s="4">
        <f t="shared" si="23"/>
        <v>115</v>
      </c>
      <c r="B124" s="6" t="b">
        <f t="shared" si="24"/>
        <v>1</v>
      </c>
      <c r="D124" t="str" cm="1">
        <f t="array" ref="D124">IF($B124,myNull,INDEX(tblSourceData[Campus],$A124))</f>
        <v/>
      </c>
      <c r="E124" t="str" cm="1">
        <f t="array" ref="E124">IF($B124,myNull,INDEX(tblSourceData[Major],$A124))</f>
        <v/>
      </c>
      <c r="F124" t="str" cm="1">
        <f t="array" ref="F124">IF($B124,myNull,INDEX(tblSourceData[Stage],$A124))</f>
        <v/>
      </c>
      <c r="G124" t="str" cm="1">
        <f t="array" ref="G124">IF($B124,myNull,INDEX(tblSourceData[Level],$A124))</f>
        <v/>
      </c>
      <c r="H124" s="10" t="str" cm="1">
        <f t="array" ref="H124">IF($B124,myNull,INDEX(tblSourceData[EU Census],$A124))</f>
        <v/>
      </c>
      <c r="I124" s="10" t="str" cm="1">
        <f t="array" ref="I124">IF($B124,myNull,INDEX(tblSourceData[NonEU Census],$A124))</f>
        <v/>
      </c>
      <c r="J124" s="10" t="str" cm="1">
        <f t="array" ref="J124">IF($B124,myNull,INDEX(tblSourceData[Census Total],$A124))</f>
        <v/>
      </c>
      <c r="K124" s="11" t="str" cm="1">
        <f t="array" ref="K124">IF($B124,myNull,INDEX(tblSourceData[EU Year 1],$A124))</f>
        <v/>
      </c>
      <c r="L124" s="11" t="str" cm="1">
        <f t="array" ref="L124">IF($B124,myNull,INDEX(tblSourceData[EU Year 2],$A124))</f>
        <v/>
      </c>
      <c r="M124" s="11" t="str" cm="1">
        <f t="array" ref="M124">IF($B124,myNull,INDEX(tblSourceData[EU Year 3],$A124))</f>
        <v/>
      </c>
      <c r="N124" s="11" t="str" cm="1">
        <f t="array" ref="N124">IF($B124,myNull,INDEX(tblSourceData[EU Year 4],$A124))</f>
        <v/>
      </c>
      <c r="O124" s="11" t="str" cm="1">
        <f t="array" ref="O124">IF($B124,myNull,INDEX(tblSourceData[EU Year 5],$A124))</f>
        <v/>
      </c>
      <c r="P124" s="11" t="str" cm="1">
        <f t="array" ref="P124">IF($B124,myNull,INDEX(tblSourceData[NonEU Year1],$A124))</f>
        <v/>
      </c>
      <c r="Q124" s="11" t="str" cm="1">
        <f t="array" ref="Q124">IF($B124,myNull,INDEX(tblSourceData[NonEU Year2],$A124))</f>
        <v/>
      </c>
      <c r="R124" s="11" t="str" cm="1">
        <f t="array" ref="R124">IF($B124,myNull,INDEX(tblSourceData[NonEU Year3],$A124))</f>
        <v/>
      </c>
      <c r="S124" s="11" t="str" cm="1">
        <f t="array" ref="S124">IF($B124,myNull,INDEX(tblSourceData[NonEU Year4],$A124))</f>
        <v/>
      </c>
      <c r="T124" s="11" t="str" cm="1">
        <f t="array" ref="T124">IF($B124,myNull,INDEX(tblSourceData[NonEU Year5],$A124))</f>
        <v/>
      </c>
      <c r="V124" s="28">
        <f t="shared" si="25"/>
        <v>0</v>
      </c>
      <c r="W124" s="28">
        <f t="shared" si="26"/>
        <v>0</v>
      </c>
      <c r="X124" s="28">
        <f t="shared" si="27"/>
        <v>0</v>
      </c>
      <c r="Y124" s="28">
        <f t="shared" si="28"/>
        <v>0</v>
      </c>
      <c r="Z124" s="28">
        <f t="shared" si="29"/>
        <v>0</v>
      </c>
      <c r="AA124" s="28">
        <f t="shared" si="30"/>
        <v>0</v>
      </c>
      <c r="AB124" s="28">
        <f t="shared" si="31"/>
        <v>0</v>
      </c>
      <c r="AC124" s="28">
        <f t="shared" si="32"/>
        <v>0</v>
      </c>
      <c r="AD124" s="28">
        <f t="shared" si="33"/>
        <v>0</v>
      </c>
      <c r="AE124" s="28">
        <f t="shared" si="34"/>
        <v>0</v>
      </c>
      <c r="AG124" s="12" t="str" cm="1">
        <f t="array" ref="AG124">IF($B124,myNull,IF(INDEX(tblSourceData[EU Year 1],$A124)=myNull,0,INDEX(tblSourceData[EU Year 1],$A124)))</f>
        <v/>
      </c>
      <c r="AH124" s="12" t="str" cm="1">
        <f t="array" ref="AH124">IF($B124,myNull,IF(INDEX(tblSourceData[EU Year 2],$A124)=myNull,0,INDEX(tblSourceData[EU Year 2],$A124)))</f>
        <v/>
      </c>
      <c r="AI124" s="12" t="str" cm="1">
        <f t="array" ref="AI124">IF($B124,myNull,IF(INDEX(tblSourceData[EU Year 3],$A124)=myNull,0,INDEX(tblSourceData[EU Year 3],$A124)))</f>
        <v/>
      </c>
      <c r="AJ124" s="12" t="str" cm="1">
        <f t="array" ref="AJ124">IF($B124,myNull,IF(INDEX(tblSourceData[EU Year 4],$A124)=myNull,0,INDEX(tblSourceData[EU Year 4],$A124)))</f>
        <v/>
      </c>
      <c r="AK124" s="12" t="str" cm="1">
        <f t="array" ref="AK124">IF($B124,myNull,IF(INDEX(tblSourceData[EU Year 5],$A124)=myNull,0,INDEX(tblSourceData[EU Year 5],$A124)))</f>
        <v/>
      </c>
      <c r="AL124" s="12" t="str" cm="1">
        <f t="array" ref="AL124">IF($B124,myNull,IF(INDEX(tblSourceData[NonEU Year1],$A124)=myNull,0,INDEX(tblSourceData[NonEU Year1],$A124)))</f>
        <v/>
      </c>
      <c r="AM124" s="12" t="str" cm="1">
        <f t="array" ref="AM124">IF($B124,myNull,IF(INDEX(tblSourceData[NonEU Year2],$A124)=myNull,0,INDEX(tblSourceData[NonEU Year2],$A124)))</f>
        <v/>
      </c>
      <c r="AN124" s="12" t="str" cm="1">
        <f t="array" ref="AN124">IF($B124,myNull,IF(INDEX(tblSourceData[NonEU Year3],$A124)=myNull,0,INDEX(tblSourceData[NonEU Year3],$A124)))</f>
        <v/>
      </c>
      <c r="AO124" s="12" t="str" cm="1">
        <f t="array" ref="AO124">IF($B124,myNull,IF(INDEX(tblSourceData[NonEU Year4],$A124)=myNull,0,INDEX(tblSourceData[NonEU Year4],$A124)))</f>
        <v/>
      </c>
      <c r="AP124" s="12" t="str" cm="1">
        <f t="array" ref="AP124">IF($B124,myNull,IF(INDEX(tblSourceData[NonEU Year5],$A124)=myNull,0,INDEX(tblSourceData[NonEU Year5],$A124)))</f>
        <v/>
      </c>
    </row>
    <row r="125" spans="1:42" x14ac:dyDescent="0.3">
      <c r="A125" s="4">
        <f t="shared" si="23"/>
        <v>116</v>
      </c>
      <c r="B125" s="6" t="b">
        <f t="shared" si="24"/>
        <v>1</v>
      </c>
      <c r="D125" t="str" cm="1">
        <f t="array" ref="D125">IF($B125,myNull,INDEX(tblSourceData[Campus],$A125))</f>
        <v/>
      </c>
      <c r="E125" t="str" cm="1">
        <f t="array" ref="E125">IF($B125,myNull,INDEX(tblSourceData[Major],$A125))</f>
        <v/>
      </c>
      <c r="F125" t="str" cm="1">
        <f t="array" ref="F125">IF($B125,myNull,INDEX(tblSourceData[Stage],$A125))</f>
        <v/>
      </c>
      <c r="G125" t="str" cm="1">
        <f t="array" ref="G125">IF($B125,myNull,INDEX(tblSourceData[Level],$A125))</f>
        <v/>
      </c>
      <c r="H125" s="10" t="str" cm="1">
        <f t="array" ref="H125">IF($B125,myNull,INDEX(tblSourceData[EU Census],$A125))</f>
        <v/>
      </c>
      <c r="I125" s="10" t="str" cm="1">
        <f t="array" ref="I125">IF($B125,myNull,INDEX(tblSourceData[NonEU Census],$A125))</f>
        <v/>
      </c>
      <c r="J125" s="10" t="str" cm="1">
        <f t="array" ref="J125">IF($B125,myNull,INDEX(tblSourceData[Census Total],$A125))</f>
        <v/>
      </c>
      <c r="K125" s="11" t="str" cm="1">
        <f t="array" ref="K125">IF($B125,myNull,INDEX(tblSourceData[EU Year 1],$A125))</f>
        <v/>
      </c>
      <c r="L125" s="11" t="str" cm="1">
        <f t="array" ref="L125">IF($B125,myNull,INDEX(tblSourceData[EU Year 2],$A125))</f>
        <v/>
      </c>
      <c r="M125" s="11" t="str" cm="1">
        <f t="array" ref="M125">IF($B125,myNull,INDEX(tblSourceData[EU Year 3],$A125))</f>
        <v/>
      </c>
      <c r="N125" s="11" t="str" cm="1">
        <f t="array" ref="N125">IF($B125,myNull,INDEX(tblSourceData[EU Year 4],$A125))</f>
        <v/>
      </c>
      <c r="O125" s="11" t="str" cm="1">
        <f t="array" ref="O125">IF($B125,myNull,INDEX(tblSourceData[EU Year 5],$A125))</f>
        <v/>
      </c>
      <c r="P125" s="11" t="str" cm="1">
        <f t="array" ref="P125">IF($B125,myNull,INDEX(tblSourceData[NonEU Year1],$A125))</f>
        <v/>
      </c>
      <c r="Q125" s="11" t="str" cm="1">
        <f t="array" ref="Q125">IF($B125,myNull,INDEX(tblSourceData[NonEU Year2],$A125))</f>
        <v/>
      </c>
      <c r="R125" s="11" t="str" cm="1">
        <f t="array" ref="R125">IF($B125,myNull,INDEX(tblSourceData[NonEU Year3],$A125))</f>
        <v/>
      </c>
      <c r="S125" s="11" t="str" cm="1">
        <f t="array" ref="S125">IF($B125,myNull,INDEX(tblSourceData[NonEU Year4],$A125))</f>
        <v/>
      </c>
      <c r="T125" s="11" t="str" cm="1">
        <f t="array" ref="T125">IF($B125,myNull,INDEX(tblSourceData[NonEU Year5],$A125))</f>
        <v/>
      </c>
      <c r="V125" s="28">
        <f t="shared" si="25"/>
        <v>0</v>
      </c>
      <c r="W125" s="28">
        <f t="shared" si="26"/>
        <v>0</v>
      </c>
      <c r="X125" s="28">
        <f t="shared" si="27"/>
        <v>0</v>
      </c>
      <c r="Y125" s="28">
        <f t="shared" si="28"/>
        <v>0</v>
      </c>
      <c r="Z125" s="28">
        <f t="shared" si="29"/>
        <v>0</v>
      </c>
      <c r="AA125" s="28">
        <f t="shared" si="30"/>
        <v>0</v>
      </c>
      <c r="AB125" s="28">
        <f t="shared" si="31"/>
        <v>0</v>
      </c>
      <c r="AC125" s="28">
        <f t="shared" si="32"/>
        <v>0</v>
      </c>
      <c r="AD125" s="28">
        <f t="shared" si="33"/>
        <v>0</v>
      </c>
      <c r="AE125" s="28">
        <f t="shared" si="34"/>
        <v>0</v>
      </c>
      <c r="AG125" s="12" t="str" cm="1">
        <f t="array" ref="AG125">IF($B125,myNull,IF(INDEX(tblSourceData[EU Year 1],$A125)=myNull,0,INDEX(tblSourceData[EU Year 1],$A125)))</f>
        <v/>
      </c>
      <c r="AH125" s="12" t="str" cm="1">
        <f t="array" ref="AH125">IF($B125,myNull,IF(INDEX(tblSourceData[EU Year 2],$A125)=myNull,0,INDEX(tblSourceData[EU Year 2],$A125)))</f>
        <v/>
      </c>
      <c r="AI125" s="12" t="str" cm="1">
        <f t="array" ref="AI125">IF($B125,myNull,IF(INDEX(tblSourceData[EU Year 3],$A125)=myNull,0,INDEX(tblSourceData[EU Year 3],$A125)))</f>
        <v/>
      </c>
      <c r="AJ125" s="12" t="str" cm="1">
        <f t="array" ref="AJ125">IF($B125,myNull,IF(INDEX(tblSourceData[EU Year 4],$A125)=myNull,0,INDEX(tblSourceData[EU Year 4],$A125)))</f>
        <v/>
      </c>
      <c r="AK125" s="12" t="str" cm="1">
        <f t="array" ref="AK125">IF($B125,myNull,IF(INDEX(tblSourceData[EU Year 5],$A125)=myNull,0,INDEX(tblSourceData[EU Year 5],$A125)))</f>
        <v/>
      </c>
      <c r="AL125" s="12" t="str" cm="1">
        <f t="array" ref="AL125">IF($B125,myNull,IF(INDEX(tblSourceData[NonEU Year1],$A125)=myNull,0,INDEX(tblSourceData[NonEU Year1],$A125)))</f>
        <v/>
      </c>
      <c r="AM125" s="12" t="str" cm="1">
        <f t="array" ref="AM125">IF($B125,myNull,IF(INDEX(tblSourceData[NonEU Year2],$A125)=myNull,0,INDEX(tblSourceData[NonEU Year2],$A125)))</f>
        <v/>
      </c>
      <c r="AN125" s="12" t="str" cm="1">
        <f t="array" ref="AN125">IF($B125,myNull,IF(INDEX(tblSourceData[NonEU Year3],$A125)=myNull,0,INDEX(tblSourceData[NonEU Year3],$A125)))</f>
        <v/>
      </c>
      <c r="AO125" s="12" t="str" cm="1">
        <f t="array" ref="AO125">IF($B125,myNull,IF(INDEX(tblSourceData[NonEU Year4],$A125)=myNull,0,INDEX(tblSourceData[NonEU Year4],$A125)))</f>
        <v/>
      </c>
      <c r="AP125" s="12" t="str" cm="1">
        <f t="array" ref="AP125">IF($B125,myNull,IF(INDEX(tblSourceData[NonEU Year5],$A125)=myNull,0,INDEX(tblSourceData[NonEU Year5],$A125)))</f>
        <v/>
      </c>
    </row>
    <row r="126" spans="1:42" x14ac:dyDescent="0.3">
      <c r="A126" s="4">
        <f t="shared" si="23"/>
        <v>117</v>
      </c>
      <c r="B126" s="6" t="b">
        <f t="shared" si="24"/>
        <v>1</v>
      </c>
      <c r="D126" t="str" cm="1">
        <f t="array" ref="D126">IF($B126,myNull,INDEX(tblSourceData[Campus],$A126))</f>
        <v/>
      </c>
      <c r="E126" t="str" cm="1">
        <f t="array" ref="E126">IF($B126,myNull,INDEX(tblSourceData[Major],$A126))</f>
        <v/>
      </c>
      <c r="F126" t="str" cm="1">
        <f t="array" ref="F126">IF($B126,myNull,INDEX(tblSourceData[Stage],$A126))</f>
        <v/>
      </c>
      <c r="G126" t="str" cm="1">
        <f t="array" ref="G126">IF($B126,myNull,INDEX(tblSourceData[Level],$A126))</f>
        <v/>
      </c>
      <c r="H126" s="10" t="str" cm="1">
        <f t="array" ref="H126">IF($B126,myNull,INDEX(tblSourceData[EU Census],$A126))</f>
        <v/>
      </c>
      <c r="I126" s="10" t="str" cm="1">
        <f t="array" ref="I126">IF($B126,myNull,INDEX(tblSourceData[NonEU Census],$A126))</f>
        <v/>
      </c>
      <c r="J126" s="10" t="str" cm="1">
        <f t="array" ref="J126">IF($B126,myNull,INDEX(tblSourceData[Census Total],$A126))</f>
        <v/>
      </c>
      <c r="K126" s="11" t="str" cm="1">
        <f t="array" ref="K126">IF($B126,myNull,INDEX(tblSourceData[EU Year 1],$A126))</f>
        <v/>
      </c>
      <c r="L126" s="11" t="str" cm="1">
        <f t="array" ref="L126">IF($B126,myNull,INDEX(tblSourceData[EU Year 2],$A126))</f>
        <v/>
      </c>
      <c r="M126" s="11" t="str" cm="1">
        <f t="array" ref="M126">IF($B126,myNull,INDEX(tblSourceData[EU Year 3],$A126))</f>
        <v/>
      </c>
      <c r="N126" s="11" t="str" cm="1">
        <f t="array" ref="N126">IF($B126,myNull,INDEX(tblSourceData[EU Year 4],$A126))</f>
        <v/>
      </c>
      <c r="O126" s="11" t="str" cm="1">
        <f t="array" ref="O126">IF($B126,myNull,INDEX(tblSourceData[EU Year 5],$A126))</f>
        <v/>
      </c>
      <c r="P126" s="11" t="str" cm="1">
        <f t="array" ref="P126">IF($B126,myNull,INDEX(tblSourceData[NonEU Year1],$A126))</f>
        <v/>
      </c>
      <c r="Q126" s="11" t="str" cm="1">
        <f t="array" ref="Q126">IF($B126,myNull,INDEX(tblSourceData[NonEU Year2],$A126))</f>
        <v/>
      </c>
      <c r="R126" s="11" t="str" cm="1">
        <f t="array" ref="R126">IF($B126,myNull,INDEX(tblSourceData[NonEU Year3],$A126))</f>
        <v/>
      </c>
      <c r="S126" s="11" t="str" cm="1">
        <f t="array" ref="S126">IF($B126,myNull,INDEX(tblSourceData[NonEU Year4],$A126))</f>
        <v/>
      </c>
      <c r="T126" s="11" t="str" cm="1">
        <f t="array" ref="T126">IF($B126,myNull,INDEX(tblSourceData[NonEU Year5],$A126))</f>
        <v/>
      </c>
      <c r="V126" s="28">
        <f t="shared" si="25"/>
        <v>0</v>
      </c>
      <c r="W126" s="28">
        <f t="shared" si="26"/>
        <v>0</v>
      </c>
      <c r="X126" s="28">
        <f t="shared" si="27"/>
        <v>0</v>
      </c>
      <c r="Y126" s="28">
        <f t="shared" si="28"/>
        <v>0</v>
      </c>
      <c r="Z126" s="28">
        <f t="shared" si="29"/>
        <v>0</v>
      </c>
      <c r="AA126" s="28">
        <f t="shared" si="30"/>
        <v>0</v>
      </c>
      <c r="AB126" s="28">
        <f t="shared" si="31"/>
        <v>0</v>
      </c>
      <c r="AC126" s="28">
        <f t="shared" si="32"/>
        <v>0</v>
      </c>
      <c r="AD126" s="28">
        <f t="shared" si="33"/>
        <v>0</v>
      </c>
      <c r="AE126" s="28">
        <f t="shared" si="34"/>
        <v>0</v>
      </c>
      <c r="AG126" s="12" t="str" cm="1">
        <f t="array" ref="AG126">IF($B126,myNull,IF(INDEX(tblSourceData[EU Year 1],$A126)=myNull,0,INDEX(tblSourceData[EU Year 1],$A126)))</f>
        <v/>
      </c>
      <c r="AH126" s="12" t="str" cm="1">
        <f t="array" ref="AH126">IF($B126,myNull,IF(INDEX(tblSourceData[EU Year 2],$A126)=myNull,0,INDEX(tblSourceData[EU Year 2],$A126)))</f>
        <v/>
      </c>
      <c r="AI126" s="12" t="str" cm="1">
        <f t="array" ref="AI126">IF($B126,myNull,IF(INDEX(tblSourceData[EU Year 3],$A126)=myNull,0,INDEX(tblSourceData[EU Year 3],$A126)))</f>
        <v/>
      </c>
      <c r="AJ126" s="12" t="str" cm="1">
        <f t="array" ref="AJ126">IF($B126,myNull,IF(INDEX(tblSourceData[EU Year 4],$A126)=myNull,0,INDEX(tblSourceData[EU Year 4],$A126)))</f>
        <v/>
      </c>
      <c r="AK126" s="12" t="str" cm="1">
        <f t="array" ref="AK126">IF($B126,myNull,IF(INDEX(tblSourceData[EU Year 5],$A126)=myNull,0,INDEX(tblSourceData[EU Year 5],$A126)))</f>
        <v/>
      </c>
      <c r="AL126" s="12" t="str" cm="1">
        <f t="array" ref="AL126">IF($B126,myNull,IF(INDEX(tblSourceData[NonEU Year1],$A126)=myNull,0,INDEX(tblSourceData[NonEU Year1],$A126)))</f>
        <v/>
      </c>
      <c r="AM126" s="12" t="str" cm="1">
        <f t="array" ref="AM126">IF($B126,myNull,IF(INDEX(tblSourceData[NonEU Year2],$A126)=myNull,0,INDEX(tblSourceData[NonEU Year2],$A126)))</f>
        <v/>
      </c>
      <c r="AN126" s="12" t="str" cm="1">
        <f t="array" ref="AN126">IF($B126,myNull,IF(INDEX(tblSourceData[NonEU Year3],$A126)=myNull,0,INDEX(tblSourceData[NonEU Year3],$A126)))</f>
        <v/>
      </c>
      <c r="AO126" s="12" t="str" cm="1">
        <f t="array" ref="AO126">IF($B126,myNull,IF(INDEX(tblSourceData[NonEU Year4],$A126)=myNull,0,INDEX(tblSourceData[NonEU Year4],$A126)))</f>
        <v/>
      </c>
      <c r="AP126" s="12" t="str" cm="1">
        <f t="array" ref="AP126">IF($B126,myNull,IF(INDEX(tblSourceData[NonEU Year5],$A126)=myNull,0,INDEX(tblSourceData[NonEU Year5],$A126)))</f>
        <v/>
      </c>
    </row>
    <row r="127" spans="1:42" x14ac:dyDescent="0.3">
      <c r="A127" s="4">
        <f t="shared" si="23"/>
        <v>118</v>
      </c>
      <c r="B127" s="6" t="b">
        <f t="shared" si="24"/>
        <v>1</v>
      </c>
      <c r="D127" t="str" cm="1">
        <f t="array" ref="D127">IF($B127,myNull,INDEX(tblSourceData[Campus],$A127))</f>
        <v/>
      </c>
      <c r="E127" t="str" cm="1">
        <f t="array" ref="E127">IF($B127,myNull,INDEX(tblSourceData[Major],$A127))</f>
        <v/>
      </c>
      <c r="F127" t="str" cm="1">
        <f t="array" ref="F127">IF($B127,myNull,INDEX(tblSourceData[Stage],$A127))</f>
        <v/>
      </c>
      <c r="G127" t="str" cm="1">
        <f t="array" ref="G127">IF($B127,myNull,INDEX(tblSourceData[Level],$A127))</f>
        <v/>
      </c>
      <c r="H127" s="10" t="str" cm="1">
        <f t="array" ref="H127">IF($B127,myNull,INDEX(tblSourceData[EU Census],$A127))</f>
        <v/>
      </c>
      <c r="I127" s="10" t="str" cm="1">
        <f t="array" ref="I127">IF($B127,myNull,INDEX(tblSourceData[NonEU Census],$A127))</f>
        <v/>
      </c>
      <c r="J127" s="10" t="str" cm="1">
        <f t="array" ref="J127">IF($B127,myNull,INDEX(tblSourceData[Census Total],$A127))</f>
        <v/>
      </c>
      <c r="K127" s="11" t="str" cm="1">
        <f t="array" ref="K127">IF($B127,myNull,INDEX(tblSourceData[EU Year 1],$A127))</f>
        <v/>
      </c>
      <c r="L127" s="11" t="str" cm="1">
        <f t="array" ref="L127">IF($B127,myNull,INDEX(tblSourceData[EU Year 2],$A127))</f>
        <v/>
      </c>
      <c r="M127" s="11" t="str" cm="1">
        <f t="array" ref="M127">IF($B127,myNull,INDEX(tblSourceData[EU Year 3],$A127))</f>
        <v/>
      </c>
      <c r="N127" s="11" t="str" cm="1">
        <f t="array" ref="N127">IF($B127,myNull,INDEX(tblSourceData[EU Year 4],$A127))</f>
        <v/>
      </c>
      <c r="O127" s="11" t="str" cm="1">
        <f t="array" ref="O127">IF($B127,myNull,INDEX(tblSourceData[EU Year 5],$A127))</f>
        <v/>
      </c>
      <c r="P127" s="11" t="str" cm="1">
        <f t="array" ref="P127">IF($B127,myNull,INDEX(tblSourceData[NonEU Year1],$A127))</f>
        <v/>
      </c>
      <c r="Q127" s="11" t="str" cm="1">
        <f t="array" ref="Q127">IF($B127,myNull,INDEX(tblSourceData[NonEU Year2],$A127))</f>
        <v/>
      </c>
      <c r="R127" s="11" t="str" cm="1">
        <f t="array" ref="R127">IF($B127,myNull,INDEX(tblSourceData[NonEU Year3],$A127))</f>
        <v/>
      </c>
      <c r="S127" s="11" t="str" cm="1">
        <f t="array" ref="S127">IF($B127,myNull,INDEX(tblSourceData[NonEU Year4],$A127))</f>
        <v/>
      </c>
      <c r="T127" s="11" t="str" cm="1">
        <f t="array" ref="T127">IF($B127,myNull,INDEX(tblSourceData[NonEU Year5],$A127))</f>
        <v/>
      </c>
      <c r="V127" s="28">
        <f t="shared" si="25"/>
        <v>0</v>
      </c>
      <c r="W127" s="28">
        <f t="shared" si="26"/>
        <v>0</v>
      </c>
      <c r="X127" s="28">
        <f t="shared" si="27"/>
        <v>0</v>
      </c>
      <c r="Y127" s="28">
        <f t="shared" si="28"/>
        <v>0</v>
      </c>
      <c r="Z127" s="28">
        <f t="shared" si="29"/>
        <v>0</v>
      </c>
      <c r="AA127" s="28">
        <f t="shared" si="30"/>
        <v>0</v>
      </c>
      <c r="AB127" s="28">
        <f t="shared" si="31"/>
        <v>0</v>
      </c>
      <c r="AC127" s="28">
        <f t="shared" si="32"/>
        <v>0</v>
      </c>
      <c r="AD127" s="28">
        <f t="shared" si="33"/>
        <v>0</v>
      </c>
      <c r="AE127" s="28">
        <f t="shared" si="34"/>
        <v>0</v>
      </c>
      <c r="AG127" s="12" t="str" cm="1">
        <f t="array" ref="AG127">IF($B127,myNull,IF(INDEX(tblSourceData[EU Year 1],$A127)=myNull,0,INDEX(tblSourceData[EU Year 1],$A127)))</f>
        <v/>
      </c>
      <c r="AH127" s="12" t="str" cm="1">
        <f t="array" ref="AH127">IF($B127,myNull,IF(INDEX(tblSourceData[EU Year 2],$A127)=myNull,0,INDEX(tblSourceData[EU Year 2],$A127)))</f>
        <v/>
      </c>
      <c r="AI127" s="12" t="str" cm="1">
        <f t="array" ref="AI127">IF($B127,myNull,IF(INDEX(tblSourceData[EU Year 3],$A127)=myNull,0,INDEX(tblSourceData[EU Year 3],$A127)))</f>
        <v/>
      </c>
      <c r="AJ127" s="12" t="str" cm="1">
        <f t="array" ref="AJ127">IF($B127,myNull,IF(INDEX(tblSourceData[EU Year 4],$A127)=myNull,0,INDEX(tblSourceData[EU Year 4],$A127)))</f>
        <v/>
      </c>
      <c r="AK127" s="12" t="str" cm="1">
        <f t="array" ref="AK127">IF($B127,myNull,IF(INDEX(tblSourceData[EU Year 5],$A127)=myNull,0,INDEX(tblSourceData[EU Year 5],$A127)))</f>
        <v/>
      </c>
      <c r="AL127" s="12" t="str" cm="1">
        <f t="array" ref="AL127">IF($B127,myNull,IF(INDEX(tblSourceData[NonEU Year1],$A127)=myNull,0,INDEX(tblSourceData[NonEU Year1],$A127)))</f>
        <v/>
      </c>
      <c r="AM127" s="12" t="str" cm="1">
        <f t="array" ref="AM127">IF($B127,myNull,IF(INDEX(tblSourceData[NonEU Year2],$A127)=myNull,0,INDEX(tblSourceData[NonEU Year2],$A127)))</f>
        <v/>
      </c>
      <c r="AN127" s="12" t="str" cm="1">
        <f t="array" ref="AN127">IF($B127,myNull,IF(INDEX(tblSourceData[NonEU Year3],$A127)=myNull,0,INDEX(tblSourceData[NonEU Year3],$A127)))</f>
        <v/>
      </c>
      <c r="AO127" s="12" t="str" cm="1">
        <f t="array" ref="AO127">IF($B127,myNull,IF(INDEX(tblSourceData[NonEU Year4],$A127)=myNull,0,INDEX(tblSourceData[NonEU Year4],$A127)))</f>
        <v/>
      </c>
      <c r="AP127" s="12" t="str" cm="1">
        <f t="array" ref="AP127">IF($B127,myNull,IF(INDEX(tblSourceData[NonEU Year5],$A127)=myNull,0,INDEX(tblSourceData[NonEU Year5],$A127)))</f>
        <v/>
      </c>
    </row>
    <row r="128" spans="1:42" x14ac:dyDescent="0.3">
      <c r="A128" s="4">
        <f t="shared" si="23"/>
        <v>119</v>
      </c>
      <c r="B128" s="6" t="b">
        <f t="shared" si="24"/>
        <v>1</v>
      </c>
      <c r="D128" t="str" cm="1">
        <f t="array" ref="D128">IF($B128,myNull,INDEX(tblSourceData[Campus],$A128))</f>
        <v/>
      </c>
      <c r="E128" t="str" cm="1">
        <f t="array" ref="E128">IF($B128,myNull,INDEX(tblSourceData[Major],$A128))</f>
        <v/>
      </c>
      <c r="F128" t="str" cm="1">
        <f t="array" ref="F128">IF($B128,myNull,INDEX(tblSourceData[Stage],$A128))</f>
        <v/>
      </c>
      <c r="G128" t="str" cm="1">
        <f t="array" ref="G128">IF($B128,myNull,INDEX(tblSourceData[Level],$A128))</f>
        <v/>
      </c>
      <c r="H128" s="10" t="str" cm="1">
        <f t="array" ref="H128">IF($B128,myNull,INDEX(tblSourceData[EU Census],$A128))</f>
        <v/>
      </c>
      <c r="I128" s="10" t="str" cm="1">
        <f t="array" ref="I128">IF($B128,myNull,INDEX(tblSourceData[NonEU Census],$A128))</f>
        <v/>
      </c>
      <c r="J128" s="10" t="str" cm="1">
        <f t="array" ref="J128">IF($B128,myNull,INDEX(tblSourceData[Census Total],$A128))</f>
        <v/>
      </c>
      <c r="K128" s="11" t="str" cm="1">
        <f t="array" ref="K128">IF($B128,myNull,INDEX(tblSourceData[EU Year 1],$A128))</f>
        <v/>
      </c>
      <c r="L128" s="11" t="str" cm="1">
        <f t="array" ref="L128">IF($B128,myNull,INDEX(tblSourceData[EU Year 2],$A128))</f>
        <v/>
      </c>
      <c r="M128" s="11" t="str" cm="1">
        <f t="array" ref="M128">IF($B128,myNull,INDEX(tblSourceData[EU Year 3],$A128))</f>
        <v/>
      </c>
      <c r="N128" s="11" t="str" cm="1">
        <f t="array" ref="N128">IF($B128,myNull,INDEX(tblSourceData[EU Year 4],$A128))</f>
        <v/>
      </c>
      <c r="O128" s="11" t="str" cm="1">
        <f t="array" ref="O128">IF($B128,myNull,INDEX(tblSourceData[EU Year 5],$A128))</f>
        <v/>
      </c>
      <c r="P128" s="11" t="str" cm="1">
        <f t="array" ref="P128">IF($B128,myNull,INDEX(tblSourceData[NonEU Year1],$A128))</f>
        <v/>
      </c>
      <c r="Q128" s="11" t="str" cm="1">
        <f t="array" ref="Q128">IF($B128,myNull,INDEX(tblSourceData[NonEU Year2],$A128))</f>
        <v/>
      </c>
      <c r="R128" s="11" t="str" cm="1">
        <f t="array" ref="R128">IF($B128,myNull,INDEX(tblSourceData[NonEU Year3],$A128))</f>
        <v/>
      </c>
      <c r="S128" s="11" t="str" cm="1">
        <f t="array" ref="S128">IF($B128,myNull,INDEX(tblSourceData[NonEU Year4],$A128))</f>
        <v/>
      </c>
      <c r="T128" s="11" t="str" cm="1">
        <f t="array" ref="T128">IF($B128,myNull,INDEX(tblSourceData[NonEU Year5],$A128))</f>
        <v/>
      </c>
      <c r="V128" s="28">
        <f t="shared" si="25"/>
        <v>0</v>
      </c>
      <c r="W128" s="28">
        <f t="shared" si="26"/>
        <v>0</v>
      </c>
      <c r="X128" s="28">
        <f t="shared" si="27"/>
        <v>0</v>
      </c>
      <c r="Y128" s="28">
        <f t="shared" si="28"/>
        <v>0</v>
      </c>
      <c r="Z128" s="28">
        <f t="shared" si="29"/>
        <v>0</v>
      </c>
      <c r="AA128" s="28">
        <f t="shared" si="30"/>
        <v>0</v>
      </c>
      <c r="AB128" s="28">
        <f t="shared" si="31"/>
        <v>0</v>
      </c>
      <c r="AC128" s="28">
        <f t="shared" si="32"/>
        <v>0</v>
      </c>
      <c r="AD128" s="28">
        <f t="shared" si="33"/>
        <v>0</v>
      </c>
      <c r="AE128" s="28">
        <f t="shared" si="34"/>
        <v>0</v>
      </c>
      <c r="AG128" s="12" t="str" cm="1">
        <f t="array" ref="AG128">IF($B128,myNull,IF(INDEX(tblSourceData[EU Year 1],$A128)=myNull,0,INDEX(tblSourceData[EU Year 1],$A128)))</f>
        <v/>
      </c>
      <c r="AH128" s="12" t="str" cm="1">
        <f t="array" ref="AH128">IF($B128,myNull,IF(INDEX(tblSourceData[EU Year 2],$A128)=myNull,0,INDEX(tblSourceData[EU Year 2],$A128)))</f>
        <v/>
      </c>
      <c r="AI128" s="12" t="str" cm="1">
        <f t="array" ref="AI128">IF($B128,myNull,IF(INDEX(tblSourceData[EU Year 3],$A128)=myNull,0,INDEX(tblSourceData[EU Year 3],$A128)))</f>
        <v/>
      </c>
      <c r="AJ128" s="12" t="str" cm="1">
        <f t="array" ref="AJ128">IF($B128,myNull,IF(INDEX(tblSourceData[EU Year 4],$A128)=myNull,0,INDEX(tblSourceData[EU Year 4],$A128)))</f>
        <v/>
      </c>
      <c r="AK128" s="12" t="str" cm="1">
        <f t="array" ref="AK128">IF($B128,myNull,IF(INDEX(tblSourceData[EU Year 5],$A128)=myNull,0,INDEX(tblSourceData[EU Year 5],$A128)))</f>
        <v/>
      </c>
      <c r="AL128" s="12" t="str" cm="1">
        <f t="array" ref="AL128">IF($B128,myNull,IF(INDEX(tblSourceData[NonEU Year1],$A128)=myNull,0,INDEX(tblSourceData[NonEU Year1],$A128)))</f>
        <v/>
      </c>
      <c r="AM128" s="12" t="str" cm="1">
        <f t="array" ref="AM128">IF($B128,myNull,IF(INDEX(tblSourceData[NonEU Year2],$A128)=myNull,0,INDEX(tblSourceData[NonEU Year2],$A128)))</f>
        <v/>
      </c>
      <c r="AN128" s="12" t="str" cm="1">
        <f t="array" ref="AN128">IF($B128,myNull,IF(INDEX(tblSourceData[NonEU Year3],$A128)=myNull,0,INDEX(tblSourceData[NonEU Year3],$A128)))</f>
        <v/>
      </c>
      <c r="AO128" s="12" t="str" cm="1">
        <f t="array" ref="AO128">IF($B128,myNull,IF(INDEX(tblSourceData[NonEU Year4],$A128)=myNull,0,INDEX(tblSourceData[NonEU Year4],$A128)))</f>
        <v/>
      </c>
      <c r="AP128" s="12" t="str" cm="1">
        <f t="array" ref="AP128">IF($B128,myNull,IF(INDEX(tblSourceData[NonEU Year5],$A128)=myNull,0,INDEX(tblSourceData[NonEU Year5],$A128)))</f>
        <v/>
      </c>
    </row>
    <row r="129" spans="1:42" x14ac:dyDescent="0.3">
      <c r="A129" s="4">
        <f t="shared" si="23"/>
        <v>120</v>
      </c>
      <c r="B129" s="6" t="b">
        <f t="shared" si="24"/>
        <v>1</v>
      </c>
      <c r="D129" t="str" cm="1">
        <f t="array" ref="D129">IF($B129,myNull,INDEX(tblSourceData[Campus],$A129))</f>
        <v/>
      </c>
      <c r="E129" t="str" cm="1">
        <f t="array" ref="E129">IF($B129,myNull,INDEX(tblSourceData[Major],$A129))</f>
        <v/>
      </c>
      <c r="F129" t="str" cm="1">
        <f t="array" ref="F129">IF($B129,myNull,INDEX(tblSourceData[Stage],$A129))</f>
        <v/>
      </c>
      <c r="G129" t="str" cm="1">
        <f t="array" ref="G129">IF($B129,myNull,INDEX(tblSourceData[Level],$A129))</f>
        <v/>
      </c>
      <c r="H129" s="10" t="str" cm="1">
        <f t="array" ref="H129">IF($B129,myNull,INDEX(tblSourceData[EU Census],$A129))</f>
        <v/>
      </c>
      <c r="I129" s="10" t="str" cm="1">
        <f t="array" ref="I129">IF($B129,myNull,INDEX(tblSourceData[NonEU Census],$A129))</f>
        <v/>
      </c>
      <c r="J129" s="10" t="str" cm="1">
        <f t="array" ref="J129">IF($B129,myNull,INDEX(tblSourceData[Census Total],$A129))</f>
        <v/>
      </c>
      <c r="K129" s="11" t="str" cm="1">
        <f t="array" ref="K129">IF($B129,myNull,INDEX(tblSourceData[EU Year 1],$A129))</f>
        <v/>
      </c>
      <c r="L129" s="11" t="str" cm="1">
        <f t="array" ref="L129">IF($B129,myNull,INDEX(tblSourceData[EU Year 2],$A129))</f>
        <v/>
      </c>
      <c r="M129" s="11" t="str" cm="1">
        <f t="array" ref="M129">IF($B129,myNull,INDEX(tblSourceData[EU Year 3],$A129))</f>
        <v/>
      </c>
      <c r="N129" s="11" t="str" cm="1">
        <f t="array" ref="N129">IF($B129,myNull,INDEX(tblSourceData[EU Year 4],$A129))</f>
        <v/>
      </c>
      <c r="O129" s="11" t="str" cm="1">
        <f t="array" ref="O129">IF($B129,myNull,INDEX(tblSourceData[EU Year 5],$A129))</f>
        <v/>
      </c>
      <c r="P129" s="11" t="str" cm="1">
        <f t="array" ref="P129">IF($B129,myNull,INDEX(tblSourceData[NonEU Year1],$A129))</f>
        <v/>
      </c>
      <c r="Q129" s="11" t="str" cm="1">
        <f t="array" ref="Q129">IF($B129,myNull,INDEX(tblSourceData[NonEU Year2],$A129))</f>
        <v/>
      </c>
      <c r="R129" s="11" t="str" cm="1">
        <f t="array" ref="R129">IF($B129,myNull,INDEX(tblSourceData[NonEU Year3],$A129))</f>
        <v/>
      </c>
      <c r="S129" s="11" t="str" cm="1">
        <f t="array" ref="S129">IF($B129,myNull,INDEX(tblSourceData[NonEU Year4],$A129))</f>
        <v/>
      </c>
      <c r="T129" s="11" t="str" cm="1">
        <f t="array" ref="T129">IF($B129,myNull,INDEX(tblSourceData[NonEU Year5],$A129))</f>
        <v/>
      </c>
      <c r="V129" s="28">
        <f t="shared" si="25"/>
        <v>0</v>
      </c>
      <c r="W129" s="28">
        <f t="shared" si="26"/>
        <v>0</v>
      </c>
      <c r="X129" s="28">
        <f t="shared" si="27"/>
        <v>0</v>
      </c>
      <c r="Y129" s="28">
        <f t="shared" si="28"/>
        <v>0</v>
      </c>
      <c r="Z129" s="28">
        <f t="shared" si="29"/>
        <v>0</v>
      </c>
      <c r="AA129" s="28">
        <f t="shared" si="30"/>
        <v>0</v>
      </c>
      <c r="AB129" s="28">
        <f t="shared" si="31"/>
        <v>0</v>
      </c>
      <c r="AC129" s="28">
        <f t="shared" si="32"/>
        <v>0</v>
      </c>
      <c r="AD129" s="28">
        <f t="shared" si="33"/>
        <v>0</v>
      </c>
      <c r="AE129" s="28">
        <f t="shared" si="34"/>
        <v>0</v>
      </c>
      <c r="AG129" s="12" t="str" cm="1">
        <f t="array" ref="AG129">IF($B129,myNull,IF(INDEX(tblSourceData[EU Year 1],$A129)=myNull,0,INDEX(tblSourceData[EU Year 1],$A129)))</f>
        <v/>
      </c>
      <c r="AH129" s="12" t="str" cm="1">
        <f t="array" ref="AH129">IF($B129,myNull,IF(INDEX(tblSourceData[EU Year 2],$A129)=myNull,0,INDEX(tblSourceData[EU Year 2],$A129)))</f>
        <v/>
      </c>
      <c r="AI129" s="12" t="str" cm="1">
        <f t="array" ref="AI129">IF($B129,myNull,IF(INDEX(tblSourceData[EU Year 3],$A129)=myNull,0,INDEX(tblSourceData[EU Year 3],$A129)))</f>
        <v/>
      </c>
      <c r="AJ129" s="12" t="str" cm="1">
        <f t="array" ref="AJ129">IF($B129,myNull,IF(INDEX(tblSourceData[EU Year 4],$A129)=myNull,0,INDEX(tblSourceData[EU Year 4],$A129)))</f>
        <v/>
      </c>
      <c r="AK129" s="12" t="str" cm="1">
        <f t="array" ref="AK129">IF($B129,myNull,IF(INDEX(tblSourceData[EU Year 5],$A129)=myNull,0,INDEX(tblSourceData[EU Year 5],$A129)))</f>
        <v/>
      </c>
      <c r="AL129" s="12" t="str" cm="1">
        <f t="array" ref="AL129">IF($B129,myNull,IF(INDEX(tblSourceData[NonEU Year1],$A129)=myNull,0,INDEX(tblSourceData[NonEU Year1],$A129)))</f>
        <v/>
      </c>
      <c r="AM129" s="12" t="str" cm="1">
        <f t="array" ref="AM129">IF($B129,myNull,IF(INDEX(tblSourceData[NonEU Year2],$A129)=myNull,0,INDEX(tblSourceData[NonEU Year2],$A129)))</f>
        <v/>
      </c>
      <c r="AN129" s="12" t="str" cm="1">
        <f t="array" ref="AN129">IF($B129,myNull,IF(INDEX(tblSourceData[NonEU Year3],$A129)=myNull,0,INDEX(tblSourceData[NonEU Year3],$A129)))</f>
        <v/>
      </c>
      <c r="AO129" s="12" t="str" cm="1">
        <f t="array" ref="AO129">IF($B129,myNull,IF(INDEX(tblSourceData[NonEU Year4],$A129)=myNull,0,INDEX(tblSourceData[NonEU Year4],$A129)))</f>
        <v/>
      </c>
      <c r="AP129" s="12" t="str" cm="1">
        <f t="array" ref="AP129">IF($B129,myNull,IF(INDEX(tblSourceData[NonEU Year5],$A129)=myNull,0,INDEX(tblSourceData[NonEU Year5],$A129)))</f>
        <v/>
      </c>
    </row>
    <row r="130" spans="1:42" x14ac:dyDescent="0.3">
      <c r="A130" s="4">
        <f t="shared" si="23"/>
        <v>121</v>
      </c>
      <c r="B130" s="6" t="b">
        <f t="shared" si="24"/>
        <v>1</v>
      </c>
      <c r="D130" t="str" cm="1">
        <f t="array" ref="D130">IF($B130,myNull,INDEX(tblSourceData[Campus],$A130))</f>
        <v/>
      </c>
      <c r="E130" t="str" cm="1">
        <f t="array" ref="E130">IF($B130,myNull,INDEX(tblSourceData[Major],$A130))</f>
        <v/>
      </c>
      <c r="F130" t="str" cm="1">
        <f t="array" ref="F130">IF($B130,myNull,INDEX(tblSourceData[Stage],$A130))</f>
        <v/>
      </c>
      <c r="G130" t="str" cm="1">
        <f t="array" ref="G130">IF($B130,myNull,INDEX(tblSourceData[Level],$A130))</f>
        <v/>
      </c>
      <c r="H130" s="10" t="str" cm="1">
        <f t="array" ref="H130">IF($B130,myNull,INDEX(tblSourceData[EU Census],$A130))</f>
        <v/>
      </c>
      <c r="I130" s="10" t="str" cm="1">
        <f t="array" ref="I130">IF($B130,myNull,INDEX(tblSourceData[NonEU Census],$A130))</f>
        <v/>
      </c>
      <c r="J130" s="10" t="str" cm="1">
        <f t="array" ref="J130">IF($B130,myNull,INDEX(tblSourceData[Census Total],$A130))</f>
        <v/>
      </c>
      <c r="K130" s="11" t="str" cm="1">
        <f t="array" ref="K130">IF($B130,myNull,INDEX(tblSourceData[EU Year 1],$A130))</f>
        <v/>
      </c>
      <c r="L130" s="11" t="str" cm="1">
        <f t="array" ref="L130">IF($B130,myNull,INDEX(tblSourceData[EU Year 2],$A130))</f>
        <v/>
      </c>
      <c r="M130" s="11" t="str" cm="1">
        <f t="array" ref="M130">IF($B130,myNull,INDEX(tblSourceData[EU Year 3],$A130))</f>
        <v/>
      </c>
      <c r="N130" s="11" t="str" cm="1">
        <f t="array" ref="N130">IF($B130,myNull,INDEX(tblSourceData[EU Year 4],$A130))</f>
        <v/>
      </c>
      <c r="O130" s="11" t="str" cm="1">
        <f t="array" ref="O130">IF($B130,myNull,INDEX(tblSourceData[EU Year 5],$A130))</f>
        <v/>
      </c>
      <c r="P130" s="11" t="str" cm="1">
        <f t="array" ref="P130">IF($B130,myNull,INDEX(tblSourceData[NonEU Year1],$A130))</f>
        <v/>
      </c>
      <c r="Q130" s="11" t="str" cm="1">
        <f t="array" ref="Q130">IF($B130,myNull,INDEX(tblSourceData[NonEU Year2],$A130))</f>
        <v/>
      </c>
      <c r="R130" s="11" t="str" cm="1">
        <f t="array" ref="R130">IF($B130,myNull,INDEX(tblSourceData[NonEU Year3],$A130))</f>
        <v/>
      </c>
      <c r="S130" s="11" t="str" cm="1">
        <f t="array" ref="S130">IF($B130,myNull,INDEX(tblSourceData[NonEU Year4],$A130))</f>
        <v/>
      </c>
      <c r="T130" s="11" t="str" cm="1">
        <f t="array" ref="T130">IF($B130,myNull,INDEX(tblSourceData[NonEU Year5],$A130))</f>
        <v/>
      </c>
      <c r="V130" s="28">
        <f t="shared" si="25"/>
        <v>0</v>
      </c>
      <c r="W130" s="28">
        <f t="shared" si="26"/>
        <v>0</v>
      </c>
      <c r="X130" s="28">
        <f t="shared" si="27"/>
        <v>0</v>
      </c>
      <c r="Y130" s="28">
        <f t="shared" si="28"/>
        <v>0</v>
      </c>
      <c r="Z130" s="28">
        <f t="shared" si="29"/>
        <v>0</v>
      </c>
      <c r="AA130" s="28">
        <f t="shared" si="30"/>
        <v>0</v>
      </c>
      <c r="AB130" s="28">
        <f t="shared" si="31"/>
        <v>0</v>
      </c>
      <c r="AC130" s="28">
        <f t="shared" si="32"/>
        <v>0</v>
      </c>
      <c r="AD130" s="28">
        <f t="shared" si="33"/>
        <v>0</v>
      </c>
      <c r="AE130" s="28">
        <f t="shared" si="34"/>
        <v>0</v>
      </c>
      <c r="AG130" s="12" t="str" cm="1">
        <f t="array" ref="AG130">IF($B130,myNull,IF(INDEX(tblSourceData[EU Year 1],$A130)=myNull,0,INDEX(tblSourceData[EU Year 1],$A130)))</f>
        <v/>
      </c>
      <c r="AH130" s="12" t="str" cm="1">
        <f t="array" ref="AH130">IF($B130,myNull,IF(INDEX(tblSourceData[EU Year 2],$A130)=myNull,0,INDEX(tblSourceData[EU Year 2],$A130)))</f>
        <v/>
      </c>
      <c r="AI130" s="12" t="str" cm="1">
        <f t="array" ref="AI130">IF($B130,myNull,IF(INDEX(tblSourceData[EU Year 3],$A130)=myNull,0,INDEX(tblSourceData[EU Year 3],$A130)))</f>
        <v/>
      </c>
      <c r="AJ130" s="12" t="str" cm="1">
        <f t="array" ref="AJ130">IF($B130,myNull,IF(INDEX(tblSourceData[EU Year 4],$A130)=myNull,0,INDEX(tblSourceData[EU Year 4],$A130)))</f>
        <v/>
      </c>
      <c r="AK130" s="12" t="str" cm="1">
        <f t="array" ref="AK130">IF($B130,myNull,IF(INDEX(tblSourceData[EU Year 5],$A130)=myNull,0,INDEX(tblSourceData[EU Year 5],$A130)))</f>
        <v/>
      </c>
      <c r="AL130" s="12" t="str" cm="1">
        <f t="array" ref="AL130">IF($B130,myNull,IF(INDEX(tblSourceData[NonEU Year1],$A130)=myNull,0,INDEX(tblSourceData[NonEU Year1],$A130)))</f>
        <v/>
      </c>
      <c r="AM130" s="12" t="str" cm="1">
        <f t="array" ref="AM130">IF($B130,myNull,IF(INDEX(tblSourceData[NonEU Year2],$A130)=myNull,0,INDEX(tblSourceData[NonEU Year2],$A130)))</f>
        <v/>
      </c>
      <c r="AN130" s="12" t="str" cm="1">
        <f t="array" ref="AN130">IF($B130,myNull,IF(INDEX(tblSourceData[NonEU Year3],$A130)=myNull,0,INDEX(tblSourceData[NonEU Year3],$A130)))</f>
        <v/>
      </c>
      <c r="AO130" s="12" t="str" cm="1">
        <f t="array" ref="AO130">IF($B130,myNull,IF(INDEX(tblSourceData[NonEU Year4],$A130)=myNull,0,INDEX(tblSourceData[NonEU Year4],$A130)))</f>
        <v/>
      </c>
      <c r="AP130" s="12" t="str" cm="1">
        <f t="array" ref="AP130">IF($B130,myNull,IF(INDEX(tblSourceData[NonEU Year5],$A130)=myNull,0,INDEX(tblSourceData[NonEU Year5],$A130)))</f>
        <v/>
      </c>
    </row>
    <row r="131" spans="1:42" x14ac:dyDescent="0.3">
      <c r="A131" s="4">
        <f t="shared" si="23"/>
        <v>122</v>
      </c>
      <c r="B131" s="6" t="b">
        <f t="shared" si="24"/>
        <v>1</v>
      </c>
      <c r="D131" t="str" cm="1">
        <f t="array" ref="D131">IF($B131,myNull,INDEX(tblSourceData[Campus],$A131))</f>
        <v/>
      </c>
      <c r="E131" t="str" cm="1">
        <f t="array" ref="E131">IF($B131,myNull,INDEX(tblSourceData[Major],$A131))</f>
        <v/>
      </c>
      <c r="F131" t="str" cm="1">
        <f t="array" ref="F131">IF($B131,myNull,INDEX(tblSourceData[Stage],$A131))</f>
        <v/>
      </c>
      <c r="G131" t="str" cm="1">
        <f t="array" ref="G131">IF($B131,myNull,INDEX(tblSourceData[Level],$A131))</f>
        <v/>
      </c>
      <c r="H131" s="10" t="str" cm="1">
        <f t="array" ref="H131">IF($B131,myNull,INDEX(tblSourceData[EU Census],$A131))</f>
        <v/>
      </c>
      <c r="I131" s="10" t="str" cm="1">
        <f t="array" ref="I131">IF($B131,myNull,INDEX(tblSourceData[NonEU Census],$A131))</f>
        <v/>
      </c>
      <c r="J131" s="10" t="str" cm="1">
        <f t="array" ref="J131">IF($B131,myNull,INDEX(tblSourceData[Census Total],$A131))</f>
        <v/>
      </c>
      <c r="K131" s="11" t="str" cm="1">
        <f t="array" ref="K131">IF($B131,myNull,INDEX(tblSourceData[EU Year 1],$A131))</f>
        <v/>
      </c>
      <c r="L131" s="11" t="str" cm="1">
        <f t="array" ref="L131">IF($B131,myNull,INDEX(tblSourceData[EU Year 2],$A131))</f>
        <v/>
      </c>
      <c r="M131" s="11" t="str" cm="1">
        <f t="array" ref="M131">IF($B131,myNull,INDEX(tblSourceData[EU Year 3],$A131))</f>
        <v/>
      </c>
      <c r="N131" s="11" t="str" cm="1">
        <f t="array" ref="N131">IF($B131,myNull,INDEX(tblSourceData[EU Year 4],$A131))</f>
        <v/>
      </c>
      <c r="O131" s="11" t="str" cm="1">
        <f t="array" ref="O131">IF($B131,myNull,INDEX(tblSourceData[EU Year 5],$A131))</f>
        <v/>
      </c>
      <c r="P131" s="11" t="str" cm="1">
        <f t="array" ref="P131">IF($B131,myNull,INDEX(tblSourceData[NonEU Year1],$A131))</f>
        <v/>
      </c>
      <c r="Q131" s="11" t="str" cm="1">
        <f t="array" ref="Q131">IF($B131,myNull,INDEX(tblSourceData[NonEU Year2],$A131))</f>
        <v/>
      </c>
      <c r="R131" s="11" t="str" cm="1">
        <f t="array" ref="R131">IF($B131,myNull,INDEX(tblSourceData[NonEU Year3],$A131))</f>
        <v/>
      </c>
      <c r="S131" s="11" t="str" cm="1">
        <f t="array" ref="S131">IF($B131,myNull,INDEX(tblSourceData[NonEU Year4],$A131))</f>
        <v/>
      </c>
      <c r="T131" s="11" t="str" cm="1">
        <f t="array" ref="T131">IF($B131,myNull,INDEX(tblSourceData[NonEU Year5],$A131))</f>
        <v/>
      </c>
      <c r="V131" s="28">
        <f t="shared" si="25"/>
        <v>0</v>
      </c>
      <c r="W131" s="28">
        <f t="shared" si="26"/>
        <v>0</v>
      </c>
      <c r="X131" s="28">
        <f t="shared" si="27"/>
        <v>0</v>
      </c>
      <c r="Y131" s="28">
        <f t="shared" si="28"/>
        <v>0</v>
      </c>
      <c r="Z131" s="28">
        <f t="shared" si="29"/>
        <v>0</v>
      </c>
      <c r="AA131" s="28">
        <f t="shared" si="30"/>
        <v>0</v>
      </c>
      <c r="AB131" s="28">
        <f t="shared" si="31"/>
        <v>0</v>
      </c>
      <c r="AC131" s="28">
        <f t="shared" si="32"/>
        <v>0</v>
      </c>
      <c r="AD131" s="28">
        <f t="shared" si="33"/>
        <v>0</v>
      </c>
      <c r="AE131" s="28">
        <f t="shared" si="34"/>
        <v>0</v>
      </c>
      <c r="AG131" s="12" t="str" cm="1">
        <f t="array" ref="AG131">IF($B131,myNull,IF(INDEX(tblSourceData[EU Year 1],$A131)=myNull,0,INDEX(tblSourceData[EU Year 1],$A131)))</f>
        <v/>
      </c>
      <c r="AH131" s="12" t="str" cm="1">
        <f t="array" ref="AH131">IF($B131,myNull,IF(INDEX(tblSourceData[EU Year 2],$A131)=myNull,0,INDEX(tblSourceData[EU Year 2],$A131)))</f>
        <v/>
      </c>
      <c r="AI131" s="12" t="str" cm="1">
        <f t="array" ref="AI131">IF($B131,myNull,IF(INDEX(tblSourceData[EU Year 3],$A131)=myNull,0,INDEX(tblSourceData[EU Year 3],$A131)))</f>
        <v/>
      </c>
      <c r="AJ131" s="12" t="str" cm="1">
        <f t="array" ref="AJ131">IF($B131,myNull,IF(INDEX(tblSourceData[EU Year 4],$A131)=myNull,0,INDEX(tblSourceData[EU Year 4],$A131)))</f>
        <v/>
      </c>
      <c r="AK131" s="12" t="str" cm="1">
        <f t="array" ref="AK131">IF($B131,myNull,IF(INDEX(tblSourceData[EU Year 5],$A131)=myNull,0,INDEX(tblSourceData[EU Year 5],$A131)))</f>
        <v/>
      </c>
      <c r="AL131" s="12" t="str" cm="1">
        <f t="array" ref="AL131">IF($B131,myNull,IF(INDEX(tblSourceData[NonEU Year1],$A131)=myNull,0,INDEX(tblSourceData[NonEU Year1],$A131)))</f>
        <v/>
      </c>
      <c r="AM131" s="12" t="str" cm="1">
        <f t="array" ref="AM131">IF($B131,myNull,IF(INDEX(tblSourceData[NonEU Year2],$A131)=myNull,0,INDEX(tblSourceData[NonEU Year2],$A131)))</f>
        <v/>
      </c>
      <c r="AN131" s="12" t="str" cm="1">
        <f t="array" ref="AN131">IF($B131,myNull,IF(INDEX(tblSourceData[NonEU Year3],$A131)=myNull,0,INDEX(tblSourceData[NonEU Year3],$A131)))</f>
        <v/>
      </c>
      <c r="AO131" s="12" t="str" cm="1">
        <f t="array" ref="AO131">IF($B131,myNull,IF(INDEX(tblSourceData[NonEU Year4],$A131)=myNull,0,INDEX(tblSourceData[NonEU Year4],$A131)))</f>
        <v/>
      </c>
      <c r="AP131" s="12" t="str" cm="1">
        <f t="array" ref="AP131">IF($B131,myNull,IF(INDEX(tblSourceData[NonEU Year5],$A131)=myNull,0,INDEX(tblSourceData[NonEU Year5],$A131)))</f>
        <v/>
      </c>
    </row>
    <row r="132" spans="1:42" x14ac:dyDescent="0.3">
      <c r="A132" s="4">
        <f t="shared" si="23"/>
        <v>123</v>
      </c>
      <c r="B132" s="6" t="b">
        <f t="shared" si="24"/>
        <v>1</v>
      </c>
      <c r="D132" t="str" cm="1">
        <f t="array" ref="D132">IF($B132,myNull,INDEX(tblSourceData[Campus],$A132))</f>
        <v/>
      </c>
      <c r="E132" t="str" cm="1">
        <f t="array" ref="E132">IF($B132,myNull,INDEX(tblSourceData[Major],$A132))</f>
        <v/>
      </c>
      <c r="F132" t="str" cm="1">
        <f t="array" ref="F132">IF($B132,myNull,INDEX(tblSourceData[Stage],$A132))</f>
        <v/>
      </c>
      <c r="G132" t="str" cm="1">
        <f t="array" ref="G132">IF($B132,myNull,INDEX(tblSourceData[Level],$A132))</f>
        <v/>
      </c>
      <c r="H132" s="10" t="str" cm="1">
        <f t="array" ref="H132">IF($B132,myNull,INDEX(tblSourceData[EU Census],$A132))</f>
        <v/>
      </c>
      <c r="I132" s="10" t="str" cm="1">
        <f t="array" ref="I132">IF($B132,myNull,INDEX(tblSourceData[NonEU Census],$A132))</f>
        <v/>
      </c>
      <c r="J132" s="10" t="str" cm="1">
        <f t="array" ref="J132">IF($B132,myNull,INDEX(tblSourceData[Census Total],$A132))</f>
        <v/>
      </c>
      <c r="K132" s="11" t="str" cm="1">
        <f t="array" ref="K132">IF($B132,myNull,INDEX(tblSourceData[EU Year 1],$A132))</f>
        <v/>
      </c>
      <c r="L132" s="11" t="str" cm="1">
        <f t="array" ref="L132">IF($B132,myNull,INDEX(tblSourceData[EU Year 2],$A132))</f>
        <v/>
      </c>
      <c r="M132" s="11" t="str" cm="1">
        <f t="array" ref="M132">IF($B132,myNull,INDEX(tblSourceData[EU Year 3],$A132))</f>
        <v/>
      </c>
      <c r="N132" s="11" t="str" cm="1">
        <f t="array" ref="N132">IF($B132,myNull,INDEX(tblSourceData[EU Year 4],$A132))</f>
        <v/>
      </c>
      <c r="O132" s="11" t="str" cm="1">
        <f t="array" ref="O132">IF($B132,myNull,INDEX(tblSourceData[EU Year 5],$A132))</f>
        <v/>
      </c>
      <c r="P132" s="11" t="str" cm="1">
        <f t="array" ref="P132">IF($B132,myNull,INDEX(tblSourceData[NonEU Year1],$A132))</f>
        <v/>
      </c>
      <c r="Q132" s="11" t="str" cm="1">
        <f t="array" ref="Q132">IF($B132,myNull,INDEX(tblSourceData[NonEU Year2],$A132))</f>
        <v/>
      </c>
      <c r="R132" s="11" t="str" cm="1">
        <f t="array" ref="R132">IF($B132,myNull,INDEX(tblSourceData[NonEU Year3],$A132))</f>
        <v/>
      </c>
      <c r="S132" s="11" t="str" cm="1">
        <f t="array" ref="S132">IF($B132,myNull,INDEX(tblSourceData[NonEU Year4],$A132))</f>
        <v/>
      </c>
      <c r="T132" s="11" t="str" cm="1">
        <f t="array" ref="T132">IF($B132,myNull,INDEX(tblSourceData[NonEU Year5],$A132))</f>
        <v/>
      </c>
      <c r="V132" s="28">
        <f t="shared" si="25"/>
        <v>0</v>
      </c>
      <c r="W132" s="28">
        <f t="shared" si="26"/>
        <v>0</v>
      </c>
      <c r="X132" s="28">
        <f t="shared" si="27"/>
        <v>0</v>
      </c>
      <c r="Y132" s="28">
        <f t="shared" si="28"/>
        <v>0</v>
      </c>
      <c r="Z132" s="28">
        <f t="shared" si="29"/>
        <v>0</v>
      </c>
      <c r="AA132" s="28">
        <f t="shared" si="30"/>
        <v>0</v>
      </c>
      <c r="AB132" s="28">
        <f t="shared" si="31"/>
        <v>0</v>
      </c>
      <c r="AC132" s="28">
        <f t="shared" si="32"/>
        <v>0</v>
      </c>
      <c r="AD132" s="28">
        <f t="shared" si="33"/>
        <v>0</v>
      </c>
      <c r="AE132" s="28">
        <f t="shared" si="34"/>
        <v>0</v>
      </c>
      <c r="AG132" s="12" t="str" cm="1">
        <f t="array" ref="AG132">IF($B132,myNull,IF(INDEX(tblSourceData[EU Year 1],$A132)=myNull,0,INDEX(tblSourceData[EU Year 1],$A132)))</f>
        <v/>
      </c>
      <c r="AH132" s="12" t="str" cm="1">
        <f t="array" ref="AH132">IF($B132,myNull,IF(INDEX(tblSourceData[EU Year 2],$A132)=myNull,0,INDEX(tblSourceData[EU Year 2],$A132)))</f>
        <v/>
      </c>
      <c r="AI132" s="12" t="str" cm="1">
        <f t="array" ref="AI132">IF($B132,myNull,IF(INDEX(tblSourceData[EU Year 3],$A132)=myNull,0,INDEX(tblSourceData[EU Year 3],$A132)))</f>
        <v/>
      </c>
      <c r="AJ132" s="12" t="str" cm="1">
        <f t="array" ref="AJ132">IF($B132,myNull,IF(INDEX(tblSourceData[EU Year 4],$A132)=myNull,0,INDEX(tblSourceData[EU Year 4],$A132)))</f>
        <v/>
      </c>
      <c r="AK132" s="12" t="str" cm="1">
        <f t="array" ref="AK132">IF($B132,myNull,IF(INDEX(tblSourceData[EU Year 5],$A132)=myNull,0,INDEX(tblSourceData[EU Year 5],$A132)))</f>
        <v/>
      </c>
      <c r="AL132" s="12" t="str" cm="1">
        <f t="array" ref="AL132">IF($B132,myNull,IF(INDEX(tblSourceData[NonEU Year1],$A132)=myNull,0,INDEX(tblSourceData[NonEU Year1],$A132)))</f>
        <v/>
      </c>
      <c r="AM132" s="12" t="str" cm="1">
        <f t="array" ref="AM132">IF($B132,myNull,IF(INDEX(tblSourceData[NonEU Year2],$A132)=myNull,0,INDEX(tblSourceData[NonEU Year2],$A132)))</f>
        <v/>
      </c>
      <c r="AN132" s="12" t="str" cm="1">
        <f t="array" ref="AN132">IF($B132,myNull,IF(INDEX(tblSourceData[NonEU Year3],$A132)=myNull,0,INDEX(tblSourceData[NonEU Year3],$A132)))</f>
        <v/>
      </c>
      <c r="AO132" s="12" t="str" cm="1">
        <f t="array" ref="AO132">IF($B132,myNull,IF(INDEX(tblSourceData[NonEU Year4],$A132)=myNull,0,INDEX(tblSourceData[NonEU Year4],$A132)))</f>
        <v/>
      </c>
      <c r="AP132" s="12" t="str" cm="1">
        <f t="array" ref="AP132">IF($B132,myNull,IF(INDEX(tblSourceData[NonEU Year5],$A132)=myNull,0,INDEX(tblSourceData[NonEU Year5],$A132)))</f>
        <v/>
      </c>
    </row>
    <row r="133" spans="1:42" x14ac:dyDescent="0.3">
      <c r="A133" s="4">
        <f t="shared" si="23"/>
        <v>124</v>
      </c>
      <c r="B133" s="6" t="b">
        <f t="shared" si="24"/>
        <v>1</v>
      </c>
      <c r="D133" t="str" cm="1">
        <f t="array" ref="D133">IF($B133,myNull,INDEX(tblSourceData[Campus],$A133))</f>
        <v/>
      </c>
      <c r="E133" t="str" cm="1">
        <f t="array" ref="E133">IF($B133,myNull,INDEX(tblSourceData[Major],$A133))</f>
        <v/>
      </c>
      <c r="F133" t="str" cm="1">
        <f t="array" ref="F133">IF($B133,myNull,INDEX(tblSourceData[Stage],$A133))</f>
        <v/>
      </c>
      <c r="G133" t="str" cm="1">
        <f t="array" ref="G133">IF($B133,myNull,INDEX(tblSourceData[Level],$A133))</f>
        <v/>
      </c>
      <c r="H133" s="10" t="str" cm="1">
        <f t="array" ref="H133">IF($B133,myNull,INDEX(tblSourceData[EU Census],$A133))</f>
        <v/>
      </c>
      <c r="I133" s="10" t="str" cm="1">
        <f t="array" ref="I133">IF($B133,myNull,INDEX(tblSourceData[NonEU Census],$A133))</f>
        <v/>
      </c>
      <c r="J133" s="10" t="str" cm="1">
        <f t="array" ref="J133">IF($B133,myNull,INDEX(tblSourceData[Census Total],$A133))</f>
        <v/>
      </c>
      <c r="K133" s="11" t="str" cm="1">
        <f t="array" ref="K133">IF($B133,myNull,INDEX(tblSourceData[EU Year 1],$A133))</f>
        <v/>
      </c>
      <c r="L133" s="11" t="str" cm="1">
        <f t="array" ref="L133">IF($B133,myNull,INDEX(tblSourceData[EU Year 2],$A133))</f>
        <v/>
      </c>
      <c r="M133" s="11" t="str" cm="1">
        <f t="array" ref="M133">IF($B133,myNull,INDEX(tblSourceData[EU Year 3],$A133))</f>
        <v/>
      </c>
      <c r="N133" s="11" t="str" cm="1">
        <f t="array" ref="N133">IF($B133,myNull,INDEX(tblSourceData[EU Year 4],$A133))</f>
        <v/>
      </c>
      <c r="O133" s="11" t="str" cm="1">
        <f t="array" ref="O133">IF($B133,myNull,INDEX(tblSourceData[EU Year 5],$A133))</f>
        <v/>
      </c>
      <c r="P133" s="11" t="str" cm="1">
        <f t="array" ref="P133">IF($B133,myNull,INDEX(tblSourceData[NonEU Year1],$A133))</f>
        <v/>
      </c>
      <c r="Q133" s="11" t="str" cm="1">
        <f t="array" ref="Q133">IF($B133,myNull,INDEX(tblSourceData[NonEU Year2],$A133))</f>
        <v/>
      </c>
      <c r="R133" s="11" t="str" cm="1">
        <f t="array" ref="R133">IF($B133,myNull,INDEX(tblSourceData[NonEU Year3],$A133))</f>
        <v/>
      </c>
      <c r="S133" s="11" t="str" cm="1">
        <f t="array" ref="S133">IF($B133,myNull,INDEX(tblSourceData[NonEU Year4],$A133))</f>
        <v/>
      </c>
      <c r="T133" s="11" t="str" cm="1">
        <f t="array" ref="T133">IF($B133,myNull,INDEX(tblSourceData[NonEU Year5],$A133))</f>
        <v/>
      </c>
      <c r="V133" s="28">
        <f t="shared" si="25"/>
        <v>0</v>
      </c>
      <c r="W133" s="28">
        <f t="shared" si="26"/>
        <v>0</v>
      </c>
      <c r="X133" s="28">
        <f t="shared" si="27"/>
        <v>0</v>
      </c>
      <c r="Y133" s="28">
        <f t="shared" si="28"/>
        <v>0</v>
      </c>
      <c r="Z133" s="28">
        <f t="shared" si="29"/>
        <v>0</v>
      </c>
      <c r="AA133" s="28">
        <f t="shared" si="30"/>
        <v>0</v>
      </c>
      <c r="AB133" s="28">
        <f t="shared" si="31"/>
        <v>0</v>
      </c>
      <c r="AC133" s="28">
        <f t="shared" si="32"/>
        <v>0</v>
      </c>
      <c r="AD133" s="28">
        <f t="shared" si="33"/>
        <v>0</v>
      </c>
      <c r="AE133" s="28">
        <f t="shared" si="34"/>
        <v>0</v>
      </c>
      <c r="AG133" s="12" t="str" cm="1">
        <f t="array" ref="AG133">IF($B133,myNull,IF(INDEX(tblSourceData[EU Year 1],$A133)=myNull,0,INDEX(tblSourceData[EU Year 1],$A133)))</f>
        <v/>
      </c>
      <c r="AH133" s="12" t="str" cm="1">
        <f t="array" ref="AH133">IF($B133,myNull,IF(INDEX(tblSourceData[EU Year 2],$A133)=myNull,0,INDEX(tblSourceData[EU Year 2],$A133)))</f>
        <v/>
      </c>
      <c r="AI133" s="12" t="str" cm="1">
        <f t="array" ref="AI133">IF($B133,myNull,IF(INDEX(tblSourceData[EU Year 3],$A133)=myNull,0,INDEX(tblSourceData[EU Year 3],$A133)))</f>
        <v/>
      </c>
      <c r="AJ133" s="12" t="str" cm="1">
        <f t="array" ref="AJ133">IF($B133,myNull,IF(INDEX(tblSourceData[EU Year 4],$A133)=myNull,0,INDEX(tblSourceData[EU Year 4],$A133)))</f>
        <v/>
      </c>
      <c r="AK133" s="12" t="str" cm="1">
        <f t="array" ref="AK133">IF($B133,myNull,IF(INDEX(tblSourceData[EU Year 5],$A133)=myNull,0,INDEX(tblSourceData[EU Year 5],$A133)))</f>
        <v/>
      </c>
      <c r="AL133" s="12" t="str" cm="1">
        <f t="array" ref="AL133">IF($B133,myNull,IF(INDEX(tblSourceData[NonEU Year1],$A133)=myNull,0,INDEX(tblSourceData[NonEU Year1],$A133)))</f>
        <v/>
      </c>
      <c r="AM133" s="12" t="str" cm="1">
        <f t="array" ref="AM133">IF($B133,myNull,IF(INDEX(tblSourceData[NonEU Year2],$A133)=myNull,0,INDEX(tblSourceData[NonEU Year2],$A133)))</f>
        <v/>
      </c>
      <c r="AN133" s="12" t="str" cm="1">
        <f t="array" ref="AN133">IF($B133,myNull,IF(INDEX(tblSourceData[NonEU Year3],$A133)=myNull,0,INDEX(tblSourceData[NonEU Year3],$A133)))</f>
        <v/>
      </c>
      <c r="AO133" s="12" t="str" cm="1">
        <f t="array" ref="AO133">IF($B133,myNull,IF(INDEX(tblSourceData[NonEU Year4],$A133)=myNull,0,INDEX(tblSourceData[NonEU Year4],$A133)))</f>
        <v/>
      </c>
      <c r="AP133" s="12" t="str" cm="1">
        <f t="array" ref="AP133">IF($B133,myNull,IF(INDEX(tblSourceData[NonEU Year5],$A133)=myNull,0,INDEX(tblSourceData[NonEU Year5],$A133)))</f>
        <v/>
      </c>
    </row>
    <row r="134" spans="1:42" x14ac:dyDescent="0.3">
      <c r="A134" s="4">
        <f t="shared" si="23"/>
        <v>125</v>
      </c>
      <c r="B134" s="6" t="b">
        <f t="shared" si="24"/>
        <v>1</v>
      </c>
      <c r="D134" t="str" cm="1">
        <f t="array" ref="D134">IF($B134,myNull,INDEX(tblSourceData[Campus],$A134))</f>
        <v/>
      </c>
      <c r="E134" t="str" cm="1">
        <f t="array" ref="E134">IF($B134,myNull,INDEX(tblSourceData[Major],$A134))</f>
        <v/>
      </c>
      <c r="F134" t="str" cm="1">
        <f t="array" ref="F134">IF($B134,myNull,INDEX(tblSourceData[Stage],$A134))</f>
        <v/>
      </c>
      <c r="G134" t="str" cm="1">
        <f t="array" ref="G134">IF($B134,myNull,INDEX(tblSourceData[Level],$A134))</f>
        <v/>
      </c>
      <c r="H134" s="10" t="str" cm="1">
        <f t="array" ref="H134">IF($B134,myNull,INDEX(tblSourceData[EU Census],$A134))</f>
        <v/>
      </c>
      <c r="I134" s="10" t="str" cm="1">
        <f t="array" ref="I134">IF($B134,myNull,INDEX(tblSourceData[NonEU Census],$A134))</f>
        <v/>
      </c>
      <c r="J134" s="10" t="str" cm="1">
        <f t="array" ref="J134">IF($B134,myNull,INDEX(tblSourceData[Census Total],$A134))</f>
        <v/>
      </c>
      <c r="K134" s="11" t="str" cm="1">
        <f t="array" ref="K134">IF($B134,myNull,INDEX(tblSourceData[EU Year 1],$A134))</f>
        <v/>
      </c>
      <c r="L134" s="11" t="str" cm="1">
        <f t="array" ref="L134">IF($B134,myNull,INDEX(tblSourceData[EU Year 2],$A134))</f>
        <v/>
      </c>
      <c r="M134" s="11" t="str" cm="1">
        <f t="array" ref="M134">IF($B134,myNull,INDEX(tblSourceData[EU Year 3],$A134))</f>
        <v/>
      </c>
      <c r="N134" s="11" t="str" cm="1">
        <f t="array" ref="N134">IF($B134,myNull,INDEX(tblSourceData[EU Year 4],$A134))</f>
        <v/>
      </c>
      <c r="O134" s="11" t="str" cm="1">
        <f t="array" ref="O134">IF($B134,myNull,INDEX(tblSourceData[EU Year 5],$A134))</f>
        <v/>
      </c>
      <c r="P134" s="11" t="str" cm="1">
        <f t="array" ref="P134">IF($B134,myNull,INDEX(tblSourceData[NonEU Year1],$A134))</f>
        <v/>
      </c>
      <c r="Q134" s="11" t="str" cm="1">
        <f t="array" ref="Q134">IF($B134,myNull,INDEX(tblSourceData[NonEU Year2],$A134))</f>
        <v/>
      </c>
      <c r="R134" s="11" t="str" cm="1">
        <f t="array" ref="R134">IF($B134,myNull,INDEX(tblSourceData[NonEU Year3],$A134))</f>
        <v/>
      </c>
      <c r="S134" s="11" t="str" cm="1">
        <f t="array" ref="S134">IF($B134,myNull,INDEX(tblSourceData[NonEU Year4],$A134))</f>
        <v/>
      </c>
      <c r="T134" s="11" t="str" cm="1">
        <f t="array" ref="T134">IF($B134,myNull,INDEX(tblSourceData[NonEU Year5],$A134))</f>
        <v/>
      </c>
      <c r="V134" s="28">
        <f t="shared" si="25"/>
        <v>0</v>
      </c>
      <c r="W134" s="28">
        <f t="shared" si="26"/>
        <v>0</v>
      </c>
      <c r="X134" s="28">
        <f t="shared" si="27"/>
        <v>0</v>
      </c>
      <c r="Y134" s="28">
        <f t="shared" si="28"/>
        <v>0</v>
      </c>
      <c r="Z134" s="28">
        <f t="shared" si="29"/>
        <v>0</v>
      </c>
      <c r="AA134" s="28">
        <f t="shared" si="30"/>
        <v>0</v>
      </c>
      <c r="AB134" s="28">
        <f t="shared" si="31"/>
        <v>0</v>
      </c>
      <c r="AC134" s="28">
        <f t="shared" si="32"/>
        <v>0</v>
      </c>
      <c r="AD134" s="28">
        <f t="shared" si="33"/>
        <v>0</v>
      </c>
      <c r="AE134" s="28">
        <f t="shared" si="34"/>
        <v>0</v>
      </c>
      <c r="AG134" s="12" t="str" cm="1">
        <f t="array" ref="AG134">IF($B134,myNull,IF(INDEX(tblSourceData[EU Year 1],$A134)=myNull,0,INDEX(tblSourceData[EU Year 1],$A134)))</f>
        <v/>
      </c>
      <c r="AH134" s="12" t="str" cm="1">
        <f t="array" ref="AH134">IF($B134,myNull,IF(INDEX(tblSourceData[EU Year 2],$A134)=myNull,0,INDEX(tblSourceData[EU Year 2],$A134)))</f>
        <v/>
      </c>
      <c r="AI134" s="12" t="str" cm="1">
        <f t="array" ref="AI134">IF($B134,myNull,IF(INDEX(tblSourceData[EU Year 3],$A134)=myNull,0,INDEX(tblSourceData[EU Year 3],$A134)))</f>
        <v/>
      </c>
      <c r="AJ134" s="12" t="str" cm="1">
        <f t="array" ref="AJ134">IF($B134,myNull,IF(INDEX(tblSourceData[EU Year 4],$A134)=myNull,0,INDEX(tblSourceData[EU Year 4],$A134)))</f>
        <v/>
      </c>
      <c r="AK134" s="12" t="str" cm="1">
        <f t="array" ref="AK134">IF($B134,myNull,IF(INDEX(tblSourceData[EU Year 5],$A134)=myNull,0,INDEX(tblSourceData[EU Year 5],$A134)))</f>
        <v/>
      </c>
      <c r="AL134" s="12" t="str" cm="1">
        <f t="array" ref="AL134">IF($B134,myNull,IF(INDEX(tblSourceData[NonEU Year1],$A134)=myNull,0,INDEX(tblSourceData[NonEU Year1],$A134)))</f>
        <v/>
      </c>
      <c r="AM134" s="12" t="str" cm="1">
        <f t="array" ref="AM134">IF($B134,myNull,IF(INDEX(tblSourceData[NonEU Year2],$A134)=myNull,0,INDEX(tblSourceData[NonEU Year2],$A134)))</f>
        <v/>
      </c>
      <c r="AN134" s="12" t="str" cm="1">
        <f t="array" ref="AN134">IF($B134,myNull,IF(INDEX(tblSourceData[NonEU Year3],$A134)=myNull,0,INDEX(tblSourceData[NonEU Year3],$A134)))</f>
        <v/>
      </c>
      <c r="AO134" s="12" t="str" cm="1">
        <f t="array" ref="AO134">IF($B134,myNull,IF(INDEX(tblSourceData[NonEU Year4],$A134)=myNull,0,INDEX(tblSourceData[NonEU Year4],$A134)))</f>
        <v/>
      </c>
      <c r="AP134" s="12" t="str" cm="1">
        <f t="array" ref="AP134">IF($B134,myNull,IF(INDEX(tblSourceData[NonEU Year5],$A134)=myNull,0,INDEX(tblSourceData[NonEU Year5],$A134)))</f>
        <v/>
      </c>
    </row>
    <row r="135" spans="1:42" x14ac:dyDescent="0.3">
      <c r="A135" s="4">
        <f t="shared" si="23"/>
        <v>126</v>
      </c>
      <c r="B135" s="6" t="b">
        <f t="shared" si="24"/>
        <v>1</v>
      </c>
      <c r="D135" t="str" cm="1">
        <f t="array" ref="D135">IF($B135,myNull,INDEX(tblSourceData[Campus],$A135))</f>
        <v/>
      </c>
      <c r="E135" t="str" cm="1">
        <f t="array" ref="E135">IF($B135,myNull,INDEX(tblSourceData[Major],$A135))</f>
        <v/>
      </c>
      <c r="F135" t="str" cm="1">
        <f t="array" ref="F135">IF($B135,myNull,INDEX(tblSourceData[Stage],$A135))</f>
        <v/>
      </c>
      <c r="G135" t="str" cm="1">
        <f t="array" ref="G135">IF($B135,myNull,INDEX(tblSourceData[Level],$A135))</f>
        <v/>
      </c>
      <c r="H135" s="10" t="str" cm="1">
        <f t="array" ref="H135">IF($B135,myNull,INDEX(tblSourceData[EU Census],$A135))</f>
        <v/>
      </c>
      <c r="I135" s="10" t="str" cm="1">
        <f t="array" ref="I135">IF($B135,myNull,INDEX(tblSourceData[NonEU Census],$A135))</f>
        <v/>
      </c>
      <c r="J135" s="10" t="str" cm="1">
        <f t="array" ref="J135">IF($B135,myNull,INDEX(tblSourceData[Census Total],$A135))</f>
        <v/>
      </c>
      <c r="K135" s="11" t="str" cm="1">
        <f t="array" ref="K135">IF($B135,myNull,INDEX(tblSourceData[EU Year 1],$A135))</f>
        <v/>
      </c>
      <c r="L135" s="11" t="str" cm="1">
        <f t="array" ref="L135">IF($B135,myNull,INDEX(tblSourceData[EU Year 2],$A135))</f>
        <v/>
      </c>
      <c r="M135" s="11" t="str" cm="1">
        <f t="array" ref="M135">IF($B135,myNull,INDEX(tblSourceData[EU Year 3],$A135))</f>
        <v/>
      </c>
      <c r="N135" s="11" t="str" cm="1">
        <f t="array" ref="N135">IF($B135,myNull,INDEX(tblSourceData[EU Year 4],$A135))</f>
        <v/>
      </c>
      <c r="O135" s="11" t="str" cm="1">
        <f t="array" ref="O135">IF($B135,myNull,INDEX(tblSourceData[EU Year 5],$A135))</f>
        <v/>
      </c>
      <c r="P135" s="11" t="str" cm="1">
        <f t="array" ref="P135">IF($B135,myNull,INDEX(tblSourceData[NonEU Year1],$A135))</f>
        <v/>
      </c>
      <c r="Q135" s="11" t="str" cm="1">
        <f t="array" ref="Q135">IF($B135,myNull,INDEX(tblSourceData[NonEU Year2],$A135))</f>
        <v/>
      </c>
      <c r="R135" s="11" t="str" cm="1">
        <f t="array" ref="R135">IF($B135,myNull,INDEX(tblSourceData[NonEU Year3],$A135))</f>
        <v/>
      </c>
      <c r="S135" s="11" t="str" cm="1">
        <f t="array" ref="S135">IF($B135,myNull,INDEX(tblSourceData[NonEU Year4],$A135))</f>
        <v/>
      </c>
      <c r="T135" s="11" t="str" cm="1">
        <f t="array" ref="T135">IF($B135,myNull,INDEX(tblSourceData[NonEU Year5],$A135))</f>
        <v/>
      </c>
      <c r="V135" s="28">
        <f t="shared" si="25"/>
        <v>0</v>
      </c>
      <c r="W135" s="28">
        <f t="shared" si="26"/>
        <v>0</v>
      </c>
      <c r="X135" s="28">
        <f t="shared" si="27"/>
        <v>0</v>
      </c>
      <c r="Y135" s="28">
        <f t="shared" si="28"/>
        <v>0</v>
      </c>
      <c r="Z135" s="28">
        <f t="shared" si="29"/>
        <v>0</v>
      </c>
      <c r="AA135" s="28">
        <f t="shared" si="30"/>
        <v>0</v>
      </c>
      <c r="AB135" s="28">
        <f t="shared" si="31"/>
        <v>0</v>
      </c>
      <c r="AC135" s="28">
        <f t="shared" si="32"/>
        <v>0</v>
      </c>
      <c r="AD135" s="28">
        <f t="shared" si="33"/>
        <v>0</v>
      </c>
      <c r="AE135" s="28">
        <f t="shared" si="34"/>
        <v>0</v>
      </c>
      <c r="AG135" s="12" t="str" cm="1">
        <f t="array" ref="AG135">IF($B135,myNull,IF(INDEX(tblSourceData[EU Year 1],$A135)=myNull,0,INDEX(tblSourceData[EU Year 1],$A135)))</f>
        <v/>
      </c>
      <c r="AH135" s="12" t="str" cm="1">
        <f t="array" ref="AH135">IF($B135,myNull,IF(INDEX(tblSourceData[EU Year 2],$A135)=myNull,0,INDEX(tblSourceData[EU Year 2],$A135)))</f>
        <v/>
      </c>
      <c r="AI135" s="12" t="str" cm="1">
        <f t="array" ref="AI135">IF($B135,myNull,IF(INDEX(tblSourceData[EU Year 3],$A135)=myNull,0,INDEX(tblSourceData[EU Year 3],$A135)))</f>
        <v/>
      </c>
      <c r="AJ135" s="12" t="str" cm="1">
        <f t="array" ref="AJ135">IF($B135,myNull,IF(INDEX(tblSourceData[EU Year 4],$A135)=myNull,0,INDEX(tblSourceData[EU Year 4],$A135)))</f>
        <v/>
      </c>
      <c r="AK135" s="12" t="str" cm="1">
        <f t="array" ref="AK135">IF($B135,myNull,IF(INDEX(tblSourceData[EU Year 5],$A135)=myNull,0,INDEX(tblSourceData[EU Year 5],$A135)))</f>
        <v/>
      </c>
      <c r="AL135" s="12" t="str" cm="1">
        <f t="array" ref="AL135">IF($B135,myNull,IF(INDEX(tblSourceData[NonEU Year1],$A135)=myNull,0,INDEX(tblSourceData[NonEU Year1],$A135)))</f>
        <v/>
      </c>
      <c r="AM135" s="12" t="str" cm="1">
        <f t="array" ref="AM135">IF($B135,myNull,IF(INDEX(tblSourceData[NonEU Year2],$A135)=myNull,0,INDEX(tblSourceData[NonEU Year2],$A135)))</f>
        <v/>
      </c>
      <c r="AN135" s="12" t="str" cm="1">
        <f t="array" ref="AN135">IF($B135,myNull,IF(INDEX(tblSourceData[NonEU Year3],$A135)=myNull,0,INDEX(tblSourceData[NonEU Year3],$A135)))</f>
        <v/>
      </c>
      <c r="AO135" s="12" t="str" cm="1">
        <f t="array" ref="AO135">IF($B135,myNull,IF(INDEX(tblSourceData[NonEU Year4],$A135)=myNull,0,INDEX(tblSourceData[NonEU Year4],$A135)))</f>
        <v/>
      </c>
      <c r="AP135" s="12" t="str" cm="1">
        <f t="array" ref="AP135">IF($B135,myNull,IF(INDEX(tblSourceData[NonEU Year5],$A135)=myNull,0,INDEX(tblSourceData[NonEU Year5],$A135)))</f>
        <v/>
      </c>
    </row>
    <row r="136" spans="1:42" x14ac:dyDescent="0.3">
      <c r="A136" s="4">
        <f t="shared" si="23"/>
        <v>127</v>
      </c>
      <c r="B136" s="6" t="b">
        <f t="shared" si="24"/>
        <v>1</v>
      </c>
      <c r="D136" t="str" cm="1">
        <f t="array" ref="D136">IF($B136,myNull,INDEX(tblSourceData[Campus],$A136))</f>
        <v/>
      </c>
      <c r="E136" t="str" cm="1">
        <f t="array" ref="E136">IF($B136,myNull,INDEX(tblSourceData[Major],$A136))</f>
        <v/>
      </c>
      <c r="F136" t="str" cm="1">
        <f t="array" ref="F136">IF($B136,myNull,INDEX(tblSourceData[Stage],$A136))</f>
        <v/>
      </c>
      <c r="G136" t="str" cm="1">
        <f t="array" ref="G136">IF($B136,myNull,INDEX(tblSourceData[Level],$A136))</f>
        <v/>
      </c>
      <c r="H136" s="10" t="str" cm="1">
        <f t="array" ref="H136">IF($B136,myNull,INDEX(tblSourceData[EU Census],$A136))</f>
        <v/>
      </c>
      <c r="I136" s="10" t="str" cm="1">
        <f t="array" ref="I136">IF($B136,myNull,INDEX(tblSourceData[NonEU Census],$A136))</f>
        <v/>
      </c>
      <c r="J136" s="10" t="str" cm="1">
        <f t="array" ref="J136">IF($B136,myNull,INDEX(tblSourceData[Census Total],$A136))</f>
        <v/>
      </c>
      <c r="K136" s="11" t="str" cm="1">
        <f t="array" ref="K136">IF($B136,myNull,INDEX(tblSourceData[EU Year 1],$A136))</f>
        <v/>
      </c>
      <c r="L136" s="11" t="str" cm="1">
        <f t="array" ref="L136">IF($B136,myNull,INDEX(tblSourceData[EU Year 2],$A136))</f>
        <v/>
      </c>
      <c r="M136" s="11" t="str" cm="1">
        <f t="array" ref="M136">IF($B136,myNull,INDEX(tblSourceData[EU Year 3],$A136))</f>
        <v/>
      </c>
      <c r="N136" s="11" t="str" cm="1">
        <f t="array" ref="N136">IF($B136,myNull,INDEX(tblSourceData[EU Year 4],$A136))</f>
        <v/>
      </c>
      <c r="O136" s="11" t="str" cm="1">
        <f t="array" ref="O136">IF($B136,myNull,INDEX(tblSourceData[EU Year 5],$A136))</f>
        <v/>
      </c>
      <c r="P136" s="11" t="str" cm="1">
        <f t="array" ref="P136">IF($B136,myNull,INDEX(tblSourceData[NonEU Year1],$A136))</f>
        <v/>
      </c>
      <c r="Q136" s="11" t="str" cm="1">
        <f t="array" ref="Q136">IF($B136,myNull,INDEX(tblSourceData[NonEU Year2],$A136))</f>
        <v/>
      </c>
      <c r="R136" s="11" t="str" cm="1">
        <f t="array" ref="R136">IF($B136,myNull,INDEX(tblSourceData[NonEU Year3],$A136))</f>
        <v/>
      </c>
      <c r="S136" s="11" t="str" cm="1">
        <f t="array" ref="S136">IF($B136,myNull,INDEX(tblSourceData[NonEU Year4],$A136))</f>
        <v/>
      </c>
      <c r="T136" s="11" t="str" cm="1">
        <f t="array" ref="T136">IF($B136,myNull,INDEX(tblSourceData[NonEU Year5],$A136))</f>
        <v/>
      </c>
      <c r="V136" s="28">
        <f t="shared" si="25"/>
        <v>0</v>
      </c>
      <c r="W136" s="28">
        <f t="shared" si="26"/>
        <v>0</v>
      </c>
      <c r="X136" s="28">
        <f t="shared" si="27"/>
        <v>0</v>
      </c>
      <c r="Y136" s="28">
        <f t="shared" si="28"/>
        <v>0</v>
      </c>
      <c r="Z136" s="28">
        <f t="shared" si="29"/>
        <v>0</v>
      </c>
      <c r="AA136" s="28">
        <f t="shared" si="30"/>
        <v>0</v>
      </c>
      <c r="AB136" s="28">
        <f t="shared" si="31"/>
        <v>0</v>
      </c>
      <c r="AC136" s="28">
        <f t="shared" si="32"/>
        <v>0</v>
      </c>
      <c r="AD136" s="28">
        <f t="shared" si="33"/>
        <v>0</v>
      </c>
      <c r="AE136" s="28">
        <f t="shared" si="34"/>
        <v>0</v>
      </c>
      <c r="AG136" s="12" t="str" cm="1">
        <f t="array" ref="AG136">IF($B136,myNull,IF(INDEX(tblSourceData[EU Year 1],$A136)=myNull,0,INDEX(tblSourceData[EU Year 1],$A136)))</f>
        <v/>
      </c>
      <c r="AH136" s="12" t="str" cm="1">
        <f t="array" ref="AH136">IF($B136,myNull,IF(INDEX(tblSourceData[EU Year 2],$A136)=myNull,0,INDEX(tblSourceData[EU Year 2],$A136)))</f>
        <v/>
      </c>
      <c r="AI136" s="12" t="str" cm="1">
        <f t="array" ref="AI136">IF($B136,myNull,IF(INDEX(tblSourceData[EU Year 3],$A136)=myNull,0,INDEX(tblSourceData[EU Year 3],$A136)))</f>
        <v/>
      </c>
      <c r="AJ136" s="12" t="str" cm="1">
        <f t="array" ref="AJ136">IF($B136,myNull,IF(INDEX(tblSourceData[EU Year 4],$A136)=myNull,0,INDEX(tblSourceData[EU Year 4],$A136)))</f>
        <v/>
      </c>
      <c r="AK136" s="12" t="str" cm="1">
        <f t="array" ref="AK136">IF($B136,myNull,IF(INDEX(tblSourceData[EU Year 5],$A136)=myNull,0,INDEX(tblSourceData[EU Year 5],$A136)))</f>
        <v/>
      </c>
      <c r="AL136" s="12" t="str" cm="1">
        <f t="array" ref="AL136">IF($B136,myNull,IF(INDEX(tblSourceData[NonEU Year1],$A136)=myNull,0,INDEX(tblSourceData[NonEU Year1],$A136)))</f>
        <v/>
      </c>
      <c r="AM136" s="12" t="str" cm="1">
        <f t="array" ref="AM136">IF($B136,myNull,IF(INDEX(tblSourceData[NonEU Year2],$A136)=myNull,0,INDEX(tblSourceData[NonEU Year2],$A136)))</f>
        <v/>
      </c>
      <c r="AN136" s="12" t="str" cm="1">
        <f t="array" ref="AN136">IF($B136,myNull,IF(INDEX(tblSourceData[NonEU Year3],$A136)=myNull,0,INDEX(tblSourceData[NonEU Year3],$A136)))</f>
        <v/>
      </c>
      <c r="AO136" s="12" t="str" cm="1">
        <f t="array" ref="AO136">IF($B136,myNull,IF(INDEX(tblSourceData[NonEU Year4],$A136)=myNull,0,INDEX(tblSourceData[NonEU Year4],$A136)))</f>
        <v/>
      </c>
      <c r="AP136" s="12" t="str" cm="1">
        <f t="array" ref="AP136">IF($B136,myNull,IF(INDEX(tblSourceData[NonEU Year5],$A136)=myNull,0,INDEX(tblSourceData[NonEU Year5],$A136)))</f>
        <v/>
      </c>
    </row>
    <row r="137" spans="1:42" x14ac:dyDescent="0.3">
      <c r="A137" s="4">
        <f t="shared" si="23"/>
        <v>128</v>
      </c>
      <c r="B137" s="6" t="b">
        <f t="shared" si="24"/>
        <v>1</v>
      </c>
      <c r="D137" t="str" cm="1">
        <f t="array" ref="D137">IF($B137,myNull,INDEX(tblSourceData[Campus],$A137))</f>
        <v/>
      </c>
      <c r="E137" t="str" cm="1">
        <f t="array" ref="E137">IF($B137,myNull,INDEX(tblSourceData[Major],$A137))</f>
        <v/>
      </c>
      <c r="F137" t="str" cm="1">
        <f t="array" ref="F137">IF($B137,myNull,INDEX(tblSourceData[Stage],$A137))</f>
        <v/>
      </c>
      <c r="G137" t="str" cm="1">
        <f t="array" ref="G137">IF($B137,myNull,INDEX(tblSourceData[Level],$A137))</f>
        <v/>
      </c>
      <c r="H137" s="10" t="str" cm="1">
        <f t="array" ref="H137">IF($B137,myNull,INDEX(tblSourceData[EU Census],$A137))</f>
        <v/>
      </c>
      <c r="I137" s="10" t="str" cm="1">
        <f t="array" ref="I137">IF($B137,myNull,INDEX(tblSourceData[NonEU Census],$A137))</f>
        <v/>
      </c>
      <c r="J137" s="10" t="str" cm="1">
        <f t="array" ref="J137">IF($B137,myNull,INDEX(tblSourceData[Census Total],$A137))</f>
        <v/>
      </c>
      <c r="K137" s="11" t="str" cm="1">
        <f t="array" ref="K137">IF($B137,myNull,INDEX(tblSourceData[EU Year 1],$A137))</f>
        <v/>
      </c>
      <c r="L137" s="11" t="str" cm="1">
        <f t="array" ref="L137">IF($B137,myNull,INDEX(tblSourceData[EU Year 2],$A137))</f>
        <v/>
      </c>
      <c r="M137" s="11" t="str" cm="1">
        <f t="array" ref="M137">IF($B137,myNull,INDEX(tblSourceData[EU Year 3],$A137))</f>
        <v/>
      </c>
      <c r="N137" s="11" t="str" cm="1">
        <f t="array" ref="N137">IF($B137,myNull,INDEX(tblSourceData[EU Year 4],$A137))</f>
        <v/>
      </c>
      <c r="O137" s="11" t="str" cm="1">
        <f t="array" ref="O137">IF($B137,myNull,INDEX(tblSourceData[EU Year 5],$A137))</f>
        <v/>
      </c>
      <c r="P137" s="11" t="str" cm="1">
        <f t="array" ref="P137">IF($B137,myNull,INDEX(tblSourceData[NonEU Year1],$A137))</f>
        <v/>
      </c>
      <c r="Q137" s="11" t="str" cm="1">
        <f t="array" ref="Q137">IF($B137,myNull,INDEX(tblSourceData[NonEU Year2],$A137))</f>
        <v/>
      </c>
      <c r="R137" s="11" t="str" cm="1">
        <f t="array" ref="R137">IF($B137,myNull,INDEX(tblSourceData[NonEU Year3],$A137))</f>
        <v/>
      </c>
      <c r="S137" s="11" t="str" cm="1">
        <f t="array" ref="S137">IF($B137,myNull,INDEX(tblSourceData[NonEU Year4],$A137))</f>
        <v/>
      </c>
      <c r="T137" s="11" t="str" cm="1">
        <f t="array" ref="T137">IF($B137,myNull,INDEX(tblSourceData[NonEU Year5],$A137))</f>
        <v/>
      </c>
      <c r="V137" s="28">
        <f t="shared" si="25"/>
        <v>0</v>
      </c>
      <c r="W137" s="28">
        <f t="shared" si="26"/>
        <v>0</v>
      </c>
      <c r="X137" s="28">
        <f t="shared" si="27"/>
        <v>0</v>
      </c>
      <c r="Y137" s="28">
        <f t="shared" si="28"/>
        <v>0</v>
      </c>
      <c r="Z137" s="28">
        <f t="shared" si="29"/>
        <v>0</v>
      </c>
      <c r="AA137" s="28">
        <f t="shared" si="30"/>
        <v>0</v>
      </c>
      <c r="AB137" s="28">
        <f t="shared" si="31"/>
        <v>0</v>
      </c>
      <c r="AC137" s="28">
        <f t="shared" si="32"/>
        <v>0</v>
      </c>
      <c r="AD137" s="28">
        <f t="shared" si="33"/>
        <v>0</v>
      </c>
      <c r="AE137" s="28">
        <f t="shared" si="34"/>
        <v>0</v>
      </c>
      <c r="AG137" s="12" t="str" cm="1">
        <f t="array" ref="AG137">IF($B137,myNull,IF(INDEX(tblSourceData[EU Year 1],$A137)=myNull,0,INDEX(tblSourceData[EU Year 1],$A137)))</f>
        <v/>
      </c>
      <c r="AH137" s="12" t="str" cm="1">
        <f t="array" ref="AH137">IF($B137,myNull,IF(INDEX(tblSourceData[EU Year 2],$A137)=myNull,0,INDEX(tblSourceData[EU Year 2],$A137)))</f>
        <v/>
      </c>
      <c r="AI137" s="12" t="str" cm="1">
        <f t="array" ref="AI137">IF($B137,myNull,IF(INDEX(tblSourceData[EU Year 3],$A137)=myNull,0,INDEX(tblSourceData[EU Year 3],$A137)))</f>
        <v/>
      </c>
      <c r="AJ137" s="12" t="str" cm="1">
        <f t="array" ref="AJ137">IF($B137,myNull,IF(INDEX(tblSourceData[EU Year 4],$A137)=myNull,0,INDEX(tblSourceData[EU Year 4],$A137)))</f>
        <v/>
      </c>
      <c r="AK137" s="12" t="str" cm="1">
        <f t="array" ref="AK137">IF($B137,myNull,IF(INDEX(tblSourceData[EU Year 5],$A137)=myNull,0,INDEX(tblSourceData[EU Year 5],$A137)))</f>
        <v/>
      </c>
      <c r="AL137" s="12" t="str" cm="1">
        <f t="array" ref="AL137">IF($B137,myNull,IF(INDEX(tblSourceData[NonEU Year1],$A137)=myNull,0,INDEX(tblSourceData[NonEU Year1],$A137)))</f>
        <v/>
      </c>
      <c r="AM137" s="12" t="str" cm="1">
        <f t="array" ref="AM137">IF($B137,myNull,IF(INDEX(tblSourceData[NonEU Year2],$A137)=myNull,0,INDEX(tblSourceData[NonEU Year2],$A137)))</f>
        <v/>
      </c>
      <c r="AN137" s="12" t="str" cm="1">
        <f t="array" ref="AN137">IF($B137,myNull,IF(INDEX(tblSourceData[NonEU Year3],$A137)=myNull,0,INDEX(tblSourceData[NonEU Year3],$A137)))</f>
        <v/>
      </c>
      <c r="AO137" s="12" t="str" cm="1">
        <f t="array" ref="AO137">IF($B137,myNull,IF(INDEX(tblSourceData[NonEU Year4],$A137)=myNull,0,INDEX(tblSourceData[NonEU Year4],$A137)))</f>
        <v/>
      </c>
      <c r="AP137" s="12" t="str" cm="1">
        <f t="array" ref="AP137">IF($B137,myNull,IF(INDEX(tblSourceData[NonEU Year5],$A137)=myNull,0,INDEX(tblSourceData[NonEU Year5],$A137)))</f>
        <v/>
      </c>
    </row>
    <row r="138" spans="1:42" x14ac:dyDescent="0.3">
      <c r="A138" s="4">
        <f t="shared" si="23"/>
        <v>129</v>
      </c>
      <c r="B138" s="6" t="b">
        <f t="shared" si="24"/>
        <v>1</v>
      </c>
      <c r="D138" t="str" cm="1">
        <f t="array" ref="D138">IF($B138,myNull,INDEX(tblSourceData[Campus],$A138))</f>
        <v/>
      </c>
      <c r="E138" t="str" cm="1">
        <f t="array" ref="E138">IF($B138,myNull,INDEX(tblSourceData[Major],$A138))</f>
        <v/>
      </c>
      <c r="F138" t="str" cm="1">
        <f t="array" ref="F138">IF($B138,myNull,INDEX(tblSourceData[Stage],$A138))</f>
        <v/>
      </c>
      <c r="G138" t="str" cm="1">
        <f t="array" ref="G138">IF($B138,myNull,INDEX(tblSourceData[Level],$A138))</f>
        <v/>
      </c>
      <c r="H138" s="10" t="str" cm="1">
        <f t="array" ref="H138">IF($B138,myNull,INDEX(tblSourceData[EU Census],$A138))</f>
        <v/>
      </c>
      <c r="I138" s="10" t="str" cm="1">
        <f t="array" ref="I138">IF($B138,myNull,INDEX(tblSourceData[NonEU Census],$A138))</f>
        <v/>
      </c>
      <c r="J138" s="10" t="str" cm="1">
        <f t="array" ref="J138">IF($B138,myNull,INDEX(tblSourceData[Census Total],$A138))</f>
        <v/>
      </c>
      <c r="K138" s="11" t="str" cm="1">
        <f t="array" ref="K138">IF($B138,myNull,INDEX(tblSourceData[EU Year 1],$A138))</f>
        <v/>
      </c>
      <c r="L138" s="11" t="str" cm="1">
        <f t="array" ref="L138">IF($B138,myNull,INDEX(tblSourceData[EU Year 2],$A138))</f>
        <v/>
      </c>
      <c r="M138" s="11" t="str" cm="1">
        <f t="array" ref="M138">IF($B138,myNull,INDEX(tblSourceData[EU Year 3],$A138))</f>
        <v/>
      </c>
      <c r="N138" s="11" t="str" cm="1">
        <f t="array" ref="N138">IF($B138,myNull,INDEX(tblSourceData[EU Year 4],$A138))</f>
        <v/>
      </c>
      <c r="O138" s="11" t="str" cm="1">
        <f t="array" ref="O138">IF($B138,myNull,INDEX(tblSourceData[EU Year 5],$A138))</f>
        <v/>
      </c>
      <c r="P138" s="11" t="str" cm="1">
        <f t="array" ref="P138">IF($B138,myNull,INDEX(tblSourceData[NonEU Year1],$A138))</f>
        <v/>
      </c>
      <c r="Q138" s="11" t="str" cm="1">
        <f t="array" ref="Q138">IF($B138,myNull,INDEX(tblSourceData[NonEU Year2],$A138))</f>
        <v/>
      </c>
      <c r="R138" s="11" t="str" cm="1">
        <f t="array" ref="R138">IF($B138,myNull,INDEX(tblSourceData[NonEU Year3],$A138))</f>
        <v/>
      </c>
      <c r="S138" s="11" t="str" cm="1">
        <f t="array" ref="S138">IF($B138,myNull,INDEX(tblSourceData[NonEU Year4],$A138))</f>
        <v/>
      </c>
      <c r="T138" s="11" t="str" cm="1">
        <f t="array" ref="T138">IF($B138,myNull,INDEX(tblSourceData[NonEU Year5],$A138))</f>
        <v/>
      </c>
      <c r="V138" s="28">
        <f t="shared" si="25"/>
        <v>0</v>
      </c>
      <c r="W138" s="28">
        <f t="shared" si="26"/>
        <v>0</v>
      </c>
      <c r="X138" s="28">
        <f t="shared" si="27"/>
        <v>0</v>
      </c>
      <c r="Y138" s="28">
        <f t="shared" si="28"/>
        <v>0</v>
      </c>
      <c r="Z138" s="28">
        <f t="shared" si="29"/>
        <v>0</v>
      </c>
      <c r="AA138" s="28">
        <f t="shared" si="30"/>
        <v>0</v>
      </c>
      <c r="AB138" s="28">
        <f t="shared" si="31"/>
        <v>0</v>
      </c>
      <c r="AC138" s="28">
        <f t="shared" si="32"/>
        <v>0</v>
      </c>
      <c r="AD138" s="28">
        <f t="shared" si="33"/>
        <v>0</v>
      </c>
      <c r="AE138" s="28">
        <f t="shared" si="34"/>
        <v>0</v>
      </c>
      <c r="AG138" s="12" t="str" cm="1">
        <f t="array" ref="AG138">IF($B138,myNull,IF(INDEX(tblSourceData[EU Year 1],$A138)=myNull,0,INDEX(tblSourceData[EU Year 1],$A138)))</f>
        <v/>
      </c>
      <c r="AH138" s="12" t="str" cm="1">
        <f t="array" ref="AH138">IF($B138,myNull,IF(INDEX(tblSourceData[EU Year 2],$A138)=myNull,0,INDEX(tblSourceData[EU Year 2],$A138)))</f>
        <v/>
      </c>
      <c r="AI138" s="12" t="str" cm="1">
        <f t="array" ref="AI138">IF($B138,myNull,IF(INDEX(tblSourceData[EU Year 3],$A138)=myNull,0,INDEX(tblSourceData[EU Year 3],$A138)))</f>
        <v/>
      </c>
      <c r="AJ138" s="12" t="str" cm="1">
        <f t="array" ref="AJ138">IF($B138,myNull,IF(INDEX(tblSourceData[EU Year 4],$A138)=myNull,0,INDEX(tblSourceData[EU Year 4],$A138)))</f>
        <v/>
      </c>
      <c r="AK138" s="12" t="str" cm="1">
        <f t="array" ref="AK138">IF($B138,myNull,IF(INDEX(tblSourceData[EU Year 5],$A138)=myNull,0,INDEX(tblSourceData[EU Year 5],$A138)))</f>
        <v/>
      </c>
      <c r="AL138" s="12" t="str" cm="1">
        <f t="array" ref="AL138">IF($B138,myNull,IF(INDEX(tblSourceData[NonEU Year1],$A138)=myNull,0,INDEX(tblSourceData[NonEU Year1],$A138)))</f>
        <v/>
      </c>
      <c r="AM138" s="12" t="str" cm="1">
        <f t="array" ref="AM138">IF($B138,myNull,IF(INDEX(tblSourceData[NonEU Year2],$A138)=myNull,0,INDEX(tblSourceData[NonEU Year2],$A138)))</f>
        <v/>
      </c>
      <c r="AN138" s="12" t="str" cm="1">
        <f t="array" ref="AN138">IF($B138,myNull,IF(INDEX(tblSourceData[NonEU Year3],$A138)=myNull,0,INDEX(tblSourceData[NonEU Year3],$A138)))</f>
        <v/>
      </c>
      <c r="AO138" s="12" t="str" cm="1">
        <f t="array" ref="AO138">IF($B138,myNull,IF(INDEX(tblSourceData[NonEU Year4],$A138)=myNull,0,INDEX(tblSourceData[NonEU Year4],$A138)))</f>
        <v/>
      </c>
      <c r="AP138" s="12" t="str" cm="1">
        <f t="array" ref="AP138">IF($B138,myNull,IF(INDEX(tblSourceData[NonEU Year5],$A138)=myNull,0,INDEX(tblSourceData[NonEU Year5],$A138)))</f>
        <v/>
      </c>
    </row>
    <row r="139" spans="1:42" x14ac:dyDescent="0.3">
      <c r="A139" s="4">
        <f t="shared" si="23"/>
        <v>130</v>
      </c>
      <c r="B139" s="6" t="b">
        <f t="shared" si="24"/>
        <v>1</v>
      </c>
      <c r="D139" t="str" cm="1">
        <f t="array" ref="D139">IF($B139,myNull,INDEX(tblSourceData[Campus],$A139))</f>
        <v/>
      </c>
      <c r="E139" t="str" cm="1">
        <f t="array" ref="E139">IF($B139,myNull,INDEX(tblSourceData[Major],$A139))</f>
        <v/>
      </c>
      <c r="F139" t="str" cm="1">
        <f t="array" ref="F139">IF($B139,myNull,INDEX(tblSourceData[Stage],$A139))</f>
        <v/>
      </c>
      <c r="G139" t="str" cm="1">
        <f t="array" ref="G139">IF($B139,myNull,INDEX(tblSourceData[Level],$A139))</f>
        <v/>
      </c>
      <c r="H139" s="10" t="str" cm="1">
        <f t="array" ref="H139">IF($B139,myNull,INDEX(tblSourceData[EU Census],$A139))</f>
        <v/>
      </c>
      <c r="I139" s="10" t="str" cm="1">
        <f t="array" ref="I139">IF($B139,myNull,INDEX(tblSourceData[NonEU Census],$A139))</f>
        <v/>
      </c>
      <c r="J139" s="10" t="str" cm="1">
        <f t="array" ref="J139">IF($B139,myNull,INDEX(tblSourceData[Census Total],$A139))</f>
        <v/>
      </c>
      <c r="K139" s="11" t="str" cm="1">
        <f t="array" ref="K139">IF($B139,myNull,INDEX(tblSourceData[EU Year 1],$A139))</f>
        <v/>
      </c>
      <c r="L139" s="11" t="str" cm="1">
        <f t="array" ref="L139">IF($B139,myNull,INDEX(tblSourceData[EU Year 2],$A139))</f>
        <v/>
      </c>
      <c r="M139" s="11" t="str" cm="1">
        <f t="array" ref="M139">IF($B139,myNull,INDEX(tblSourceData[EU Year 3],$A139))</f>
        <v/>
      </c>
      <c r="N139" s="11" t="str" cm="1">
        <f t="array" ref="N139">IF($B139,myNull,INDEX(tblSourceData[EU Year 4],$A139))</f>
        <v/>
      </c>
      <c r="O139" s="11" t="str" cm="1">
        <f t="array" ref="O139">IF($B139,myNull,INDEX(tblSourceData[EU Year 5],$A139))</f>
        <v/>
      </c>
      <c r="P139" s="11" t="str" cm="1">
        <f t="array" ref="P139">IF($B139,myNull,INDEX(tblSourceData[NonEU Year1],$A139))</f>
        <v/>
      </c>
      <c r="Q139" s="11" t="str" cm="1">
        <f t="array" ref="Q139">IF($B139,myNull,INDEX(tblSourceData[NonEU Year2],$A139))</f>
        <v/>
      </c>
      <c r="R139" s="11" t="str" cm="1">
        <f t="array" ref="R139">IF($B139,myNull,INDEX(tblSourceData[NonEU Year3],$A139))</f>
        <v/>
      </c>
      <c r="S139" s="11" t="str" cm="1">
        <f t="array" ref="S139">IF($B139,myNull,INDEX(tblSourceData[NonEU Year4],$A139))</f>
        <v/>
      </c>
      <c r="T139" s="11" t="str" cm="1">
        <f t="array" ref="T139">IF($B139,myNull,INDEX(tblSourceData[NonEU Year5],$A139))</f>
        <v/>
      </c>
      <c r="V139" s="28">
        <f t="shared" si="25"/>
        <v>0</v>
      </c>
      <c r="W139" s="28">
        <f t="shared" si="26"/>
        <v>0</v>
      </c>
      <c r="X139" s="28">
        <f t="shared" si="27"/>
        <v>0</v>
      </c>
      <c r="Y139" s="28">
        <f t="shared" si="28"/>
        <v>0</v>
      </c>
      <c r="Z139" s="28">
        <f t="shared" si="29"/>
        <v>0</v>
      </c>
      <c r="AA139" s="28">
        <f t="shared" si="30"/>
        <v>0</v>
      </c>
      <c r="AB139" s="28">
        <f t="shared" si="31"/>
        <v>0</v>
      </c>
      <c r="AC139" s="28">
        <f t="shared" si="32"/>
        <v>0</v>
      </c>
      <c r="AD139" s="28">
        <f t="shared" si="33"/>
        <v>0</v>
      </c>
      <c r="AE139" s="28">
        <f t="shared" si="34"/>
        <v>0</v>
      </c>
      <c r="AG139" s="12" t="str" cm="1">
        <f t="array" ref="AG139">IF($B139,myNull,IF(INDEX(tblSourceData[EU Year 1],$A139)=myNull,0,INDEX(tblSourceData[EU Year 1],$A139)))</f>
        <v/>
      </c>
      <c r="AH139" s="12" t="str" cm="1">
        <f t="array" ref="AH139">IF($B139,myNull,IF(INDEX(tblSourceData[EU Year 2],$A139)=myNull,0,INDEX(tblSourceData[EU Year 2],$A139)))</f>
        <v/>
      </c>
      <c r="AI139" s="12" t="str" cm="1">
        <f t="array" ref="AI139">IF($B139,myNull,IF(INDEX(tblSourceData[EU Year 3],$A139)=myNull,0,INDEX(tblSourceData[EU Year 3],$A139)))</f>
        <v/>
      </c>
      <c r="AJ139" s="12" t="str" cm="1">
        <f t="array" ref="AJ139">IF($B139,myNull,IF(INDEX(tblSourceData[EU Year 4],$A139)=myNull,0,INDEX(tblSourceData[EU Year 4],$A139)))</f>
        <v/>
      </c>
      <c r="AK139" s="12" t="str" cm="1">
        <f t="array" ref="AK139">IF($B139,myNull,IF(INDEX(tblSourceData[EU Year 5],$A139)=myNull,0,INDEX(tblSourceData[EU Year 5],$A139)))</f>
        <v/>
      </c>
      <c r="AL139" s="12" t="str" cm="1">
        <f t="array" ref="AL139">IF($B139,myNull,IF(INDEX(tblSourceData[NonEU Year1],$A139)=myNull,0,INDEX(tblSourceData[NonEU Year1],$A139)))</f>
        <v/>
      </c>
      <c r="AM139" s="12" t="str" cm="1">
        <f t="array" ref="AM139">IF($B139,myNull,IF(INDEX(tblSourceData[NonEU Year2],$A139)=myNull,0,INDEX(tblSourceData[NonEU Year2],$A139)))</f>
        <v/>
      </c>
      <c r="AN139" s="12" t="str" cm="1">
        <f t="array" ref="AN139">IF($B139,myNull,IF(INDEX(tblSourceData[NonEU Year3],$A139)=myNull,0,INDEX(tblSourceData[NonEU Year3],$A139)))</f>
        <v/>
      </c>
      <c r="AO139" s="12" t="str" cm="1">
        <f t="array" ref="AO139">IF($B139,myNull,IF(INDEX(tblSourceData[NonEU Year4],$A139)=myNull,0,INDEX(tblSourceData[NonEU Year4],$A139)))</f>
        <v/>
      </c>
      <c r="AP139" s="12" t="str" cm="1">
        <f t="array" ref="AP139">IF($B139,myNull,IF(INDEX(tblSourceData[NonEU Year5],$A139)=myNull,0,INDEX(tblSourceData[NonEU Year5],$A139)))</f>
        <v/>
      </c>
    </row>
    <row r="140" spans="1:42" x14ac:dyDescent="0.3">
      <c r="A140" s="4">
        <f t="shared" ref="A140:A203" si="35">A139+1</f>
        <v>131</v>
      </c>
      <c r="B140" s="6" t="b">
        <f t="shared" ref="B140:B203" si="36">(A140&gt;myNoOfMajors)</f>
        <v>1</v>
      </c>
      <c r="D140" t="str" cm="1">
        <f t="array" ref="D140">IF($B140,myNull,INDEX(tblSourceData[Campus],$A140))</f>
        <v/>
      </c>
      <c r="E140" t="str" cm="1">
        <f t="array" ref="E140">IF($B140,myNull,INDEX(tblSourceData[Major],$A140))</f>
        <v/>
      </c>
      <c r="F140" t="str" cm="1">
        <f t="array" ref="F140">IF($B140,myNull,INDEX(tblSourceData[Stage],$A140))</f>
        <v/>
      </c>
      <c r="G140" t="str" cm="1">
        <f t="array" ref="G140">IF($B140,myNull,INDEX(tblSourceData[Level],$A140))</f>
        <v/>
      </c>
      <c r="H140" s="10" t="str" cm="1">
        <f t="array" ref="H140">IF($B140,myNull,INDEX(tblSourceData[EU Census],$A140))</f>
        <v/>
      </c>
      <c r="I140" s="10" t="str" cm="1">
        <f t="array" ref="I140">IF($B140,myNull,INDEX(tblSourceData[NonEU Census],$A140))</f>
        <v/>
      </c>
      <c r="J140" s="10" t="str" cm="1">
        <f t="array" ref="J140">IF($B140,myNull,INDEX(tblSourceData[Census Total],$A140))</f>
        <v/>
      </c>
      <c r="K140" s="11" t="str" cm="1">
        <f t="array" ref="K140">IF($B140,myNull,INDEX(tblSourceData[EU Year 1],$A140))</f>
        <v/>
      </c>
      <c r="L140" s="11" t="str" cm="1">
        <f t="array" ref="L140">IF($B140,myNull,INDEX(tblSourceData[EU Year 2],$A140))</f>
        <v/>
      </c>
      <c r="M140" s="11" t="str" cm="1">
        <f t="array" ref="M140">IF($B140,myNull,INDEX(tblSourceData[EU Year 3],$A140))</f>
        <v/>
      </c>
      <c r="N140" s="11" t="str" cm="1">
        <f t="array" ref="N140">IF($B140,myNull,INDEX(tblSourceData[EU Year 4],$A140))</f>
        <v/>
      </c>
      <c r="O140" s="11" t="str" cm="1">
        <f t="array" ref="O140">IF($B140,myNull,INDEX(tblSourceData[EU Year 5],$A140))</f>
        <v/>
      </c>
      <c r="P140" s="11" t="str" cm="1">
        <f t="array" ref="P140">IF($B140,myNull,INDEX(tblSourceData[NonEU Year1],$A140))</f>
        <v/>
      </c>
      <c r="Q140" s="11" t="str" cm="1">
        <f t="array" ref="Q140">IF($B140,myNull,INDEX(tblSourceData[NonEU Year2],$A140))</f>
        <v/>
      </c>
      <c r="R140" s="11" t="str" cm="1">
        <f t="array" ref="R140">IF($B140,myNull,INDEX(tblSourceData[NonEU Year3],$A140))</f>
        <v/>
      </c>
      <c r="S140" s="11" t="str" cm="1">
        <f t="array" ref="S140">IF($B140,myNull,INDEX(tblSourceData[NonEU Year4],$A140))</f>
        <v/>
      </c>
      <c r="T140" s="11" t="str" cm="1">
        <f t="array" ref="T140">IF($B140,myNull,INDEX(tblSourceData[NonEU Year5],$A140))</f>
        <v/>
      </c>
      <c r="V140" s="28">
        <f t="shared" ref="V140:V203" si="37">IFERROR(K140-AG140,0)</f>
        <v>0</v>
      </c>
      <c r="W140" s="28">
        <f t="shared" ref="W140:W203" si="38">IFERROR(L140-AH140,0)</f>
        <v>0</v>
      </c>
      <c r="X140" s="28">
        <f t="shared" ref="X140:X203" si="39">IFERROR(M140-AI140,0)</f>
        <v>0</v>
      </c>
      <c r="Y140" s="28">
        <f t="shared" ref="Y140:Y203" si="40">IFERROR(N140-AJ140,0)</f>
        <v>0</v>
      </c>
      <c r="Z140" s="28">
        <f t="shared" ref="Z140:Z203" si="41">IFERROR(O140-AK140,0)</f>
        <v>0</v>
      </c>
      <c r="AA140" s="28">
        <f t="shared" ref="AA140:AA203" si="42">IFERROR(P140-AL140,0)</f>
        <v>0</v>
      </c>
      <c r="AB140" s="28">
        <f t="shared" ref="AB140:AB203" si="43">IFERROR(Q140-AM140,0)</f>
        <v>0</v>
      </c>
      <c r="AC140" s="28">
        <f t="shared" ref="AC140:AC203" si="44">IFERROR(R140-AN140,0)</f>
        <v>0</v>
      </c>
      <c r="AD140" s="28">
        <f t="shared" ref="AD140:AD203" si="45">IFERROR(S140-AO140,0)</f>
        <v>0</v>
      </c>
      <c r="AE140" s="28">
        <f t="shared" ref="AE140:AE203" si="46">IFERROR(T140-AP140,0)</f>
        <v>0</v>
      </c>
      <c r="AG140" s="12" t="str" cm="1">
        <f t="array" ref="AG140">IF($B140,myNull,IF(INDEX(tblSourceData[EU Year 1],$A140)=myNull,0,INDEX(tblSourceData[EU Year 1],$A140)))</f>
        <v/>
      </c>
      <c r="AH140" s="12" t="str" cm="1">
        <f t="array" ref="AH140">IF($B140,myNull,IF(INDEX(tblSourceData[EU Year 2],$A140)=myNull,0,INDEX(tblSourceData[EU Year 2],$A140)))</f>
        <v/>
      </c>
      <c r="AI140" s="12" t="str" cm="1">
        <f t="array" ref="AI140">IF($B140,myNull,IF(INDEX(tblSourceData[EU Year 3],$A140)=myNull,0,INDEX(tblSourceData[EU Year 3],$A140)))</f>
        <v/>
      </c>
      <c r="AJ140" s="12" t="str" cm="1">
        <f t="array" ref="AJ140">IF($B140,myNull,IF(INDEX(tblSourceData[EU Year 4],$A140)=myNull,0,INDEX(tblSourceData[EU Year 4],$A140)))</f>
        <v/>
      </c>
      <c r="AK140" s="12" t="str" cm="1">
        <f t="array" ref="AK140">IF($B140,myNull,IF(INDEX(tblSourceData[EU Year 5],$A140)=myNull,0,INDEX(tblSourceData[EU Year 5],$A140)))</f>
        <v/>
      </c>
      <c r="AL140" s="12" t="str" cm="1">
        <f t="array" ref="AL140">IF($B140,myNull,IF(INDEX(tblSourceData[NonEU Year1],$A140)=myNull,0,INDEX(tblSourceData[NonEU Year1],$A140)))</f>
        <v/>
      </c>
      <c r="AM140" s="12" t="str" cm="1">
        <f t="array" ref="AM140">IF($B140,myNull,IF(INDEX(tblSourceData[NonEU Year2],$A140)=myNull,0,INDEX(tblSourceData[NonEU Year2],$A140)))</f>
        <v/>
      </c>
      <c r="AN140" s="12" t="str" cm="1">
        <f t="array" ref="AN140">IF($B140,myNull,IF(INDEX(tblSourceData[NonEU Year3],$A140)=myNull,0,INDEX(tblSourceData[NonEU Year3],$A140)))</f>
        <v/>
      </c>
      <c r="AO140" s="12" t="str" cm="1">
        <f t="array" ref="AO140">IF($B140,myNull,IF(INDEX(tblSourceData[NonEU Year4],$A140)=myNull,0,INDEX(tblSourceData[NonEU Year4],$A140)))</f>
        <v/>
      </c>
      <c r="AP140" s="12" t="str" cm="1">
        <f t="array" ref="AP140">IF($B140,myNull,IF(INDEX(tblSourceData[NonEU Year5],$A140)=myNull,0,INDEX(tblSourceData[NonEU Year5],$A140)))</f>
        <v/>
      </c>
    </row>
    <row r="141" spans="1:42" x14ac:dyDescent="0.3">
      <c r="A141" s="4">
        <f t="shared" si="35"/>
        <v>132</v>
      </c>
      <c r="B141" s="6" t="b">
        <f t="shared" si="36"/>
        <v>1</v>
      </c>
      <c r="D141" t="str" cm="1">
        <f t="array" ref="D141">IF($B141,myNull,INDEX(tblSourceData[Campus],$A141))</f>
        <v/>
      </c>
      <c r="E141" t="str" cm="1">
        <f t="array" ref="E141">IF($B141,myNull,INDEX(tblSourceData[Major],$A141))</f>
        <v/>
      </c>
      <c r="F141" t="str" cm="1">
        <f t="array" ref="F141">IF($B141,myNull,INDEX(tblSourceData[Stage],$A141))</f>
        <v/>
      </c>
      <c r="G141" t="str" cm="1">
        <f t="array" ref="G141">IF($B141,myNull,INDEX(tblSourceData[Level],$A141))</f>
        <v/>
      </c>
      <c r="H141" s="10" t="str" cm="1">
        <f t="array" ref="H141">IF($B141,myNull,INDEX(tblSourceData[EU Census],$A141))</f>
        <v/>
      </c>
      <c r="I141" s="10" t="str" cm="1">
        <f t="array" ref="I141">IF($B141,myNull,INDEX(tblSourceData[NonEU Census],$A141))</f>
        <v/>
      </c>
      <c r="J141" s="10" t="str" cm="1">
        <f t="array" ref="J141">IF($B141,myNull,INDEX(tblSourceData[Census Total],$A141))</f>
        <v/>
      </c>
      <c r="K141" s="11" t="str" cm="1">
        <f t="array" ref="K141">IF($B141,myNull,INDEX(tblSourceData[EU Year 1],$A141))</f>
        <v/>
      </c>
      <c r="L141" s="11" t="str" cm="1">
        <f t="array" ref="L141">IF($B141,myNull,INDEX(tblSourceData[EU Year 2],$A141))</f>
        <v/>
      </c>
      <c r="M141" s="11" t="str" cm="1">
        <f t="array" ref="M141">IF($B141,myNull,INDEX(tblSourceData[EU Year 3],$A141))</f>
        <v/>
      </c>
      <c r="N141" s="11" t="str" cm="1">
        <f t="array" ref="N141">IF($B141,myNull,INDEX(tblSourceData[EU Year 4],$A141))</f>
        <v/>
      </c>
      <c r="O141" s="11" t="str" cm="1">
        <f t="array" ref="O141">IF($B141,myNull,INDEX(tblSourceData[EU Year 5],$A141))</f>
        <v/>
      </c>
      <c r="P141" s="11" t="str" cm="1">
        <f t="array" ref="P141">IF($B141,myNull,INDEX(tblSourceData[NonEU Year1],$A141))</f>
        <v/>
      </c>
      <c r="Q141" s="11" t="str" cm="1">
        <f t="array" ref="Q141">IF($B141,myNull,INDEX(tblSourceData[NonEU Year2],$A141))</f>
        <v/>
      </c>
      <c r="R141" s="11" t="str" cm="1">
        <f t="array" ref="R141">IF($B141,myNull,INDEX(tblSourceData[NonEU Year3],$A141))</f>
        <v/>
      </c>
      <c r="S141" s="11" t="str" cm="1">
        <f t="array" ref="S141">IF($B141,myNull,INDEX(tblSourceData[NonEU Year4],$A141))</f>
        <v/>
      </c>
      <c r="T141" s="11" t="str" cm="1">
        <f t="array" ref="T141">IF($B141,myNull,INDEX(tblSourceData[NonEU Year5],$A141))</f>
        <v/>
      </c>
      <c r="V141" s="28">
        <f t="shared" si="37"/>
        <v>0</v>
      </c>
      <c r="W141" s="28">
        <f t="shared" si="38"/>
        <v>0</v>
      </c>
      <c r="X141" s="28">
        <f t="shared" si="39"/>
        <v>0</v>
      </c>
      <c r="Y141" s="28">
        <f t="shared" si="40"/>
        <v>0</v>
      </c>
      <c r="Z141" s="28">
        <f t="shared" si="41"/>
        <v>0</v>
      </c>
      <c r="AA141" s="28">
        <f t="shared" si="42"/>
        <v>0</v>
      </c>
      <c r="AB141" s="28">
        <f t="shared" si="43"/>
        <v>0</v>
      </c>
      <c r="AC141" s="28">
        <f t="shared" si="44"/>
        <v>0</v>
      </c>
      <c r="AD141" s="28">
        <f t="shared" si="45"/>
        <v>0</v>
      </c>
      <c r="AE141" s="28">
        <f t="shared" si="46"/>
        <v>0</v>
      </c>
      <c r="AG141" s="12" t="str" cm="1">
        <f t="array" ref="AG141">IF($B141,myNull,IF(INDEX(tblSourceData[EU Year 1],$A141)=myNull,0,INDEX(tblSourceData[EU Year 1],$A141)))</f>
        <v/>
      </c>
      <c r="AH141" s="12" t="str" cm="1">
        <f t="array" ref="AH141">IF($B141,myNull,IF(INDEX(tblSourceData[EU Year 2],$A141)=myNull,0,INDEX(tblSourceData[EU Year 2],$A141)))</f>
        <v/>
      </c>
      <c r="AI141" s="12" t="str" cm="1">
        <f t="array" ref="AI141">IF($B141,myNull,IF(INDEX(tblSourceData[EU Year 3],$A141)=myNull,0,INDEX(tblSourceData[EU Year 3],$A141)))</f>
        <v/>
      </c>
      <c r="AJ141" s="12" t="str" cm="1">
        <f t="array" ref="AJ141">IF($B141,myNull,IF(INDEX(tblSourceData[EU Year 4],$A141)=myNull,0,INDEX(tblSourceData[EU Year 4],$A141)))</f>
        <v/>
      </c>
      <c r="AK141" s="12" t="str" cm="1">
        <f t="array" ref="AK141">IF($B141,myNull,IF(INDEX(tblSourceData[EU Year 5],$A141)=myNull,0,INDEX(tblSourceData[EU Year 5],$A141)))</f>
        <v/>
      </c>
      <c r="AL141" s="12" t="str" cm="1">
        <f t="array" ref="AL141">IF($B141,myNull,IF(INDEX(tblSourceData[NonEU Year1],$A141)=myNull,0,INDEX(tblSourceData[NonEU Year1],$A141)))</f>
        <v/>
      </c>
      <c r="AM141" s="12" t="str" cm="1">
        <f t="array" ref="AM141">IF($B141,myNull,IF(INDEX(tblSourceData[NonEU Year2],$A141)=myNull,0,INDEX(tblSourceData[NonEU Year2],$A141)))</f>
        <v/>
      </c>
      <c r="AN141" s="12" t="str" cm="1">
        <f t="array" ref="AN141">IF($B141,myNull,IF(INDEX(tblSourceData[NonEU Year3],$A141)=myNull,0,INDEX(tblSourceData[NonEU Year3],$A141)))</f>
        <v/>
      </c>
      <c r="AO141" s="12" t="str" cm="1">
        <f t="array" ref="AO141">IF($B141,myNull,IF(INDEX(tblSourceData[NonEU Year4],$A141)=myNull,0,INDEX(tblSourceData[NonEU Year4],$A141)))</f>
        <v/>
      </c>
      <c r="AP141" s="12" t="str" cm="1">
        <f t="array" ref="AP141">IF($B141,myNull,IF(INDEX(tblSourceData[NonEU Year5],$A141)=myNull,0,INDEX(tblSourceData[NonEU Year5],$A141)))</f>
        <v/>
      </c>
    </row>
    <row r="142" spans="1:42" x14ac:dyDescent="0.3">
      <c r="A142" s="4">
        <f t="shared" si="35"/>
        <v>133</v>
      </c>
      <c r="B142" s="6" t="b">
        <f t="shared" si="36"/>
        <v>1</v>
      </c>
      <c r="D142" t="str" cm="1">
        <f t="array" ref="D142">IF($B142,myNull,INDEX(tblSourceData[Campus],$A142))</f>
        <v/>
      </c>
      <c r="E142" t="str" cm="1">
        <f t="array" ref="E142">IF($B142,myNull,INDEX(tblSourceData[Major],$A142))</f>
        <v/>
      </c>
      <c r="F142" t="str" cm="1">
        <f t="array" ref="F142">IF($B142,myNull,INDEX(tblSourceData[Stage],$A142))</f>
        <v/>
      </c>
      <c r="G142" t="str" cm="1">
        <f t="array" ref="G142">IF($B142,myNull,INDEX(tblSourceData[Level],$A142))</f>
        <v/>
      </c>
      <c r="H142" s="10" t="str" cm="1">
        <f t="array" ref="H142">IF($B142,myNull,INDEX(tblSourceData[EU Census],$A142))</f>
        <v/>
      </c>
      <c r="I142" s="10" t="str" cm="1">
        <f t="array" ref="I142">IF($B142,myNull,INDEX(tblSourceData[NonEU Census],$A142))</f>
        <v/>
      </c>
      <c r="J142" s="10" t="str" cm="1">
        <f t="array" ref="J142">IF($B142,myNull,INDEX(tblSourceData[Census Total],$A142))</f>
        <v/>
      </c>
      <c r="K142" s="11" t="str" cm="1">
        <f t="array" ref="K142">IF($B142,myNull,INDEX(tblSourceData[EU Year 1],$A142))</f>
        <v/>
      </c>
      <c r="L142" s="11" t="str" cm="1">
        <f t="array" ref="L142">IF($B142,myNull,INDEX(tblSourceData[EU Year 2],$A142))</f>
        <v/>
      </c>
      <c r="M142" s="11" t="str" cm="1">
        <f t="array" ref="M142">IF($B142,myNull,INDEX(tblSourceData[EU Year 3],$A142))</f>
        <v/>
      </c>
      <c r="N142" s="11" t="str" cm="1">
        <f t="array" ref="N142">IF($B142,myNull,INDEX(tblSourceData[EU Year 4],$A142))</f>
        <v/>
      </c>
      <c r="O142" s="11" t="str" cm="1">
        <f t="array" ref="O142">IF($B142,myNull,INDEX(tblSourceData[EU Year 5],$A142))</f>
        <v/>
      </c>
      <c r="P142" s="11" t="str" cm="1">
        <f t="array" ref="P142">IF($B142,myNull,INDEX(tblSourceData[NonEU Year1],$A142))</f>
        <v/>
      </c>
      <c r="Q142" s="11" t="str" cm="1">
        <f t="array" ref="Q142">IF($B142,myNull,INDEX(tblSourceData[NonEU Year2],$A142))</f>
        <v/>
      </c>
      <c r="R142" s="11" t="str" cm="1">
        <f t="array" ref="R142">IF($B142,myNull,INDEX(tblSourceData[NonEU Year3],$A142))</f>
        <v/>
      </c>
      <c r="S142" s="11" t="str" cm="1">
        <f t="array" ref="S142">IF($B142,myNull,INDEX(tblSourceData[NonEU Year4],$A142))</f>
        <v/>
      </c>
      <c r="T142" s="11" t="str" cm="1">
        <f t="array" ref="T142">IF($B142,myNull,INDEX(tblSourceData[NonEU Year5],$A142))</f>
        <v/>
      </c>
      <c r="V142" s="28">
        <f t="shared" si="37"/>
        <v>0</v>
      </c>
      <c r="W142" s="28">
        <f t="shared" si="38"/>
        <v>0</v>
      </c>
      <c r="X142" s="28">
        <f t="shared" si="39"/>
        <v>0</v>
      </c>
      <c r="Y142" s="28">
        <f t="shared" si="40"/>
        <v>0</v>
      </c>
      <c r="Z142" s="28">
        <f t="shared" si="41"/>
        <v>0</v>
      </c>
      <c r="AA142" s="28">
        <f t="shared" si="42"/>
        <v>0</v>
      </c>
      <c r="AB142" s="28">
        <f t="shared" si="43"/>
        <v>0</v>
      </c>
      <c r="AC142" s="28">
        <f t="shared" si="44"/>
        <v>0</v>
      </c>
      <c r="AD142" s="28">
        <f t="shared" si="45"/>
        <v>0</v>
      </c>
      <c r="AE142" s="28">
        <f t="shared" si="46"/>
        <v>0</v>
      </c>
      <c r="AG142" s="12" t="str" cm="1">
        <f t="array" ref="AG142">IF($B142,myNull,IF(INDEX(tblSourceData[EU Year 1],$A142)=myNull,0,INDEX(tblSourceData[EU Year 1],$A142)))</f>
        <v/>
      </c>
      <c r="AH142" s="12" t="str" cm="1">
        <f t="array" ref="AH142">IF($B142,myNull,IF(INDEX(tblSourceData[EU Year 2],$A142)=myNull,0,INDEX(tblSourceData[EU Year 2],$A142)))</f>
        <v/>
      </c>
      <c r="AI142" s="12" t="str" cm="1">
        <f t="array" ref="AI142">IF($B142,myNull,IF(INDEX(tblSourceData[EU Year 3],$A142)=myNull,0,INDEX(tblSourceData[EU Year 3],$A142)))</f>
        <v/>
      </c>
      <c r="AJ142" s="12" t="str" cm="1">
        <f t="array" ref="AJ142">IF($B142,myNull,IF(INDEX(tblSourceData[EU Year 4],$A142)=myNull,0,INDEX(tblSourceData[EU Year 4],$A142)))</f>
        <v/>
      </c>
      <c r="AK142" s="12" t="str" cm="1">
        <f t="array" ref="AK142">IF($B142,myNull,IF(INDEX(tblSourceData[EU Year 5],$A142)=myNull,0,INDEX(tblSourceData[EU Year 5],$A142)))</f>
        <v/>
      </c>
      <c r="AL142" s="12" t="str" cm="1">
        <f t="array" ref="AL142">IF($B142,myNull,IF(INDEX(tblSourceData[NonEU Year1],$A142)=myNull,0,INDEX(tblSourceData[NonEU Year1],$A142)))</f>
        <v/>
      </c>
      <c r="AM142" s="12" t="str" cm="1">
        <f t="array" ref="AM142">IF($B142,myNull,IF(INDEX(tblSourceData[NonEU Year2],$A142)=myNull,0,INDEX(tblSourceData[NonEU Year2],$A142)))</f>
        <v/>
      </c>
      <c r="AN142" s="12" t="str" cm="1">
        <f t="array" ref="AN142">IF($B142,myNull,IF(INDEX(tblSourceData[NonEU Year3],$A142)=myNull,0,INDEX(tblSourceData[NonEU Year3],$A142)))</f>
        <v/>
      </c>
      <c r="AO142" s="12" t="str" cm="1">
        <f t="array" ref="AO142">IF($B142,myNull,IF(INDEX(tblSourceData[NonEU Year4],$A142)=myNull,0,INDEX(tblSourceData[NonEU Year4],$A142)))</f>
        <v/>
      </c>
      <c r="AP142" s="12" t="str" cm="1">
        <f t="array" ref="AP142">IF($B142,myNull,IF(INDEX(tblSourceData[NonEU Year5],$A142)=myNull,0,INDEX(tblSourceData[NonEU Year5],$A142)))</f>
        <v/>
      </c>
    </row>
    <row r="143" spans="1:42" x14ac:dyDescent="0.3">
      <c r="A143" s="4">
        <f t="shared" si="35"/>
        <v>134</v>
      </c>
      <c r="B143" s="6" t="b">
        <f t="shared" si="36"/>
        <v>1</v>
      </c>
      <c r="D143" t="str" cm="1">
        <f t="array" ref="D143">IF($B143,myNull,INDEX(tblSourceData[Campus],$A143))</f>
        <v/>
      </c>
      <c r="E143" t="str" cm="1">
        <f t="array" ref="E143">IF($B143,myNull,INDEX(tblSourceData[Major],$A143))</f>
        <v/>
      </c>
      <c r="F143" t="str" cm="1">
        <f t="array" ref="F143">IF($B143,myNull,INDEX(tblSourceData[Stage],$A143))</f>
        <v/>
      </c>
      <c r="G143" t="str" cm="1">
        <f t="array" ref="G143">IF($B143,myNull,INDEX(tblSourceData[Level],$A143))</f>
        <v/>
      </c>
      <c r="H143" s="10" t="str" cm="1">
        <f t="array" ref="H143">IF($B143,myNull,INDEX(tblSourceData[EU Census],$A143))</f>
        <v/>
      </c>
      <c r="I143" s="10" t="str" cm="1">
        <f t="array" ref="I143">IF($B143,myNull,INDEX(tblSourceData[NonEU Census],$A143))</f>
        <v/>
      </c>
      <c r="J143" s="10" t="str" cm="1">
        <f t="array" ref="J143">IF($B143,myNull,INDEX(tblSourceData[Census Total],$A143))</f>
        <v/>
      </c>
      <c r="K143" s="11" t="str" cm="1">
        <f t="array" ref="K143">IF($B143,myNull,INDEX(tblSourceData[EU Year 1],$A143))</f>
        <v/>
      </c>
      <c r="L143" s="11" t="str" cm="1">
        <f t="array" ref="L143">IF($B143,myNull,INDEX(tblSourceData[EU Year 2],$A143))</f>
        <v/>
      </c>
      <c r="M143" s="11" t="str" cm="1">
        <f t="array" ref="M143">IF($B143,myNull,INDEX(tblSourceData[EU Year 3],$A143))</f>
        <v/>
      </c>
      <c r="N143" s="11" t="str" cm="1">
        <f t="array" ref="N143">IF($B143,myNull,INDEX(tblSourceData[EU Year 4],$A143))</f>
        <v/>
      </c>
      <c r="O143" s="11" t="str" cm="1">
        <f t="array" ref="O143">IF($B143,myNull,INDEX(tblSourceData[EU Year 5],$A143))</f>
        <v/>
      </c>
      <c r="P143" s="11" t="str" cm="1">
        <f t="array" ref="P143">IF($B143,myNull,INDEX(tblSourceData[NonEU Year1],$A143))</f>
        <v/>
      </c>
      <c r="Q143" s="11" t="str" cm="1">
        <f t="array" ref="Q143">IF($B143,myNull,INDEX(tblSourceData[NonEU Year2],$A143))</f>
        <v/>
      </c>
      <c r="R143" s="11" t="str" cm="1">
        <f t="array" ref="R143">IF($B143,myNull,INDEX(tblSourceData[NonEU Year3],$A143))</f>
        <v/>
      </c>
      <c r="S143" s="11" t="str" cm="1">
        <f t="array" ref="S143">IF($B143,myNull,INDEX(tblSourceData[NonEU Year4],$A143))</f>
        <v/>
      </c>
      <c r="T143" s="11" t="str" cm="1">
        <f t="array" ref="T143">IF($B143,myNull,INDEX(tblSourceData[NonEU Year5],$A143))</f>
        <v/>
      </c>
      <c r="V143" s="28">
        <f t="shared" si="37"/>
        <v>0</v>
      </c>
      <c r="W143" s="28">
        <f t="shared" si="38"/>
        <v>0</v>
      </c>
      <c r="X143" s="28">
        <f t="shared" si="39"/>
        <v>0</v>
      </c>
      <c r="Y143" s="28">
        <f t="shared" si="40"/>
        <v>0</v>
      </c>
      <c r="Z143" s="28">
        <f t="shared" si="41"/>
        <v>0</v>
      </c>
      <c r="AA143" s="28">
        <f t="shared" si="42"/>
        <v>0</v>
      </c>
      <c r="AB143" s="28">
        <f t="shared" si="43"/>
        <v>0</v>
      </c>
      <c r="AC143" s="28">
        <f t="shared" si="44"/>
        <v>0</v>
      </c>
      <c r="AD143" s="28">
        <f t="shared" si="45"/>
        <v>0</v>
      </c>
      <c r="AE143" s="28">
        <f t="shared" si="46"/>
        <v>0</v>
      </c>
      <c r="AG143" s="12" t="str" cm="1">
        <f t="array" ref="AG143">IF($B143,myNull,IF(INDEX(tblSourceData[EU Year 1],$A143)=myNull,0,INDEX(tblSourceData[EU Year 1],$A143)))</f>
        <v/>
      </c>
      <c r="AH143" s="12" t="str" cm="1">
        <f t="array" ref="AH143">IF($B143,myNull,IF(INDEX(tblSourceData[EU Year 2],$A143)=myNull,0,INDEX(tblSourceData[EU Year 2],$A143)))</f>
        <v/>
      </c>
      <c r="AI143" s="12" t="str" cm="1">
        <f t="array" ref="AI143">IF($B143,myNull,IF(INDEX(tblSourceData[EU Year 3],$A143)=myNull,0,INDEX(tblSourceData[EU Year 3],$A143)))</f>
        <v/>
      </c>
      <c r="AJ143" s="12" t="str" cm="1">
        <f t="array" ref="AJ143">IF($B143,myNull,IF(INDEX(tblSourceData[EU Year 4],$A143)=myNull,0,INDEX(tblSourceData[EU Year 4],$A143)))</f>
        <v/>
      </c>
      <c r="AK143" s="12" t="str" cm="1">
        <f t="array" ref="AK143">IF($B143,myNull,IF(INDEX(tblSourceData[EU Year 5],$A143)=myNull,0,INDEX(tblSourceData[EU Year 5],$A143)))</f>
        <v/>
      </c>
      <c r="AL143" s="12" t="str" cm="1">
        <f t="array" ref="AL143">IF($B143,myNull,IF(INDEX(tblSourceData[NonEU Year1],$A143)=myNull,0,INDEX(tblSourceData[NonEU Year1],$A143)))</f>
        <v/>
      </c>
      <c r="AM143" s="12" t="str" cm="1">
        <f t="array" ref="AM143">IF($B143,myNull,IF(INDEX(tblSourceData[NonEU Year2],$A143)=myNull,0,INDEX(tblSourceData[NonEU Year2],$A143)))</f>
        <v/>
      </c>
      <c r="AN143" s="12" t="str" cm="1">
        <f t="array" ref="AN143">IF($B143,myNull,IF(INDEX(tblSourceData[NonEU Year3],$A143)=myNull,0,INDEX(tblSourceData[NonEU Year3],$A143)))</f>
        <v/>
      </c>
      <c r="AO143" s="12" t="str" cm="1">
        <f t="array" ref="AO143">IF($B143,myNull,IF(INDEX(tblSourceData[NonEU Year4],$A143)=myNull,0,INDEX(tblSourceData[NonEU Year4],$A143)))</f>
        <v/>
      </c>
      <c r="AP143" s="12" t="str" cm="1">
        <f t="array" ref="AP143">IF($B143,myNull,IF(INDEX(tblSourceData[NonEU Year5],$A143)=myNull,0,INDEX(tblSourceData[NonEU Year5],$A143)))</f>
        <v/>
      </c>
    </row>
    <row r="144" spans="1:42" x14ac:dyDescent="0.3">
      <c r="A144" s="4">
        <f t="shared" si="35"/>
        <v>135</v>
      </c>
      <c r="B144" s="6" t="b">
        <f t="shared" si="36"/>
        <v>1</v>
      </c>
      <c r="D144" t="str" cm="1">
        <f t="array" ref="D144">IF($B144,myNull,INDEX(tblSourceData[Campus],$A144))</f>
        <v/>
      </c>
      <c r="E144" t="str" cm="1">
        <f t="array" ref="E144">IF($B144,myNull,INDEX(tblSourceData[Major],$A144))</f>
        <v/>
      </c>
      <c r="F144" t="str" cm="1">
        <f t="array" ref="F144">IF($B144,myNull,INDEX(tblSourceData[Stage],$A144))</f>
        <v/>
      </c>
      <c r="G144" t="str" cm="1">
        <f t="array" ref="G144">IF($B144,myNull,INDEX(tblSourceData[Level],$A144))</f>
        <v/>
      </c>
      <c r="H144" s="10" t="str" cm="1">
        <f t="array" ref="H144">IF($B144,myNull,INDEX(tblSourceData[EU Census],$A144))</f>
        <v/>
      </c>
      <c r="I144" s="10" t="str" cm="1">
        <f t="array" ref="I144">IF($B144,myNull,INDEX(tblSourceData[NonEU Census],$A144))</f>
        <v/>
      </c>
      <c r="J144" s="10" t="str" cm="1">
        <f t="array" ref="J144">IF($B144,myNull,INDEX(tblSourceData[Census Total],$A144))</f>
        <v/>
      </c>
      <c r="K144" s="11" t="str" cm="1">
        <f t="array" ref="K144">IF($B144,myNull,INDEX(tblSourceData[EU Year 1],$A144))</f>
        <v/>
      </c>
      <c r="L144" s="11" t="str" cm="1">
        <f t="array" ref="L144">IF($B144,myNull,INDEX(tblSourceData[EU Year 2],$A144))</f>
        <v/>
      </c>
      <c r="M144" s="11" t="str" cm="1">
        <f t="array" ref="M144">IF($B144,myNull,INDEX(tblSourceData[EU Year 3],$A144))</f>
        <v/>
      </c>
      <c r="N144" s="11" t="str" cm="1">
        <f t="array" ref="N144">IF($B144,myNull,INDEX(tblSourceData[EU Year 4],$A144))</f>
        <v/>
      </c>
      <c r="O144" s="11" t="str" cm="1">
        <f t="array" ref="O144">IF($B144,myNull,INDEX(tblSourceData[EU Year 5],$A144))</f>
        <v/>
      </c>
      <c r="P144" s="11" t="str" cm="1">
        <f t="array" ref="P144">IF($B144,myNull,INDEX(tblSourceData[NonEU Year1],$A144))</f>
        <v/>
      </c>
      <c r="Q144" s="11" t="str" cm="1">
        <f t="array" ref="Q144">IF($B144,myNull,INDEX(tblSourceData[NonEU Year2],$A144))</f>
        <v/>
      </c>
      <c r="R144" s="11" t="str" cm="1">
        <f t="array" ref="R144">IF($B144,myNull,INDEX(tblSourceData[NonEU Year3],$A144))</f>
        <v/>
      </c>
      <c r="S144" s="11" t="str" cm="1">
        <f t="array" ref="S144">IF($B144,myNull,INDEX(tblSourceData[NonEU Year4],$A144))</f>
        <v/>
      </c>
      <c r="T144" s="11" t="str" cm="1">
        <f t="array" ref="T144">IF($B144,myNull,INDEX(tblSourceData[NonEU Year5],$A144))</f>
        <v/>
      </c>
      <c r="V144" s="28">
        <f t="shared" si="37"/>
        <v>0</v>
      </c>
      <c r="W144" s="28">
        <f t="shared" si="38"/>
        <v>0</v>
      </c>
      <c r="X144" s="28">
        <f t="shared" si="39"/>
        <v>0</v>
      </c>
      <c r="Y144" s="28">
        <f t="shared" si="40"/>
        <v>0</v>
      </c>
      <c r="Z144" s="28">
        <f t="shared" si="41"/>
        <v>0</v>
      </c>
      <c r="AA144" s="28">
        <f t="shared" si="42"/>
        <v>0</v>
      </c>
      <c r="AB144" s="28">
        <f t="shared" si="43"/>
        <v>0</v>
      </c>
      <c r="AC144" s="28">
        <f t="shared" si="44"/>
        <v>0</v>
      </c>
      <c r="AD144" s="28">
        <f t="shared" si="45"/>
        <v>0</v>
      </c>
      <c r="AE144" s="28">
        <f t="shared" si="46"/>
        <v>0</v>
      </c>
      <c r="AG144" s="12" t="str" cm="1">
        <f t="array" ref="AG144">IF($B144,myNull,IF(INDEX(tblSourceData[EU Year 1],$A144)=myNull,0,INDEX(tblSourceData[EU Year 1],$A144)))</f>
        <v/>
      </c>
      <c r="AH144" s="12" t="str" cm="1">
        <f t="array" ref="AH144">IF($B144,myNull,IF(INDEX(tblSourceData[EU Year 2],$A144)=myNull,0,INDEX(tblSourceData[EU Year 2],$A144)))</f>
        <v/>
      </c>
      <c r="AI144" s="12" t="str" cm="1">
        <f t="array" ref="AI144">IF($B144,myNull,IF(INDEX(tblSourceData[EU Year 3],$A144)=myNull,0,INDEX(tblSourceData[EU Year 3],$A144)))</f>
        <v/>
      </c>
      <c r="AJ144" s="12" t="str" cm="1">
        <f t="array" ref="AJ144">IF($B144,myNull,IF(INDEX(tblSourceData[EU Year 4],$A144)=myNull,0,INDEX(tblSourceData[EU Year 4],$A144)))</f>
        <v/>
      </c>
      <c r="AK144" s="12" t="str" cm="1">
        <f t="array" ref="AK144">IF($B144,myNull,IF(INDEX(tblSourceData[EU Year 5],$A144)=myNull,0,INDEX(tblSourceData[EU Year 5],$A144)))</f>
        <v/>
      </c>
      <c r="AL144" s="12" t="str" cm="1">
        <f t="array" ref="AL144">IF($B144,myNull,IF(INDEX(tblSourceData[NonEU Year1],$A144)=myNull,0,INDEX(tblSourceData[NonEU Year1],$A144)))</f>
        <v/>
      </c>
      <c r="AM144" s="12" t="str" cm="1">
        <f t="array" ref="AM144">IF($B144,myNull,IF(INDEX(tblSourceData[NonEU Year2],$A144)=myNull,0,INDEX(tblSourceData[NonEU Year2],$A144)))</f>
        <v/>
      </c>
      <c r="AN144" s="12" t="str" cm="1">
        <f t="array" ref="AN144">IF($B144,myNull,IF(INDEX(tblSourceData[NonEU Year3],$A144)=myNull,0,INDEX(tblSourceData[NonEU Year3],$A144)))</f>
        <v/>
      </c>
      <c r="AO144" s="12" t="str" cm="1">
        <f t="array" ref="AO144">IF($B144,myNull,IF(INDEX(tblSourceData[NonEU Year4],$A144)=myNull,0,INDEX(tblSourceData[NonEU Year4],$A144)))</f>
        <v/>
      </c>
      <c r="AP144" s="12" t="str" cm="1">
        <f t="array" ref="AP144">IF($B144,myNull,IF(INDEX(tblSourceData[NonEU Year5],$A144)=myNull,0,INDEX(tblSourceData[NonEU Year5],$A144)))</f>
        <v/>
      </c>
    </row>
    <row r="145" spans="1:42" x14ac:dyDescent="0.3">
      <c r="A145" s="4">
        <f t="shared" si="35"/>
        <v>136</v>
      </c>
      <c r="B145" s="6" t="b">
        <f t="shared" si="36"/>
        <v>1</v>
      </c>
      <c r="D145" t="str" cm="1">
        <f t="array" ref="D145">IF($B145,myNull,INDEX(tblSourceData[Campus],$A145))</f>
        <v/>
      </c>
      <c r="E145" t="str" cm="1">
        <f t="array" ref="E145">IF($B145,myNull,INDEX(tblSourceData[Major],$A145))</f>
        <v/>
      </c>
      <c r="F145" t="str" cm="1">
        <f t="array" ref="F145">IF($B145,myNull,INDEX(tblSourceData[Stage],$A145))</f>
        <v/>
      </c>
      <c r="G145" t="str" cm="1">
        <f t="array" ref="G145">IF($B145,myNull,INDEX(tblSourceData[Level],$A145))</f>
        <v/>
      </c>
      <c r="H145" s="10" t="str" cm="1">
        <f t="array" ref="H145">IF($B145,myNull,INDEX(tblSourceData[EU Census],$A145))</f>
        <v/>
      </c>
      <c r="I145" s="10" t="str" cm="1">
        <f t="array" ref="I145">IF($B145,myNull,INDEX(tblSourceData[NonEU Census],$A145))</f>
        <v/>
      </c>
      <c r="J145" s="10" t="str" cm="1">
        <f t="array" ref="J145">IF($B145,myNull,INDEX(tblSourceData[Census Total],$A145))</f>
        <v/>
      </c>
      <c r="K145" s="11" t="str" cm="1">
        <f t="array" ref="K145">IF($B145,myNull,INDEX(tblSourceData[EU Year 1],$A145))</f>
        <v/>
      </c>
      <c r="L145" s="11" t="str" cm="1">
        <f t="array" ref="L145">IF($B145,myNull,INDEX(tblSourceData[EU Year 2],$A145))</f>
        <v/>
      </c>
      <c r="M145" s="11" t="str" cm="1">
        <f t="array" ref="M145">IF($B145,myNull,INDEX(tblSourceData[EU Year 3],$A145))</f>
        <v/>
      </c>
      <c r="N145" s="11" t="str" cm="1">
        <f t="array" ref="N145">IF($B145,myNull,INDEX(tblSourceData[EU Year 4],$A145))</f>
        <v/>
      </c>
      <c r="O145" s="11" t="str" cm="1">
        <f t="array" ref="O145">IF($B145,myNull,INDEX(tblSourceData[EU Year 5],$A145))</f>
        <v/>
      </c>
      <c r="P145" s="11" t="str" cm="1">
        <f t="array" ref="P145">IF($B145,myNull,INDEX(tblSourceData[NonEU Year1],$A145))</f>
        <v/>
      </c>
      <c r="Q145" s="11" t="str" cm="1">
        <f t="array" ref="Q145">IF($B145,myNull,INDEX(tblSourceData[NonEU Year2],$A145))</f>
        <v/>
      </c>
      <c r="R145" s="11" t="str" cm="1">
        <f t="array" ref="R145">IF($B145,myNull,INDEX(tblSourceData[NonEU Year3],$A145))</f>
        <v/>
      </c>
      <c r="S145" s="11" t="str" cm="1">
        <f t="array" ref="S145">IF($B145,myNull,INDEX(tblSourceData[NonEU Year4],$A145))</f>
        <v/>
      </c>
      <c r="T145" s="11" t="str" cm="1">
        <f t="array" ref="T145">IF($B145,myNull,INDEX(tblSourceData[NonEU Year5],$A145))</f>
        <v/>
      </c>
      <c r="V145" s="28">
        <f t="shared" si="37"/>
        <v>0</v>
      </c>
      <c r="W145" s="28">
        <f t="shared" si="38"/>
        <v>0</v>
      </c>
      <c r="X145" s="28">
        <f t="shared" si="39"/>
        <v>0</v>
      </c>
      <c r="Y145" s="28">
        <f t="shared" si="40"/>
        <v>0</v>
      </c>
      <c r="Z145" s="28">
        <f t="shared" si="41"/>
        <v>0</v>
      </c>
      <c r="AA145" s="28">
        <f t="shared" si="42"/>
        <v>0</v>
      </c>
      <c r="AB145" s="28">
        <f t="shared" si="43"/>
        <v>0</v>
      </c>
      <c r="AC145" s="28">
        <f t="shared" si="44"/>
        <v>0</v>
      </c>
      <c r="AD145" s="28">
        <f t="shared" si="45"/>
        <v>0</v>
      </c>
      <c r="AE145" s="28">
        <f t="shared" si="46"/>
        <v>0</v>
      </c>
      <c r="AG145" s="12" t="str" cm="1">
        <f t="array" ref="AG145">IF($B145,myNull,IF(INDEX(tblSourceData[EU Year 1],$A145)=myNull,0,INDEX(tblSourceData[EU Year 1],$A145)))</f>
        <v/>
      </c>
      <c r="AH145" s="12" t="str" cm="1">
        <f t="array" ref="AH145">IF($B145,myNull,IF(INDEX(tblSourceData[EU Year 2],$A145)=myNull,0,INDEX(tblSourceData[EU Year 2],$A145)))</f>
        <v/>
      </c>
      <c r="AI145" s="12" t="str" cm="1">
        <f t="array" ref="AI145">IF($B145,myNull,IF(INDEX(tblSourceData[EU Year 3],$A145)=myNull,0,INDEX(tblSourceData[EU Year 3],$A145)))</f>
        <v/>
      </c>
      <c r="AJ145" s="12" t="str" cm="1">
        <f t="array" ref="AJ145">IF($B145,myNull,IF(INDEX(tblSourceData[EU Year 4],$A145)=myNull,0,INDEX(tblSourceData[EU Year 4],$A145)))</f>
        <v/>
      </c>
      <c r="AK145" s="12" t="str" cm="1">
        <f t="array" ref="AK145">IF($B145,myNull,IF(INDEX(tblSourceData[EU Year 5],$A145)=myNull,0,INDEX(tblSourceData[EU Year 5],$A145)))</f>
        <v/>
      </c>
      <c r="AL145" s="12" t="str" cm="1">
        <f t="array" ref="AL145">IF($B145,myNull,IF(INDEX(tblSourceData[NonEU Year1],$A145)=myNull,0,INDEX(tblSourceData[NonEU Year1],$A145)))</f>
        <v/>
      </c>
      <c r="AM145" s="12" t="str" cm="1">
        <f t="array" ref="AM145">IF($B145,myNull,IF(INDEX(tblSourceData[NonEU Year2],$A145)=myNull,0,INDEX(tblSourceData[NonEU Year2],$A145)))</f>
        <v/>
      </c>
      <c r="AN145" s="12" t="str" cm="1">
        <f t="array" ref="AN145">IF($B145,myNull,IF(INDEX(tblSourceData[NonEU Year3],$A145)=myNull,0,INDEX(tblSourceData[NonEU Year3],$A145)))</f>
        <v/>
      </c>
      <c r="AO145" s="12" t="str" cm="1">
        <f t="array" ref="AO145">IF($B145,myNull,IF(INDEX(tblSourceData[NonEU Year4],$A145)=myNull,0,INDEX(tblSourceData[NonEU Year4],$A145)))</f>
        <v/>
      </c>
      <c r="AP145" s="12" t="str" cm="1">
        <f t="array" ref="AP145">IF($B145,myNull,IF(INDEX(tblSourceData[NonEU Year5],$A145)=myNull,0,INDEX(tblSourceData[NonEU Year5],$A145)))</f>
        <v/>
      </c>
    </row>
    <row r="146" spans="1:42" x14ac:dyDescent="0.3">
      <c r="A146" s="4">
        <f t="shared" si="35"/>
        <v>137</v>
      </c>
      <c r="B146" s="6" t="b">
        <f t="shared" si="36"/>
        <v>1</v>
      </c>
      <c r="D146" t="str" cm="1">
        <f t="array" ref="D146">IF($B146,myNull,INDEX(tblSourceData[Campus],$A146))</f>
        <v/>
      </c>
      <c r="E146" t="str" cm="1">
        <f t="array" ref="E146">IF($B146,myNull,INDEX(tblSourceData[Major],$A146))</f>
        <v/>
      </c>
      <c r="F146" t="str" cm="1">
        <f t="array" ref="F146">IF($B146,myNull,INDEX(tblSourceData[Stage],$A146))</f>
        <v/>
      </c>
      <c r="G146" t="str" cm="1">
        <f t="array" ref="G146">IF($B146,myNull,INDEX(tblSourceData[Level],$A146))</f>
        <v/>
      </c>
      <c r="H146" s="10" t="str" cm="1">
        <f t="array" ref="H146">IF($B146,myNull,INDEX(tblSourceData[EU Census],$A146))</f>
        <v/>
      </c>
      <c r="I146" s="10" t="str" cm="1">
        <f t="array" ref="I146">IF($B146,myNull,INDEX(tblSourceData[NonEU Census],$A146))</f>
        <v/>
      </c>
      <c r="J146" s="10" t="str" cm="1">
        <f t="array" ref="J146">IF($B146,myNull,INDEX(tblSourceData[Census Total],$A146))</f>
        <v/>
      </c>
      <c r="K146" s="11" t="str" cm="1">
        <f t="array" ref="K146">IF($B146,myNull,INDEX(tblSourceData[EU Year 1],$A146))</f>
        <v/>
      </c>
      <c r="L146" s="11" t="str" cm="1">
        <f t="array" ref="L146">IF($B146,myNull,INDEX(tblSourceData[EU Year 2],$A146))</f>
        <v/>
      </c>
      <c r="M146" s="11" t="str" cm="1">
        <f t="array" ref="M146">IF($B146,myNull,INDEX(tblSourceData[EU Year 3],$A146))</f>
        <v/>
      </c>
      <c r="N146" s="11" t="str" cm="1">
        <f t="array" ref="N146">IF($B146,myNull,INDEX(tblSourceData[EU Year 4],$A146))</f>
        <v/>
      </c>
      <c r="O146" s="11" t="str" cm="1">
        <f t="array" ref="O146">IF($B146,myNull,INDEX(tblSourceData[EU Year 5],$A146))</f>
        <v/>
      </c>
      <c r="P146" s="11" t="str" cm="1">
        <f t="array" ref="P146">IF($B146,myNull,INDEX(tblSourceData[NonEU Year1],$A146))</f>
        <v/>
      </c>
      <c r="Q146" s="11" t="str" cm="1">
        <f t="array" ref="Q146">IF($B146,myNull,INDEX(tblSourceData[NonEU Year2],$A146))</f>
        <v/>
      </c>
      <c r="R146" s="11" t="str" cm="1">
        <f t="array" ref="R146">IF($B146,myNull,INDEX(tblSourceData[NonEU Year3],$A146))</f>
        <v/>
      </c>
      <c r="S146" s="11" t="str" cm="1">
        <f t="array" ref="S146">IF($B146,myNull,INDEX(tblSourceData[NonEU Year4],$A146))</f>
        <v/>
      </c>
      <c r="T146" s="11" t="str" cm="1">
        <f t="array" ref="T146">IF($B146,myNull,INDEX(tblSourceData[NonEU Year5],$A146))</f>
        <v/>
      </c>
      <c r="V146" s="28">
        <f t="shared" si="37"/>
        <v>0</v>
      </c>
      <c r="W146" s="28">
        <f t="shared" si="38"/>
        <v>0</v>
      </c>
      <c r="X146" s="28">
        <f t="shared" si="39"/>
        <v>0</v>
      </c>
      <c r="Y146" s="28">
        <f t="shared" si="40"/>
        <v>0</v>
      </c>
      <c r="Z146" s="28">
        <f t="shared" si="41"/>
        <v>0</v>
      </c>
      <c r="AA146" s="28">
        <f t="shared" si="42"/>
        <v>0</v>
      </c>
      <c r="AB146" s="28">
        <f t="shared" si="43"/>
        <v>0</v>
      </c>
      <c r="AC146" s="28">
        <f t="shared" si="44"/>
        <v>0</v>
      </c>
      <c r="AD146" s="28">
        <f t="shared" si="45"/>
        <v>0</v>
      </c>
      <c r="AE146" s="28">
        <f t="shared" si="46"/>
        <v>0</v>
      </c>
      <c r="AG146" s="12" t="str" cm="1">
        <f t="array" ref="AG146">IF($B146,myNull,IF(INDEX(tblSourceData[EU Year 1],$A146)=myNull,0,INDEX(tblSourceData[EU Year 1],$A146)))</f>
        <v/>
      </c>
      <c r="AH146" s="12" t="str" cm="1">
        <f t="array" ref="AH146">IF($B146,myNull,IF(INDEX(tblSourceData[EU Year 2],$A146)=myNull,0,INDEX(tblSourceData[EU Year 2],$A146)))</f>
        <v/>
      </c>
      <c r="AI146" s="12" t="str" cm="1">
        <f t="array" ref="AI146">IF($B146,myNull,IF(INDEX(tblSourceData[EU Year 3],$A146)=myNull,0,INDEX(tblSourceData[EU Year 3],$A146)))</f>
        <v/>
      </c>
      <c r="AJ146" s="12" t="str" cm="1">
        <f t="array" ref="AJ146">IF($B146,myNull,IF(INDEX(tblSourceData[EU Year 4],$A146)=myNull,0,INDEX(tblSourceData[EU Year 4],$A146)))</f>
        <v/>
      </c>
      <c r="AK146" s="12" t="str" cm="1">
        <f t="array" ref="AK146">IF($B146,myNull,IF(INDEX(tblSourceData[EU Year 5],$A146)=myNull,0,INDEX(tblSourceData[EU Year 5],$A146)))</f>
        <v/>
      </c>
      <c r="AL146" s="12" t="str" cm="1">
        <f t="array" ref="AL146">IF($B146,myNull,IF(INDEX(tblSourceData[NonEU Year1],$A146)=myNull,0,INDEX(tblSourceData[NonEU Year1],$A146)))</f>
        <v/>
      </c>
      <c r="AM146" s="12" t="str" cm="1">
        <f t="array" ref="AM146">IF($B146,myNull,IF(INDEX(tblSourceData[NonEU Year2],$A146)=myNull,0,INDEX(tblSourceData[NonEU Year2],$A146)))</f>
        <v/>
      </c>
      <c r="AN146" s="12" t="str" cm="1">
        <f t="array" ref="AN146">IF($B146,myNull,IF(INDEX(tblSourceData[NonEU Year3],$A146)=myNull,0,INDEX(tblSourceData[NonEU Year3],$A146)))</f>
        <v/>
      </c>
      <c r="AO146" s="12" t="str" cm="1">
        <f t="array" ref="AO146">IF($B146,myNull,IF(INDEX(tblSourceData[NonEU Year4],$A146)=myNull,0,INDEX(tblSourceData[NonEU Year4],$A146)))</f>
        <v/>
      </c>
      <c r="AP146" s="12" t="str" cm="1">
        <f t="array" ref="AP146">IF($B146,myNull,IF(INDEX(tblSourceData[NonEU Year5],$A146)=myNull,0,INDEX(tblSourceData[NonEU Year5],$A146)))</f>
        <v/>
      </c>
    </row>
    <row r="147" spans="1:42" x14ac:dyDescent="0.3">
      <c r="A147" s="4">
        <f t="shared" si="35"/>
        <v>138</v>
      </c>
      <c r="B147" s="6" t="b">
        <f t="shared" si="36"/>
        <v>1</v>
      </c>
      <c r="D147" t="str" cm="1">
        <f t="array" ref="D147">IF($B147,myNull,INDEX(tblSourceData[Campus],$A147))</f>
        <v/>
      </c>
      <c r="E147" t="str" cm="1">
        <f t="array" ref="E147">IF($B147,myNull,INDEX(tblSourceData[Major],$A147))</f>
        <v/>
      </c>
      <c r="F147" t="str" cm="1">
        <f t="array" ref="F147">IF($B147,myNull,INDEX(tblSourceData[Stage],$A147))</f>
        <v/>
      </c>
      <c r="G147" t="str" cm="1">
        <f t="array" ref="G147">IF($B147,myNull,INDEX(tblSourceData[Level],$A147))</f>
        <v/>
      </c>
      <c r="H147" s="10" t="str" cm="1">
        <f t="array" ref="H147">IF($B147,myNull,INDEX(tblSourceData[EU Census],$A147))</f>
        <v/>
      </c>
      <c r="I147" s="10" t="str" cm="1">
        <f t="array" ref="I147">IF($B147,myNull,INDEX(tblSourceData[NonEU Census],$A147))</f>
        <v/>
      </c>
      <c r="J147" s="10" t="str" cm="1">
        <f t="array" ref="J147">IF($B147,myNull,INDEX(tblSourceData[Census Total],$A147))</f>
        <v/>
      </c>
      <c r="K147" s="11" t="str" cm="1">
        <f t="array" ref="K147">IF($B147,myNull,INDEX(tblSourceData[EU Year 1],$A147))</f>
        <v/>
      </c>
      <c r="L147" s="11" t="str" cm="1">
        <f t="array" ref="L147">IF($B147,myNull,INDEX(tblSourceData[EU Year 2],$A147))</f>
        <v/>
      </c>
      <c r="M147" s="11" t="str" cm="1">
        <f t="array" ref="M147">IF($B147,myNull,INDEX(tblSourceData[EU Year 3],$A147))</f>
        <v/>
      </c>
      <c r="N147" s="11" t="str" cm="1">
        <f t="array" ref="N147">IF($B147,myNull,INDEX(tblSourceData[EU Year 4],$A147))</f>
        <v/>
      </c>
      <c r="O147" s="11" t="str" cm="1">
        <f t="array" ref="O147">IF($B147,myNull,INDEX(tblSourceData[EU Year 5],$A147))</f>
        <v/>
      </c>
      <c r="P147" s="11" t="str" cm="1">
        <f t="array" ref="P147">IF($B147,myNull,INDEX(tblSourceData[NonEU Year1],$A147))</f>
        <v/>
      </c>
      <c r="Q147" s="11" t="str" cm="1">
        <f t="array" ref="Q147">IF($B147,myNull,INDEX(tblSourceData[NonEU Year2],$A147))</f>
        <v/>
      </c>
      <c r="R147" s="11" t="str" cm="1">
        <f t="array" ref="R147">IF($B147,myNull,INDEX(tblSourceData[NonEU Year3],$A147))</f>
        <v/>
      </c>
      <c r="S147" s="11" t="str" cm="1">
        <f t="array" ref="S147">IF($B147,myNull,INDEX(tblSourceData[NonEU Year4],$A147))</f>
        <v/>
      </c>
      <c r="T147" s="11" t="str" cm="1">
        <f t="array" ref="T147">IF($B147,myNull,INDEX(tblSourceData[NonEU Year5],$A147))</f>
        <v/>
      </c>
      <c r="V147" s="28">
        <f t="shared" si="37"/>
        <v>0</v>
      </c>
      <c r="W147" s="28">
        <f t="shared" si="38"/>
        <v>0</v>
      </c>
      <c r="X147" s="28">
        <f t="shared" si="39"/>
        <v>0</v>
      </c>
      <c r="Y147" s="28">
        <f t="shared" si="40"/>
        <v>0</v>
      </c>
      <c r="Z147" s="28">
        <f t="shared" si="41"/>
        <v>0</v>
      </c>
      <c r="AA147" s="28">
        <f t="shared" si="42"/>
        <v>0</v>
      </c>
      <c r="AB147" s="28">
        <f t="shared" si="43"/>
        <v>0</v>
      </c>
      <c r="AC147" s="28">
        <f t="shared" si="44"/>
        <v>0</v>
      </c>
      <c r="AD147" s="28">
        <f t="shared" si="45"/>
        <v>0</v>
      </c>
      <c r="AE147" s="28">
        <f t="shared" si="46"/>
        <v>0</v>
      </c>
      <c r="AG147" s="12" t="str" cm="1">
        <f t="array" ref="AG147">IF($B147,myNull,IF(INDEX(tblSourceData[EU Year 1],$A147)=myNull,0,INDEX(tblSourceData[EU Year 1],$A147)))</f>
        <v/>
      </c>
      <c r="AH147" s="12" t="str" cm="1">
        <f t="array" ref="AH147">IF($B147,myNull,IF(INDEX(tblSourceData[EU Year 2],$A147)=myNull,0,INDEX(tblSourceData[EU Year 2],$A147)))</f>
        <v/>
      </c>
      <c r="AI147" s="12" t="str" cm="1">
        <f t="array" ref="AI147">IF($B147,myNull,IF(INDEX(tblSourceData[EU Year 3],$A147)=myNull,0,INDEX(tblSourceData[EU Year 3],$A147)))</f>
        <v/>
      </c>
      <c r="AJ147" s="12" t="str" cm="1">
        <f t="array" ref="AJ147">IF($B147,myNull,IF(INDEX(tblSourceData[EU Year 4],$A147)=myNull,0,INDEX(tblSourceData[EU Year 4],$A147)))</f>
        <v/>
      </c>
      <c r="AK147" s="12" t="str" cm="1">
        <f t="array" ref="AK147">IF($B147,myNull,IF(INDEX(tblSourceData[EU Year 5],$A147)=myNull,0,INDEX(tblSourceData[EU Year 5],$A147)))</f>
        <v/>
      </c>
      <c r="AL147" s="12" t="str" cm="1">
        <f t="array" ref="AL147">IF($B147,myNull,IF(INDEX(tblSourceData[NonEU Year1],$A147)=myNull,0,INDEX(tblSourceData[NonEU Year1],$A147)))</f>
        <v/>
      </c>
      <c r="AM147" s="12" t="str" cm="1">
        <f t="array" ref="AM147">IF($B147,myNull,IF(INDEX(tblSourceData[NonEU Year2],$A147)=myNull,0,INDEX(tblSourceData[NonEU Year2],$A147)))</f>
        <v/>
      </c>
      <c r="AN147" s="12" t="str" cm="1">
        <f t="array" ref="AN147">IF($B147,myNull,IF(INDEX(tblSourceData[NonEU Year3],$A147)=myNull,0,INDEX(tblSourceData[NonEU Year3],$A147)))</f>
        <v/>
      </c>
      <c r="AO147" s="12" t="str" cm="1">
        <f t="array" ref="AO147">IF($B147,myNull,IF(INDEX(tblSourceData[NonEU Year4],$A147)=myNull,0,INDEX(tblSourceData[NonEU Year4],$A147)))</f>
        <v/>
      </c>
      <c r="AP147" s="12" t="str" cm="1">
        <f t="array" ref="AP147">IF($B147,myNull,IF(INDEX(tblSourceData[NonEU Year5],$A147)=myNull,0,INDEX(tblSourceData[NonEU Year5],$A147)))</f>
        <v/>
      </c>
    </row>
    <row r="148" spans="1:42" x14ac:dyDescent="0.3">
      <c r="A148" s="4">
        <f t="shared" si="35"/>
        <v>139</v>
      </c>
      <c r="B148" s="6" t="b">
        <f t="shared" si="36"/>
        <v>1</v>
      </c>
      <c r="D148" t="str" cm="1">
        <f t="array" ref="D148">IF($B148,myNull,INDEX(tblSourceData[Campus],$A148))</f>
        <v/>
      </c>
      <c r="E148" t="str" cm="1">
        <f t="array" ref="E148">IF($B148,myNull,INDEX(tblSourceData[Major],$A148))</f>
        <v/>
      </c>
      <c r="F148" t="str" cm="1">
        <f t="array" ref="F148">IF($B148,myNull,INDEX(tblSourceData[Stage],$A148))</f>
        <v/>
      </c>
      <c r="G148" t="str" cm="1">
        <f t="array" ref="G148">IF($B148,myNull,INDEX(tblSourceData[Level],$A148))</f>
        <v/>
      </c>
      <c r="H148" s="10" t="str" cm="1">
        <f t="array" ref="H148">IF($B148,myNull,INDEX(tblSourceData[EU Census],$A148))</f>
        <v/>
      </c>
      <c r="I148" s="10" t="str" cm="1">
        <f t="array" ref="I148">IF($B148,myNull,INDEX(tblSourceData[NonEU Census],$A148))</f>
        <v/>
      </c>
      <c r="J148" s="10" t="str" cm="1">
        <f t="array" ref="J148">IF($B148,myNull,INDEX(tblSourceData[Census Total],$A148))</f>
        <v/>
      </c>
      <c r="K148" s="11" t="str" cm="1">
        <f t="array" ref="K148">IF($B148,myNull,INDEX(tblSourceData[EU Year 1],$A148))</f>
        <v/>
      </c>
      <c r="L148" s="11" t="str" cm="1">
        <f t="array" ref="L148">IF($B148,myNull,INDEX(tblSourceData[EU Year 2],$A148))</f>
        <v/>
      </c>
      <c r="M148" s="11" t="str" cm="1">
        <f t="array" ref="M148">IF($B148,myNull,INDEX(tblSourceData[EU Year 3],$A148))</f>
        <v/>
      </c>
      <c r="N148" s="11" t="str" cm="1">
        <f t="array" ref="N148">IF($B148,myNull,INDEX(tblSourceData[EU Year 4],$A148))</f>
        <v/>
      </c>
      <c r="O148" s="11" t="str" cm="1">
        <f t="array" ref="O148">IF($B148,myNull,INDEX(tblSourceData[EU Year 5],$A148))</f>
        <v/>
      </c>
      <c r="P148" s="11" t="str" cm="1">
        <f t="array" ref="P148">IF($B148,myNull,INDEX(tblSourceData[NonEU Year1],$A148))</f>
        <v/>
      </c>
      <c r="Q148" s="11" t="str" cm="1">
        <f t="array" ref="Q148">IF($B148,myNull,INDEX(tblSourceData[NonEU Year2],$A148))</f>
        <v/>
      </c>
      <c r="R148" s="11" t="str" cm="1">
        <f t="array" ref="R148">IF($B148,myNull,INDEX(tblSourceData[NonEU Year3],$A148))</f>
        <v/>
      </c>
      <c r="S148" s="11" t="str" cm="1">
        <f t="array" ref="S148">IF($B148,myNull,INDEX(tblSourceData[NonEU Year4],$A148))</f>
        <v/>
      </c>
      <c r="T148" s="11" t="str" cm="1">
        <f t="array" ref="T148">IF($B148,myNull,INDEX(tblSourceData[NonEU Year5],$A148))</f>
        <v/>
      </c>
      <c r="V148" s="28">
        <f t="shared" si="37"/>
        <v>0</v>
      </c>
      <c r="W148" s="28">
        <f t="shared" si="38"/>
        <v>0</v>
      </c>
      <c r="X148" s="28">
        <f t="shared" si="39"/>
        <v>0</v>
      </c>
      <c r="Y148" s="28">
        <f t="shared" si="40"/>
        <v>0</v>
      </c>
      <c r="Z148" s="28">
        <f t="shared" si="41"/>
        <v>0</v>
      </c>
      <c r="AA148" s="28">
        <f t="shared" si="42"/>
        <v>0</v>
      </c>
      <c r="AB148" s="28">
        <f t="shared" si="43"/>
        <v>0</v>
      </c>
      <c r="AC148" s="28">
        <f t="shared" si="44"/>
        <v>0</v>
      </c>
      <c r="AD148" s="28">
        <f t="shared" si="45"/>
        <v>0</v>
      </c>
      <c r="AE148" s="28">
        <f t="shared" si="46"/>
        <v>0</v>
      </c>
      <c r="AG148" s="12" t="str" cm="1">
        <f t="array" ref="AG148">IF($B148,myNull,IF(INDEX(tblSourceData[EU Year 1],$A148)=myNull,0,INDEX(tblSourceData[EU Year 1],$A148)))</f>
        <v/>
      </c>
      <c r="AH148" s="12" t="str" cm="1">
        <f t="array" ref="AH148">IF($B148,myNull,IF(INDEX(tblSourceData[EU Year 2],$A148)=myNull,0,INDEX(tblSourceData[EU Year 2],$A148)))</f>
        <v/>
      </c>
      <c r="AI148" s="12" t="str" cm="1">
        <f t="array" ref="AI148">IF($B148,myNull,IF(INDEX(tblSourceData[EU Year 3],$A148)=myNull,0,INDEX(tblSourceData[EU Year 3],$A148)))</f>
        <v/>
      </c>
      <c r="AJ148" s="12" t="str" cm="1">
        <f t="array" ref="AJ148">IF($B148,myNull,IF(INDEX(tblSourceData[EU Year 4],$A148)=myNull,0,INDEX(tblSourceData[EU Year 4],$A148)))</f>
        <v/>
      </c>
      <c r="AK148" s="12" t="str" cm="1">
        <f t="array" ref="AK148">IF($B148,myNull,IF(INDEX(tblSourceData[EU Year 5],$A148)=myNull,0,INDEX(tblSourceData[EU Year 5],$A148)))</f>
        <v/>
      </c>
      <c r="AL148" s="12" t="str" cm="1">
        <f t="array" ref="AL148">IF($B148,myNull,IF(INDEX(tblSourceData[NonEU Year1],$A148)=myNull,0,INDEX(tblSourceData[NonEU Year1],$A148)))</f>
        <v/>
      </c>
      <c r="AM148" s="12" t="str" cm="1">
        <f t="array" ref="AM148">IF($B148,myNull,IF(INDEX(tblSourceData[NonEU Year2],$A148)=myNull,0,INDEX(tblSourceData[NonEU Year2],$A148)))</f>
        <v/>
      </c>
      <c r="AN148" s="12" t="str" cm="1">
        <f t="array" ref="AN148">IF($B148,myNull,IF(INDEX(tblSourceData[NonEU Year3],$A148)=myNull,0,INDEX(tblSourceData[NonEU Year3],$A148)))</f>
        <v/>
      </c>
      <c r="AO148" s="12" t="str" cm="1">
        <f t="array" ref="AO148">IF($B148,myNull,IF(INDEX(tblSourceData[NonEU Year4],$A148)=myNull,0,INDEX(tblSourceData[NonEU Year4],$A148)))</f>
        <v/>
      </c>
      <c r="AP148" s="12" t="str" cm="1">
        <f t="array" ref="AP148">IF($B148,myNull,IF(INDEX(tblSourceData[NonEU Year5],$A148)=myNull,0,INDEX(tblSourceData[NonEU Year5],$A148)))</f>
        <v/>
      </c>
    </row>
    <row r="149" spans="1:42" x14ac:dyDescent="0.3">
      <c r="A149" s="4">
        <f t="shared" si="35"/>
        <v>140</v>
      </c>
      <c r="B149" s="6" t="b">
        <f t="shared" si="36"/>
        <v>1</v>
      </c>
      <c r="D149" t="str" cm="1">
        <f t="array" ref="D149">IF($B149,myNull,INDEX(tblSourceData[Campus],$A149))</f>
        <v/>
      </c>
      <c r="E149" t="str" cm="1">
        <f t="array" ref="E149">IF($B149,myNull,INDEX(tblSourceData[Major],$A149))</f>
        <v/>
      </c>
      <c r="F149" t="str" cm="1">
        <f t="array" ref="F149">IF($B149,myNull,INDEX(tblSourceData[Stage],$A149))</f>
        <v/>
      </c>
      <c r="G149" t="str" cm="1">
        <f t="array" ref="G149">IF($B149,myNull,INDEX(tblSourceData[Level],$A149))</f>
        <v/>
      </c>
      <c r="H149" s="10" t="str" cm="1">
        <f t="array" ref="H149">IF($B149,myNull,INDEX(tblSourceData[EU Census],$A149))</f>
        <v/>
      </c>
      <c r="I149" s="10" t="str" cm="1">
        <f t="array" ref="I149">IF($B149,myNull,INDEX(tblSourceData[NonEU Census],$A149))</f>
        <v/>
      </c>
      <c r="J149" s="10" t="str" cm="1">
        <f t="array" ref="J149">IF($B149,myNull,INDEX(tblSourceData[Census Total],$A149))</f>
        <v/>
      </c>
      <c r="K149" s="11" t="str" cm="1">
        <f t="array" ref="K149">IF($B149,myNull,INDEX(tblSourceData[EU Year 1],$A149))</f>
        <v/>
      </c>
      <c r="L149" s="11" t="str" cm="1">
        <f t="array" ref="L149">IF($B149,myNull,INDEX(tblSourceData[EU Year 2],$A149))</f>
        <v/>
      </c>
      <c r="M149" s="11" t="str" cm="1">
        <f t="array" ref="M149">IF($B149,myNull,INDEX(tblSourceData[EU Year 3],$A149))</f>
        <v/>
      </c>
      <c r="N149" s="11" t="str" cm="1">
        <f t="array" ref="N149">IF($B149,myNull,INDEX(tblSourceData[EU Year 4],$A149))</f>
        <v/>
      </c>
      <c r="O149" s="11" t="str" cm="1">
        <f t="array" ref="O149">IF($B149,myNull,INDEX(tblSourceData[EU Year 5],$A149))</f>
        <v/>
      </c>
      <c r="P149" s="11" t="str" cm="1">
        <f t="array" ref="P149">IF($B149,myNull,INDEX(tblSourceData[NonEU Year1],$A149))</f>
        <v/>
      </c>
      <c r="Q149" s="11" t="str" cm="1">
        <f t="array" ref="Q149">IF($B149,myNull,INDEX(tblSourceData[NonEU Year2],$A149))</f>
        <v/>
      </c>
      <c r="R149" s="11" t="str" cm="1">
        <f t="array" ref="R149">IF($B149,myNull,INDEX(tblSourceData[NonEU Year3],$A149))</f>
        <v/>
      </c>
      <c r="S149" s="11" t="str" cm="1">
        <f t="array" ref="S149">IF($B149,myNull,INDEX(tblSourceData[NonEU Year4],$A149))</f>
        <v/>
      </c>
      <c r="T149" s="11" t="str" cm="1">
        <f t="array" ref="T149">IF($B149,myNull,INDEX(tblSourceData[NonEU Year5],$A149))</f>
        <v/>
      </c>
      <c r="V149" s="28">
        <f t="shared" si="37"/>
        <v>0</v>
      </c>
      <c r="W149" s="28">
        <f t="shared" si="38"/>
        <v>0</v>
      </c>
      <c r="X149" s="28">
        <f t="shared" si="39"/>
        <v>0</v>
      </c>
      <c r="Y149" s="28">
        <f t="shared" si="40"/>
        <v>0</v>
      </c>
      <c r="Z149" s="28">
        <f t="shared" si="41"/>
        <v>0</v>
      </c>
      <c r="AA149" s="28">
        <f t="shared" si="42"/>
        <v>0</v>
      </c>
      <c r="AB149" s="28">
        <f t="shared" si="43"/>
        <v>0</v>
      </c>
      <c r="AC149" s="28">
        <f t="shared" si="44"/>
        <v>0</v>
      </c>
      <c r="AD149" s="28">
        <f t="shared" si="45"/>
        <v>0</v>
      </c>
      <c r="AE149" s="28">
        <f t="shared" si="46"/>
        <v>0</v>
      </c>
      <c r="AG149" s="12" t="str" cm="1">
        <f t="array" ref="AG149">IF($B149,myNull,IF(INDEX(tblSourceData[EU Year 1],$A149)=myNull,0,INDEX(tblSourceData[EU Year 1],$A149)))</f>
        <v/>
      </c>
      <c r="AH149" s="12" t="str" cm="1">
        <f t="array" ref="AH149">IF($B149,myNull,IF(INDEX(tblSourceData[EU Year 2],$A149)=myNull,0,INDEX(tblSourceData[EU Year 2],$A149)))</f>
        <v/>
      </c>
      <c r="AI149" s="12" t="str" cm="1">
        <f t="array" ref="AI149">IF($B149,myNull,IF(INDEX(tblSourceData[EU Year 3],$A149)=myNull,0,INDEX(tblSourceData[EU Year 3],$A149)))</f>
        <v/>
      </c>
      <c r="AJ149" s="12" t="str" cm="1">
        <f t="array" ref="AJ149">IF($B149,myNull,IF(INDEX(tblSourceData[EU Year 4],$A149)=myNull,0,INDEX(tblSourceData[EU Year 4],$A149)))</f>
        <v/>
      </c>
      <c r="AK149" s="12" t="str" cm="1">
        <f t="array" ref="AK149">IF($B149,myNull,IF(INDEX(tblSourceData[EU Year 5],$A149)=myNull,0,INDEX(tblSourceData[EU Year 5],$A149)))</f>
        <v/>
      </c>
      <c r="AL149" s="12" t="str" cm="1">
        <f t="array" ref="AL149">IF($B149,myNull,IF(INDEX(tblSourceData[NonEU Year1],$A149)=myNull,0,INDEX(tblSourceData[NonEU Year1],$A149)))</f>
        <v/>
      </c>
      <c r="AM149" s="12" t="str" cm="1">
        <f t="array" ref="AM149">IF($B149,myNull,IF(INDEX(tblSourceData[NonEU Year2],$A149)=myNull,0,INDEX(tblSourceData[NonEU Year2],$A149)))</f>
        <v/>
      </c>
      <c r="AN149" s="12" t="str" cm="1">
        <f t="array" ref="AN149">IF($B149,myNull,IF(INDEX(tblSourceData[NonEU Year3],$A149)=myNull,0,INDEX(tblSourceData[NonEU Year3],$A149)))</f>
        <v/>
      </c>
      <c r="AO149" s="12" t="str" cm="1">
        <f t="array" ref="AO149">IF($B149,myNull,IF(INDEX(tblSourceData[NonEU Year4],$A149)=myNull,0,INDEX(tblSourceData[NonEU Year4],$A149)))</f>
        <v/>
      </c>
      <c r="AP149" s="12" t="str" cm="1">
        <f t="array" ref="AP149">IF($B149,myNull,IF(INDEX(tblSourceData[NonEU Year5],$A149)=myNull,0,INDEX(tblSourceData[NonEU Year5],$A149)))</f>
        <v/>
      </c>
    </row>
    <row r="150" spans="1:42" x14ac:dyDescent="0.3">
      <c r="A150" s="4">
        <f t="shared" si="35"/>
        <v>141</v>
      </c>
      <c r="B150" s="6" t="b">
        <f t="shared" si="36"/>
        <v>1</v>
      </c>
      <c r="D150" t="str" cm="1">
        <f t="array" ref="D150">IF($B150,myNull,INDEX(tblSourceData[Campus],$A150))</f>
        <v/>
      </c>
      <c r="E150" t="str" cm="1">
        <f t="array" ref="E150">IF($B150,myNull,INDEX(tblSourceData[Major],$A150))</f>
        <v/>
      </c>
      <c r="F150" t="str" cm="1">
        <f t="array" ref="F150">IF($B150,myNull,INDEX(tblSourceData[Stage],$A150))</f>
        <v/>
      </c>
      <c r="G150" t="str" cm="1">
        <f t="array" ref="G150">IF($B150,myNull,INDEX(tblSourceData[Level],$A150))</f>
        <v/>
      </c>
      <c r="H150" s="10" t="str" cm="1">
        <f t="array" ref="H150">IF($B150,myNull,INDEX(tblSourceData[EU Census],$A150))</f>
        <v/>
      </c>
      <c r="I150" s="10" t="str" cm="1">
        <f t="array" ref="I150">IF($B150,myNull,INDEX(tblSourceData[NonEU Census],$A150))</f>
        <v/>
      </c>
      <c r="J150" s="10" t="str" cm="1">
        <f t="array" ref="J150">IF($B150,myNull,INDEX(tblSourceData[Census Total],$A150))</f>
        <v/>
      </c>
      <c r="K150" s="11" t="str" cm="1">
        <f t="array" ref="K150">IF($B150,myNull,INDEX(tblSourceData[EU Year 1],$A150))</f>
        <v/>
      </c>
      <c r="L150" s="11" t="str" cm="1">
        <f t="array" ref="L150">IF($B150,myNull,INDEX(tblSourceData[EU Year 2],$A150))</f>
        <v/>
      </c>
      <c r="M150" s="11" t="str" cm="1">
        <f t="array" ref="M150">IF($B150,myNull,INDEX(tblSourceData[EU Year 3],$A150))</f>
        <v/>
      </c>
      <c r="N150" s="11" t="str" cm="1">
        <f t="array" ref="N150">IF($B150,myNull,INDEX(tblSourceData[EU Year 4],$A150))</f>
        <v/>
      </c>
      <c r="O150" s="11" t="str" cm="1">
        <f t="array" ref="O150">IF($B150,myNull,INDEX(tblSourceData[EU Year 5],$A150))</f>
        <v/>
      </c>
      <c r="P150" s="11" t="str" cm="1">
        <f t="array" ref="P150">IF($B150,myNull,INDEX(tblSourceData[NonEU Year1],$A150))</f>
        <v/>
      </c>
      <c r="Q150" s="11" t="str" cm="1">
        <f t="array" ref="Q150">IF($B150,myNull,INDEX(tblSourceData[NonEU Year2],$A150))</f>
        <v/>
      </c>
      <c r="R150" s="11" t="str" cm="1">
        <f t="array" ref="R150">IF($B150,myNull,INDEX(tblSourceData[NonEU Year3],$A150))</f>
        <v/>
      </c>
      <c r="S150" s="11" t="str" cm="1">
        <f t="array" ref="S150">IF($B150,myNull,INDEX(tblSourceData[NonEU Year4],$A150))</f>
        <v/>
      </c>
      <c r="T150" s="11" t="str" cm="1">
        <f t="array" ref="T150">IF($B150,myNull,INDEX(tblSourceData[NonEU Year5],$A150))</f>
        <v/>
      </c>
      <c r="V150" s="28">
        <f t="shared" si="37"/>
        <v>0</v>
      </c>
      <c r="W150" s="28">
        <f t="shared" si="38"/>
        <v>0</v>
      </c>
      <c r="X150" s="28">
        <f t="shared" si="39"/>
        <v>0</v>
      </c>
      <c r="Y150" s="28">
        <f t="shared" si="40"/>
        <v>0</v>
      </c>
      <c r="Z150" s="28">
        <f t="shared" si="41"/>
        <v>0</v>
      </c>
      <c r="AA150" s="28">
        <f t="shared" si="42"/>
        <v>0</v>
      </c>
      <c r="AB150" s="28">
        <f t="shared" si="43"/>
        <v>0</v>
      </c>
      <c r="AC150" s="28">
        <f t="shared" si="44"/>
        <v>0</v>
      </c>
      <c r="AD150" s="28">
        <f t="shared" si="45"/>
        <v>0</v>
      </c>
      <c r="AE150" s="28">
        <f t="shared" si="46"/>
        <v>0</v>
      </c>
      <c r="AG150" s="12" t="str" cm="1">
        <f t="array" ref="AG150">IF($B150,myNull,IF(INDEX(tblSourceData[EU Year 1],$A150)=myNull,0,INDEX(tblSourceData[EU Year 1],$A150)))</f>
        <v/>
      </c>
      <c r="AH150" s="12" t="str" cm="1">
        <f t="array" ref="AH150">IF($B150,myNull,IF(INDEX(tblSourceData[EU Year 2],$A150)=myNull,0,INDEX(tblSourceData[EU Year 2],$A150)))</f>
        <v/>
      </c>
      <c r="AI150" s="12" t="str" cm="1">
        <f t="array" ref="AI150">IF($B150,myNull,IF(INDEX(tblSourceData[EU Year 3],$A150)=myNull,0,INDEX(tblSourceData[EU Year 3],$A150)))</f>
        <v/>
      </c>
      <c r="AJ150" s="12" t="str" cm="1">
        <f t="array" ref="AJ150">IF($B150,myNull,IF(INDEX(tblSourceData[EU Year 4],$A150)=myNull,0,INDEX(tblSourceData[EU Year 4],$A150)))</f>
        <v/>
      </c>
      <c r="AK150" s="12" t="str" cm="1">
        <f t="array" ref="AK150">IF($B150,myNull,IF(INDEX(tblSourceData[EU Year 5],$A150)=myNull,0,INDEX(tblSourceData[EU Year 5],$A150)))</f>
        <v/>
      </c>
      <c r="AL150" s="12" t="str" cm="1">
        <f t="array" ref="AL150">IF($B150,myNull,IF(INDEX(tblSourceData[NonEU Year1],$A150)=myNull,0,INDEX(tblSourceData[NonEU Year1],$A150)))</f>
        <v/>
      </c>
      <c r="AM150" s="12" t="str" cm="1">
        <f t="array" ref="AM150">IF($B150,myNull,IF(INDEX(tblSourceData[NonEU Year2],$A150)=myNull,0,INDEX(tblSourceData[NonEU Year2],$A150)))</f>
        <v/>
      </c>
      <c r="AN150" s="12" t="str" cm="1">
        <f t="array" ref="AN150">IF($B150,myNull,IF(INDEX(tblSourceData[NonEU Year3],$A150)=myNull,0,INDEX(tblSourceData[NonEU Year3],$A150)))</f>
        <v/>
      </c>
      <c r="AO150" s="12" t="str" cm="1">
        <f t="array" ref="AO150">IF($B150,myNull,IF(INDEX(tblSourceData[NonEU Year4],$A150)=myNull,0,INDEX(tblSourceData[NonEU Year4],$A150)))</f>
        <v/>
      </c>
      <c r="AP150" s="12" t="str" cm="1">
        <f t="array" ref="AP150">IF($B150,myNull,IF(INDEX(tblSourceData[NonEU Year5],$A150)=myNull,0,INDEX(tblSourceData[NonEU Year5],$A150)))</f>
        <v/>
      </c>
    </row>
    <row r="151" spans="1:42" x14ac:dyDescent="0.3">
      <c r="A151" s="4">
        <f t="shared" si="35"/>
        <v>142</v>
      </c>
      <c r="B151" s="6" t="b">
        <f t="shared" si="36"/>
        <v>1</v>
      </c>
      <c r="D151" t="str" cm="1">
        <f t="array" ref="D151">IF($B151,myNull,INDEX(tblSourceData[Campus],$A151))</f>
        <v/>
      </c>
      <c r="E151" t="str" cm="1">
        <f t="array" ref="E151">IF($B151,myNull,INDEX(tblSourceData[Major],$A151))</f>
        <v/>
      </c>
      <c r="F151" t="str" cm="1">
        <f t="array" ref="F151">IF($B151,myNull,INDEX(tblSourceData[Stage],$A151))</f>
        <v/>
      </c>
      <c r="G151" t="str" cm="1">
        <f t="array" ref="G151">IF($B151,myNull,INDEX(tblSourceData[Level],$A151))</f>
        <v/>
      </c>
      <c r="H151" s="10" t="str" cm="1">
        <f t="array" ref="H151">IF($B151,myNull,INDEX(tblSourceData[EU Census],$A151))</f>
        <v/>
      </c>
      <c r="I151" s="10" t="str" cm="1">
        <f t="array" ref="I151">IF($B151,myNull,INDEX(tblSourceData[NonEU Census],$A151))</f>
        <v/>
      </c>
      <c r="J151" s="10" t="str" cm="1">
        <f t="array" ref="J151">IF($B151,myNull,INDEX(tblSourceData[Census Total],$A151))</f>
        <v/>
      </c>
      <c r="K151" s="11" t="str" cm="1">
        <f t="array" ref="K151">IF($B151,myNull,INDEX(tblSourceData[EU Year 1],$A151))</f>
        <v/>
      </c>
      <c r="L151" s="11" t="str" cm="1">
        <f t="array" ref="L151">IF($B151,myNull,INDEX(tblSourceData[EU Year 2],$A151))</f>
        <v/>
      </c>
      <c r="M151" s="11" t="str" cm="1">
        <f t="array" ref="M151">IF($B151,myNull,INDEX(tblSourceData[EU Year 3],$A151))</f>
        <v/>
      </c>
      <c r="N151" s="11" t="str" cm="1">
        <f t="array" ref="N151">IF($B151,myNull,INDEX(tblSourceData[EU Year 4],$A151))</f>
        <v/>
      </c>
      <c r="O151" s="11" t="str" cm="1">
        <f t="array" ref="O151">IF($B151,myNull,INDEX(tblSourceData[EU Year 5],$A151))</f>
        <v/>
      </c>
      <c r="P151" s="11" t="str" cm="1">
        <f t="array" ref="P151">IF($B151,myNull,INDEX(tblSourceData[NonEU Year1],$A151))</f>
        <v/>
      </c>
      <c r="Q151" s="11" t="str" cm="1">
        <f t="array" ref="Q151">IF($B151,myNull,INDEX(tblSourceData[NonEU Year2],$A151))</f>
        <v/>
      </c>
      <c r="R151" s="11" t="str" cm="1">
        <f t="array" ref="R151">IF($B151,myNull,INDEX(tblSourceData[NonEU Year3],$A151))</f>
        <v/>
      </c>
      <c r="S151" s="11" t="str" cm="1">
        <f t="array" ref="S151">IF($B151,myNull,INDEX(tblSourceData[NonEU Year4],$A151))</f>
        <v/>
      </c>
      <c r="T151" s="11" t="str" cm="1">
        <f t="array" ref="T151">IF($B151,myNull,INDEX(tblSourceData[NonEU Year5],$A151))</f>
        <v/>
      </c>
      <c r="V151" s="28">
        <f t="shared" si="37"/>
        <v>0</v>
      </c>
      <c r="W151" s="28">
        <f t="shared" si="38"/>
        <v>0</v>
      </c>
      <c r="X151" s="28">
        <f t="shared" si="39"/>
        <v>0</v>
      </c>
      <c r="Y151" s="28">
        <f t="shared" si="40"/>
        <v>0</v>
      </c>
      <c r="Z151" s="28">
        <f t="shared" si="41"/>
        <v>0</v>
      </c>
      <c r="AA151" s="28">
        <f t="shared" si="42"/>
        <v>0</v>
      </c>
      <c r="AB151" s="28">
        <f t="shared" si="43"/>
        <v>0</v>
      </c>
      <c r="AC151" s="28">
        <f t="shared" si="44"/>
        <v>0</v>
      </c>
      <c r="AD151" s="28">
        <f t="shared" si="45"/>
        <v>0</v>
      </c>
      <c r="AE151" s="28">
        <f t="shared" si="46"/>
        <v>0</v>
      </c>
      <c r="AG151" s="12" t="str" cm="1">
        <f t="array" ref="AG151">IF($B151,myNull,IF(INDEX(tblSourceData[EU Year 1],$A151)=myNull,0,INDEX(tblSourceData[EU Year 1],$A151)))</f>
        <v/>
      </c>
      <c r="AH151" s="12" t="str" cm="1">
        <f t="array" ref="AH151">IF($B151,myNull,IF(INDEX(tblSourceData[EU Year 2],$A151)=myNull,0,INDEX(tblSourceData[EU Year 2],$A151)))</f>
        <v/>
      </c>
      <c r="AI151" s="12" t="str" cm="1">
        <f t="array" ref="AI151">IF($B151,myNull,IF(INDEX(tblSourceData[EU Year 3],$A151)=myNull,0,INDEX(tblSourceData[EU Year 3],$A151)))</f>
        <v/>
      </c>
      <c r="AJ151" s="12" t="str" cm="1">
        <f t="array" ref="AJ151">IF($B151,myNull,IF(INDEX(tblSourceData[EU Year 4],$A151)=myNull,0,INDEX(tblSourceData[EU Year 4],$A151)))</f>
        <v/>
      </c>
      <c r="AK151" s="12" t="str" cm="1">
        <f t="array" ref="AK151">IF($B151,myNull,IF(INDEX(tblSourceData[EU Year 5],$A151)=myNull,0,INDEX(tblSourceData[EU Year 5],$A151)))</f>
        <v/>
      </c>
      <c r="AL151" s="12" t="str" cm="1">
        <f t="array" ref="AL151">IF($B151,myNull,IF(INDEX(tblSourceData[NonEU Year1],$A151)=myNull,0,INDEX(tblSourceData[NonEU Year1],$A151)))</f>
        <v/>
      </c>
      <c r="AM151" s="12" t="str" cm="1">
        <f t="array" ref="AM151">IF($B151,myNull,IF(INDEX(tblSourceData[NonEU Year2],$A151)=myNull,0,INDEX(tblSourceData[NonEU Year2],$A151)))</f>
        <v/>
      </c>
      <c r="AN151" s="12" t="str" cm="1">
        <f t="array" ref="AN151">IF($B151,myNull,IF(INDEX(tblSourceData[NonEU Year3],$A151)=myNull,0,INDEX(tblSourceData[NonEU Year3],$A151)))</f>
        <v/>
      </c>
      <c r="AO151" s="12" t="str" cm="1">
        <f t="array" ref="AO151">IF($B151,myNull,IF(INDEX(tblSourceData[NonEU Year4],$A151)=myNull,0,INDEX(tblSourceData[NonEU Year4],$A151)))</f>
        <v/>
      </c>
      <c r="AP151" s="12" t="str" cm="1">
        <f t="array" ref="AP151">IF($B151,myNull,IF(INDEX(tblSourceData[NonEU Year5],$A151)=myNull,0,INDEX(tblSourceData[NonEU Year5],$A151)))</f>
        <v/>
      </c>
    </row>
    <row r="152" spans="1:42" x14ac:dyDescent="0.3">
      <c r="A152" s="4">
        <f t="shared" si="35"/>
        <v>143</v>
      </c>
      <c r="B152" s="6" t="b">
        <f t="shared" si="36"/>
        <v>1</v>
      </c>
      <c r="D152" t="str" cm="1">
        <f t="array" ref="D152">IF($B152,myNull,INDEX(tblSourceData[Campus],$A152))</f>
        <v/>
      </c>
      <c r="E152" t="str" cm="1">
        <f t="array" ref="E152">IF($B152,myNull,INDEX(tblSourceData[Major],$A152))</f>
        <v/>
      </c>
      <c r="F152" t="str" cm="1">
        <f t="array" ref="F152">IF($B152,myNull,INDEX(tblSourceData[Stage],$A152))</f>
        <v/>
      </c>
      <c r="G152" t="str" cm="1">
        <f t="array" ref="G152">IF($B152,myNull,INDEX(tblSourceData[Level],$A152))</f>
        <v/>
      </c>
      <c r="H152" s="10" t="str" cm="1">
        <f t="array" ref="H152">IF($B152,myNull,INDEX(tblSourceData[EU Census],$A152))</f>
        <v/>
      </c>
      <c r="I152" s="10" t="str" cm="1">
        <f t="array" ref="I152">IF($B152,myNull,INDEX(tblSourceData[NonEU Census],$A152))</f>
        <v/>
      </c>
      <c r="J152" s="10" t="str" cm="1">
        <f t="array" ref="J152">IF($B152,myNull,INDEX(tblSourceData[Census Total],$A152))</f>
        <v/>
      </c>
      <c r="K152" s="11" t="str" cm="1">
        <f t="array" ref="K152">IF($B152,myNull,INDEX(tblSourceData[EU Year 1],$A152))</f>
        <v/>
      </c>
      <c r="L152" s="11" t="str" cm="1">
        <f t="array" ref="L152">IF($B152,myNull,INDEX(tblSourceData[EU Year 2],$A152))</f>
        <v/>
      </c>
      <c r="M152" s="11" t="str" cm="1">
        <f t="array" ref="M152">IF($B152,myNull,INDEX(tblSourceData[EU Year 3],$A152))</f>
        <v/>
      </c>
      <c r="N152" s="11" t="str" cm="1">
        <f t="array" ref="N152">IF($B152,myNull,INDEX(tblSourceData[EU Year 4],$A152))</f>
        <v/>
      </c>
      <c r="O152" s="11" t="str" cm="1">
        <f t="array" ref="O152">IF($B152,myNull,INDEX(tblSourceData[EU Year 5],$A152))</f>
        <v/>
      </c>
      <c r="P152" s="11" t="str" cm="1">
        <f t="array" ref="P152">IF($B152,myNull,INDEX(tblSourceData[NonEU Year1],$A152))</f>
        <v/>
      </c>
      <c r="Q152" s="11" t="str" cm="1">
        <f t="array" ref="Q152">IF($B152,myNull,INDEX(tblSourceData[NonEU Year2],$A152))</f>
        <v/>
      </c>
      <c r="R152" s="11" t="str" cm="1">
        <f t="array" ref="R152">IF($B152,myNull,INDEX(tblSourceData[NonEU Year3],$A152))</f>
        <v/>
      </c>
      <c r="S152" s="11" t="str" cm="1">
        <f t="array" ref="S152">IF($B152,myNull,INDEX(tblSourceData[NonEU Year4],$A152))</f>
        <v/>
      </c>
      <c r="T152" s="11" t="str" cm="1">
        <f t="array" ref="T152">IF($B152,myNull,INDEX(tblSourceData[NonEU Year5],$A152))</f>
        <v/>
      </c>
      <c r="V152" s="28">
        <f t="shared" si="37"/>
        <v>0</v>
      </c>
      <c r="W152" s="28">
        <f t="shared" si="38"/>
        <v>0</v>
      </c>
      <c r="X152" s="28">
        <f t="shared" si="39"/>
        <v>0</v>
      </c>
      <c r="Y152" s="28">
        <f t="shared" si="40"/>
        <v>0</v>
      </c>
      <c r="Z152" s="28">
        <f t="shared" si="41"/>
        <v>0</v>
      </c>
      <c r="AA152" s="28">
        <f t="shared" si="42"/>
        <v>0</v>
      </c>
      <c r="AB152" s="28">
        <f t="shared" si="43"/>
        <v>0</v>
      </c>
      <c r="AC152" s="28">
        <f t="shared" si="44"/>
        <v>0</v>
      </c>
      <c r="AD152" s="28">
        <f t="shared" si="45"/>
        <v>0</v>
      </c>
      <c r="AE152" s="28">
        <f t="shared" si="46"/>
        <v>0</v>
      </c>
      <c r="AG152" s="12" t="str" cm="1">
        <f t="array" ref="AG152">IF($B152,myNull,IF(INDEX(tblSourceData[EU Year 1],$A152)=myNull,0,INDEX(tblSourceData[EU Year 1],$A152)))</f>
        <v/>
      </c>
      <c r="AH152" s="12" t="str" cm="1">
        <f t="array" ref="AH152">IF($B152,myNull,IF(INDEX(tblSourceData[EU Year 2],$A152)=myNull,0,INDEX(tblSourceData[EU Year 2],$A152)))</f>
        <v/>
      </c>
      <c r="AI152" s="12" t="str" cm="1">
        <f t="array" ref="AI152">IF($B152,myNull,IF(INDEX(tblSourceData[EU Year 3],$A152)=myNull,0,INDEX(tblSourceData[EU Year 3],$A152)))</f>
        <v/>
      </c>
      <c r="AJ152" s="12" t="str" cm="1">
        <f t="array" ref="AJ152">IF($B152,myNull,IF(INDEX(tblSourceData[EU Year 4],$A152)=myNull,0,INDEX(tblSourceData[EU Year 4],$A152)))</f>
        <v/>
      </c>
      <c r="AK152" s="12" t="str" cm="1">
        <f t="array" ref="AK152">IF($B152,myNull,IF(INDEX(tblSourceData[EU Year 5],$A152)=myNull,0,INDEX(tblSourceData[EU Year 5],$A152)))</f>
        <v/>
      </c>
      <c r="AL152" s="12" t="str" cm="1">
        <f t="array" ref="AL152">IF($B152,myNull,IF(INDEX(tblSourceData[NonEU Year1],$A152)=myNull,0,INDEX(tblSourceData[NonEU Year1],$A152)))</f>
        <v/>
      </c>
      <c r="AM152" s="12" t="str" cm="1">
        <f t="array" ref="AM152">IF($B152,myNull,IF(INDEX(tblSourceData[NonEU Year2],$A152)=myNull,0,INDEX(tblSourceData[NonEU Year2],$A152)))</f>
        <v/>
      </c>
      <c r="AN152" s="12" t="str" cm="1">
        <f t="array" ref="AN152">IF($B152,myNull,IF(INDEX(tblSourceData[NonEU Year3],$A152)=myNull,0,INDEX(tblSourceData[NonEU Year3],$A152)))</f>
        <v/>
      </c>
      <c r="AO152" s="12" t="str" cm="1">
        <f t="array" ref="AO152">IF($B152,myNull,IF(INDEX(tblSourceData[NonEU Year4],$A152)=myNull,0,INDEX(tblSourceData[NonEU Year4],$A152)))</f>
        <v/>
      </c>
      <c r="AP152" s="12" t="str" cm="1">
        <f t="array" ref="AP152">IF($B152,myNull,IF(INDEX(tblSourceData[NonEU Year5],$A152)=myNull,0,INDEX(tblSourceData[NonEU Year5],$A152)))</f>
        <v/>
      </c>
    </row>
    <row r="153" spans="1:42" x14ac:dyDescent="0.3">
      <c r="A153" s="4">
        <f t="shared" si="35"/>
        <v>144</v>
      </c>
      <c r="B153" s="6" t="b">
        <f t="shared" si="36"/>
        <v>1</v>
      </c>
      <c r="D153" t="str" cm="1">
        <f t="array" ref="D153">IF($B153,myNull,INDEX(tblSourceData[Campus],$A153))</f>
        <v/>
      </c>
      <c r="E153" t="str" cm="1">
        <f t="array" ref="E153">IF($B153,myNull,INDEX(tblSourceData[Major],$A153))</f>
        <v/>
      </c>
      <c r="F153" t="str" cm="1">
        <f t="array" ref="F153">IF($B153,myNull,INDEX(tblSourceData[Stage],$A153))</f>
        <v/>
      </c>
      <c r="G153" t="str" cm="1">
        <f t="array" ref="G153">IF($B153,myNull,INDEX(tblSourceData[Level],$A153))</f>
        <v/>
      </c>
      <c r="H153" s="10" t="str" cm="1">
        <f t="array" ref="H153">IF($B153,myNull,INDEX(tblSourceData[EU Census],$A153))</f>
        <v/>
      </c>
      <c r="I153" s="10" t="str" cm="1">
        <f t="array" ref="I153">IF($B153,myNull,INDEX(tblSourceData[NonEU Census],$A153))</f>
        <v/>
      </c>
      <c r="J153" s="10" t="str" cm="1">
        <f t="array" ref="J153">IF($B153,myNull,INDEX(tblSourceData[Census Total],$A153))</f>
        <v/>
      </c>
      <c r="K153" s="11" t="str" cm="1">
        <f t="array" ref="K153">IF($B153,myNull,INDEX(tblSourceData[EU Year 1],$A153))</f>
        <v/>
      </c>
      <c r="L153" s="11" t="str" cm="1">
        <f t="array" ref="L153">IF($B153,myNull,INDEX(tblSourceData[EU Year 2],$A153))</f>
        <v/>
      </c>
      <c r="M153" s="11" t="str" cm="1">
        <f t="array" ref="M153">IF($B153,myNull,INDEX(tblSourceData[EU Year 3],$A153))</f>
        <v/>
      </c>
      <c r="N153" s="11" t="str" cm="1">
        <f t="array" ref="N153">IF($B153,myNull,INDEX(tblSourceData[EU Year 4],$A153))</f>
        <v/>
      </c>
      <c r="O153" s="11" t="str" cm="1">
        <f t="array" ref="O153">IF($B153,myNull,INDEX(tblSourceData[EU Year 5],$A153))</f>
        <v/>
      </c>
      <c r="P153" s="11" t="str" cm="1">
        <f t="array" ref="P153">IF($B153,myNull,INDEX(tblSourceData[NonEU Year1],$A153))</f>
        <v/>
      </c>
      <c r="Q153" s="11" t="str" cm="1">
        <f t="array" ref="Q153">IF($B153,myNull,INDEX(tblSourceData[NonEU Year2],$A153))</f>
        <v/>
      </c>
      <c r="R153" s="11" t="str" cm="1">
        <f t="array" ref="R153">IF($B153,myNull,INDEX(tblSourceData[NonEU Year3],$A153))</f>
        <v/>
      </c>
      <c r="S153" s="11" t="str" cm="1">
        <f t="array" ref="S153">IF($B153,myNull,INDEX(tblSourceData[NonEU Year4],$A153))</f>
        <v/>
      </c>
      <c r="T153" s="11" t="str" cm="1">
        <f t="array" ref="T153">IF($B153,myNull,INDEX(tblSourceData[NonEU Year5],$A153))</f>
        <v/>
      </c>
      <c r="V153" s="28">
        <f t="shared" si="37"/>
        <v>0</v>
      </c>
      <c r="W153" s="28">
        <f t="shared" si="38"/>
        <v>0</v>
      </c>
      <c r="X153" s="28">
        <f t="shared" si="39"/>
        <v>0</v>
      </c>
      <c r="Y153" s="28">
        <f t="shared" si="40"/>
        <v>0</v>
      </c>
      <c r="Z153" s="28">
        <f t="shared" si="41"/>
        <v>0</v>
      </c>
      <c r="AA153" s="28">
        <f t="shared" si="42"/>
        <v>0</v>
      </c>
      <c r="AB153" s="28">
        <f t="shared" si="43"/>
        <v>0</v>
      </c>
      <c r="AC153" s="28">
        <f t="shared" si="44"/>
        <v>0</v>
      </c>
      <c r="AD153" s="28">
        <f t="shared" si="45"/>
        <v>0</v>
      </c>
      <c r="AE153" s="28">
        <f t="shared" si="46"/>
        <v>0</v>
      </c>
      <c r="AG153" s="12" t="str" cm="1">
        <f t="array" ref="AG153">IF($B153,myNull,IF(INDEX(tblSourceData[EU Year 1],$A153)=myNull,0,INDEX(tblSourceData[EU Year 1],$A153)))</f>
        <v/>
      </c>
      <c r="AH153" s="12" t="str" cm="1">
        <f t="array" ref="AH153">IF($B153,myNull,IF(INDEX(tblSourceData[EU Year 2],$A153)=myNull,0,INDEX(tblSourceData[EU Year 2],$A153)))</f>
        <v/>
      </c>
      <c r="AI153" s="12" t="str" cm="1">
        <f t="array" ref="AI153">IF($B153,myNull,IF(INDEX(tblSourceData[EU Year 3],$A153)=myNull,0,INDEX(tblSourceData[EU Year 3],$A153)))</f>
        <v/>
      </c>
      <c r="AJ153" s="12" t="str" cm="1">
        <f t="array" ref="AJ153">IF($B153,myNull,IF(INDEX(tblSourceData[EU Year 4],$A153)=myNull,0,INDEX(tblSourceData[EU Year 4],$A153)))</f>
        <v/>
      </c>
      <c r="AK153" s="12" t="str" cm="1">
        <f t="array" ref="AK153">IF($B153,myNull,IF(INDEX(tblSourceData[EU Year 5],$A153)=myNull,0,INDEX(tblSourceData[EU Year 5],$A153)))</f>
        <v/>
      </c>
      <c r="AL153" s="12" t="str" cm="1">
        <f t="array" ref="AL153">IF($B153,myNull,IF(INDEX(tblSourceData[NonEU Year1],$A153)=myNull,0,INDEX(tblSourceData[NonEU Year1],$A153)))</f>
        <v/>
      </c>
      <c r="AM153" s="12" t="str" cm="1">
        <f t="array" ref="AM153">IF($B153,myNull,IF(INDEX(tblSourceData[NonEU Year2],$A153)=myNull,0,INDEX(tblSourceData[NonEU Year2],$A153)))</f>
        <v/>
      </c>
      <c r="AN153" s="12" t="str" cm="1">
        <f t="array" ref="AN153">IF($B153,myNull,IF(INDEX(tblSourceData[NonEU Year3],$A153)=myNull,0,INDEX(tblSourceData[NonEU Year3],$A153)))</f>
        <v/>
      </c>
      <c r="AO153" s="12" t="str" cm="1">
        <f t="array" ref="AO153">IF($B153,myNull,IF(INDEX(tblSourceData[NonEU Year4],$A153)=myNull,0,INDEX(tblSourceData[NonEU Year4],$A153)))</f>
        <v/>
      </c>
      <c r="AP153" s="12" t="str" cm="1">
        <f t="array" ref="AP153">IF($B153,myNull,IF(INDEX(tblSourceData[NonEU Year5],$A153)=myNull,0,INDEX(tblSourceData[NonEU Year5],$A153)))</f>
        <v/>
      </c>
    </row>
    <row r="154" spans="1:42" x14ac:dyDescent="0.3">
      <c r="A154" s="4">
        <f t="shared" si="35"/>
        <v>145</v>
      </c>
      <c r="B154" s="6" t="b">
        <f t="shared" si="36"/>
        <v>1</v>
      </c>
      <c r="D154" t="str" cm="1">
        <f t="array" ref="D154">IF($B154,myNull,INDEX(tblSourceData[Campus],$A154))</f>
        <v/>
      </c>
      <c r="E154" t="str" cm="1">
        <f t="array" ref="E154">IF($B154,myNull,INDEX(tblSourceData[Major],$A154))</f>
        <v/>
      </c>
      <c r="F154" t="str" cm="1">
        <f t="array" ref="F154">IF($B154,myNull,INDEX(tblSourceData[Stage],$A154))</f>
        <v/>
      </c>
      <c r="G154" t="str" cm="1">
        <f t="array" ref="G154">IF($B154,myNull,INDEX(tblSourceData[Level],$A154))</f>
        <v/>
      </c>
      <c r="H154" s="10" t="str" cm="1">
        <f t="array" ref="H154">IF($B154,myNull,INDEX(tblSourceData[EU Census],$A154))</f>
        <v/>
      </c>
      <c r="I154" s="10" t="str" cm="1">
        <f t="array" ref="I154">IF($B154,myNull,INDEX(tblSourceData[NonEU Census],$A154))</f>
        <v/>
      </c>
      <c r="J154" s="10" t="str" cm="1">
        <f t="array" ref="J154">IF($B154,myNull,INDEX(tblSourceData[Census Total],$A154))</f>
        <v/>
      </c>
      <c r="K154" s="11" t="str" cm="1">
        <f t="array" ref="K154">IF($B154,myNull,INDEX(tblSourceData[EU Year 1],$A154))</f>
        <v/>
      </c>
      <c r="L154" s="11" t="str" cm="1">
        <f t="array" ref="L154">IF($B154,myNull,INDEX(tblSourceData[EU Year 2],$A154))</f>
        <v/>
      </c>
      <c r="M154" s="11" t="str" cm="1">
        <f t="array" ref="M154">IF($B154,myNull,INDEX(tblSourceData[EU Year 3],$A154))</f>
        <v/>
      </c>
      <c r="N154" s="11" t="str" cm="1">
        <f t="array" ref="N154">IF($B154,myNull,INDEX(tblSourceData[EU Year 4],$A154))</f>
        <v/>
      </c>
      <c r="O154" s="11" t="str" cm="1">
        <f t="array" ref="O154">IF($B154,myNull,INDEX(tblSourceData[EU Year 5],$A154))</f>
        <v/>
      </c>
      <c r="P154" s="11" t="str" cm="1">
        <f t="array" ref="P154">IF($B154,myNull,INDEX(tblSourceData[NonEU Year1],$A154))</f>
        <v/>
      </c>
      <c r="Q154" s="11" t="str" cm="1">
        <f t="array" ref="Q154">IF($B154,myNull,INDEX(tblSourceData[NonEU Year2],$A154))</f>
        <v/>
      </c>
      <c r="R154" s="11" t="str" cm="1">
        <f t="array" ref="R154">IF($B154,myNull,INDEX(tblSourceData[NonEU Year3],$A154))</f>
        <v/>
      </c>
      <c r="S154" s="11" t="str" cm="1">
        <f t="array" ref="S154">IF($B154,myNull,INDEX(tblSourceData[NonEU Year4],$A154))</f>
        <v/>
      </c>
      <c r="T154" s="11" t="str" cm="1">
        <f t="array" ref="T154">IF($B154,myNull,INDEX(tblSourceData[NonEU Year5],$A154))</f>
        <v/>
      </c>
      <c r="V154" s="28">
        <f t="shared" si="37"/>
        <v>0</v>
      </c>
      <c r="W154" s="28">
        <f t="shared" si="38"/>
        <v>0</v>
      </c>
      <c r="X154" s="28">
        <f t="shared" si="39"/>
        <v>0</v>
      </c>
      <c r="Y154" s="28">
        <f t="shared" si="40"/>
        <v>0</v>
      </c>
      <c r="Z154" s="28">
        <f t="shared" si="41"/>
        <v>0</v>
      </c>
      <c r="AA154" s="28">
        <f t="shared" si="42"/>
        <v>0</v>
      </c>
      <c r="AB154" s="28">
        <f t="shared" si="43"/>
        <v>0</v>
      </c>
      <c r="AC154" s="28">
        <f t="shared" si="44"/>
        <v>0</v>
      </c>
      <c r="AD154" s="28">
        <f t="shared" si="45"/>
        <v>0</v>
      </c>
      <c r="AE154" s="28">
        <f t="shared" si="46"/>
        <v>0</v>
      </c>
      <c r="AG154" s="12" t="str" cm="1">
        <f t="array" ref="AG154">IF($B154,myNull,IF(INDEX(tblSourceData[EU Year 1],$A154)=myNull,0,INDEX(tblSourceData[EU Year 1],$A154)))</f>
        <v/>
      </c>
      <c r="AH154" s="12" t="str" cm="1">
        <f t="array" ref="AH154">IF($B154,myNull,IF(INDEX(tblSourceData[EU Year 2],$A154)=myNull,0,INDEX(tblSourceData[EU Year 2],$A154)))</f>
        <v/>
      </c>
      <c r="AI154" s="12" t="str" cm="1">
        <f t="array" ref="AI154">IF($B154,myNull,IF(INDEX(tblSourceData[EU Year 3],$A154)=myNull,0,INDEX(tblSourceData[EU Year 3],$A154)))</f>
        <v/>
      </c>
      <c r="AJ154" s="12" t="str" cm="1">
        <f t="array" ref="AJ154">IF($B154,myNull,IF(INDEX(tblSourceData[EU Year 4],$A154)=myNull,0,INDEX(tblSourceData[EU Year 4],$A154)))</f>
        <v/>
      </c>
      <c r="AK154" s="12" t="str" cm="1">
        <f t="array" ref="AK154">IF($B154,myNull,IF(INDEX(tblSourceData[EU Year 5],$A154)=myNull,0,INDEX(tblSourceData[EU Year 5],$A154)))</f>
        <v/>
      </c>
      <c r="AL154" s="12" t="str" cm="1">
        <f t="array" ref="AL154">IF($B154,myNull,IF(INDEX(tblSourceData[NonEU Year1],$A154)=myNull,0,INDEX(tblSourceData[NonEU Year1],$A154)))</f>
        <v/>
      </c>
      <c r="AM154" s="12" t="str" cm="1">
        <f t="array" ref="AM154">IF($B154,myNull,IF(INDEX(tblSourceData[NonEU Year2],$A154)=myNull,0,INDEX(tblSourceData[NonEU Year2],$A154)))</f>
        <v/>
      </c>
      <c r="AN154" s="12" t="str" cm="1">
        <f t="array" ref="AN154">IF($B154,myNull,IF(INDEX(tblSourceData[NonEU Year3],$A154)=myNull,0,INDEX(tblSourceData[NonEU Year3],$A154)))</f>
        <v/>
      </c>
      <c r="AO154" s="12" t="str" cm="1">
        <f t="array" ref="AO154">IF($B154,myNull,IF(INDEX(tblSourceData[NonEU Year4],$A154)=myNull,0,INDEX(tblSourceData[NonEU Year4],$A154)))</f>
        <v/>
      </c>
      <c r="AP154" s="12" t="str" cm="1">
        <f t="array" ref="AP154">IF($B154,myNull,IF(INDEX(tblSourceData[NonEU Year5],$A154)=myNull,0,INDEX(tblSourceData[NonEU Year5],$A154)))</f>
        <v/>
      </c>
    </row>
    <row r="155" spans="1:42" x14ac:dyDescent="0.3">
      <c r="A155" s="4">
        <f t="shared" si="35"/>
        <v>146</v>
      </c>
      <c r="B155" s="6" t="b">
        <f t="shared" si="36"/>
        <v>1</v>
      </c>
      <c r="D155" t="str" cm="1">
        <f t="array" ref="D155">IF($B155,myNull,INDEX(tblSourceData[Campus],$A155))</f>
        <v/>
      </c>
      <c r="E155" t="str" cm="1">
        <f t="array" ref="E155">IF($B155,myNull,INDEX(tblSourceData[Major],$A155))</f>
        <v/>
      </c>
      <c r="F155" t="str" cm="1">
        <f t="array" ref="F155">IF($B155,myNull,INDEX(tblSourceData[Stage],$A155))</f>
        <v/>
      </c>
      <c r="G155" t="str" cm="1">
        <f t="array" ref="G155">IF($B155,myNull,INDEX(tblSourceData[Level],$A155))</f>
        <v/>
      </c>
      <c r="H155" s="10" t="str" cm="1">
        <f t="array" ref="H155">IF($B155,myNull,INDEX(tblSourceData[EU Census],$A155))</f>
        <v/>
      </c>
      <c r="I155" s="10" t="str" cm="1">
        <f t="array" ref="I155">IF($B155,myNull,INDEX(tblSourceData[NonEU Census],$A155))</f>
        <v/>
      </c>
      <c r="J155" s="10" t="str" cm="1">
        <f t="array" ref="J155">IF($B155,myNull,INDEX(tblSourceData[Census Total],$A155))</f>
        <v/>
      </c>
      <c r="K155" s="11" t="str" cm="1">
        <f t="array" ref="K155">IF($B155,myNull,INDEX(tblSourceData[EU Year 1],$A155))</f>
        <v/>
      </c>
      <c r="L155" s="11" t="str" cm="1">
        <f t="array" ref="L155">IF($B155,myNull,INDEX(tblSourceData[EU Year 2],$A155))</f>
        <v/>
      </c>
      <c r="M155" s="11" t="str" cm="1">
        <f t="array" ref="M155">IF($B155,myNull,INDEX(tblSourceData[EU Year 3],$A155))</f>
        <v/>
      </c>
      <c r="N155" s="11" t="str" cm="1">
        <f t="array" ref="N155">IF($B155,myNull,INDEX(tblSourceData[EU Year 4],$A155))</f>
        <v/>
      </c>
      <c r="O155" s="11" t="str" cm="1">
        <f t="array" ref="O155">IF($B155,myNull,INDEX(tblSourceData[EU Year 5],$A155))</f>
        <v/>
      </c>
      <c r="P155" s="11" t="str" cm="1">
        <f t="array" ref="P155">IF($B155,myNull,INDEX(tblSourceData[NonEU Year1],$A155))</f>
        <v/>
      </c>
      <c r="Q155" s="11" t="str" cm="1">
        <f t="array" ref="Q155">IF($B155,myNull,INDEX(tblSourceData[NonEU Year2],$A155))</f>
        <v/>
      </c>
      <c r="R155" s="11" t="str" cm="1">
        <f t="array" ref="R155">IF($B155,myNull,INDEX(tblSourceData[NonEU Year3],$A155))</f>
        <v/>
      </c>
      <c r="S155" s="11" t="str" cm="1">
        <f t="array" ref="S155">IF($B155,myNull,INDEX(tblSourceData[NonEU Year4],$A155))</f>
        <v/>
      </c>
      <c r="T155" s="11" t="str" cm="1">
        <f t="array" ref="T155">IF($B155,myNull,INDEX(tblSourceData[NonEU Year5],$A155))</f>
        <v/>
      </c>
      <c r="V155" s="28">
        <f t="shared" si="37"/>
        <v>0</v>
      </c>
      <c r="W155" s="28">
        <f t="shared" si="38"/>
        <v>0</v>
      </c>
      <c r="X155" s="28">
        <f t="shared" si="39"/>
        <v>0</v>
      </c>
      <c r="Y155" s="28">
        <f t="shared" si="40"/>
        <v>0</v>
      </c>
      <c r="Z155" s="28">
        <f t="shared" si="41"/>
        <v>0</v>
      </c>
      <c r="AA155" s="28">
        <f t="shared" si="42"/>
        <v>0</v>
      </c>
      <c r="AB155" s="28">
        <f t="shared" si="43"/>
        <v>0</v>
      </c>
      <c r="AC155" s="28">
        <f t="shared" si="44"/>
        <v>0</v>
      </c>
      <c r="AD155" s="28">
        <f t="shared" si="45"/>
        <v>0</v>
      </c>
      <c r="AE155" s="28">
        <f t="shared" si="46"/>
        <v>0</v>
      </c>
      <c r="AG155" s="12" t="str" cm="1">
        <f t="array" ref="AG155">IF($B155,myNull,IF(INDEX(tblSourceData[EU Year 1],$A155)=myNull,0,INDEX(tblSourceData[EU Year 1],$A155)))</f>
        <v/>
      </c>
      <c r="AH155" s="12" t="str" cm="1">
        <f t="array" ref="AH155">IF($B155,myNull,IF(INDEX(tblSourceData[EU Year 2],$A155)=myNull,0,INDEX(tblSourceData[EU Year 2],$A155)))</f>
        <v/>
      </c>
      <c r="AI155" s="12" t="str" cm="1">
        <f t="array" ref="AI155">IF($B155,myNull,IF(INDEX(tblSourceData[EU Year 3],$A155)=myNull,0,INDEX(tblSourceData[EU Year 3],$A155)))</f>
        <v/>
      </c>
      <c r="AJ155" s="12" t="str" cm="1">
        <f t="array" ref="AJ155">IF($B155,myNull,IF(INDEX(tblSourceData[EU Year 4],$A155)=myNull,0,INDEX(tblSourceData[EU Year 4],$A155)))</f>
        <v/>
      </c>
      <c r="AK155" s="12" t="str" cm="1">
        <f t="array" ref="AK155">IF($B155,myNull,IF(INDEX(tblSourceData[EU Year 5],$A155)=myNull,0,INDEX(tblSourceData[EU Year 5],$A155)))</f>
        <v/>
      </c>
      <c r="AL155" s="12" t="str" cm="1">
        <f t="array" ref="AL155">IF($B155,myNull,IF(INDEX(tblSourceData[NonEU Year1],$A155)=myNull,0,INDEX(tblSourceData[NonEU Year1],$A155)))</f>
        <v/>
      </c>
      <c r="AM155" s="12" t="str" cm="1">
        <f t="array" ref="AM155">IF($B155,myNull,IF(INDEX(tblSourceData[NonEU Year2],$A155)=myNull,0,INDEX(tblSourceData[NonEU Year2],$A155)))</f>
        <v/>
      </c>
      <c r="AN155" s="12" t="str" cm="1">
        <f t="array" ref="AN155">IF($B155,myNull,IF(INDEX(tblSourceData[NonEU Year3],$A155)=myNull,0,INDEX(tblSourceData[NonEU Year3],$A155)))</f>
        <v/>
      </c>
      <c r="AO155" s="12" t="str" cm="1">
        <f t="array" ref="AO155">IF($B155,myNull,IF(INDEX(tblSourceData[NonEU Year4],$A155)=myNull,0,INDEX(tblSourceData[NonEU Year4],$A155)))</f>
        <v/>
      </c>
      <c r="AP155" s="12" t="str" cm="1">
        <f t="array" ref="AP155">IF($B155,myNull,IF(INDEX(tblSourceData[NonEU Year5],$A155)=myNull,0,INDEX(tblSourceData[NonEU Year5],$A155)))</f>
        <v/>
      </c>
    </row>
    <row r="156" spans="1:42" x14ac:dyDescent="0.3">
      <c r="A156" s="4">
        <f t="shared" si="35"/>
        <v>147</v>
      </c>
      <c r="B156" s="6" t="b">
        <f t="shared" si="36"/>
        <v>1</v>
      </c>
      <c r="D156" t="str" cm="1">
        <f t="array" ref="D156">IF($B156,myNull,INDEX(tblSourceData[Campus],$A156))</f>
        <v/>
      </c>
      <c r="E156" t="str" cm="1">
        <f t="array" ref="E156">IF($B156,myNull,INDEX(tblSourceData[Major],$A156))</f>
        <v/>
      </c>
      <c r="F156" t="str" cm="1">
        <f t="array" ref="F156">IF($B156,myNull,INDEX(tblSourceData[Stage],$A156))</f>
        <v/>
      </c>
      <c r="G156" t="str" cm="1">
        <f t="array" ref="G156">IF($B156,myNull,INDEX(tblSourceData[Level],$A156))</f>
        <v/>
      </c>
      <c r="H156" s="10" t="str" cm="1">
        <f t="array" ref="H156">IF($B156,myNull,INDEX(tblSourceData[EU Census],$A156))</f>
        <v/>
      </c>
      <c r="I156" s="10" t="str" cm="1">
        <f t="array" ref="I156">IF($B156,myNull,INDEX(tblSourceData[NonEU Census],$A156))</f>
        <v/>
      </c>
      <c r="J156" s="10" t="str" cm="1">
        <f t="array" ref="J156">IF($B156,myNull,INDEX(tblSourceData[Census Total],$A156))</f>
        <v/>
      </c>
      <c r="K156" s="11" t="str" cm="1">
        <f t="array" ref="K156">IF($B156,myNull,INDEX(tblSourceData[EU Year 1],$A156))</f>
        <v/>
      </c>
      <c r="L156" s="11" t="str" cm="1">
        <f t="array" ref="L156">IF($B156,myNull,INDEX(tblSourceData[EU Year 2],$A156))</f>
        <v/>
      </c>
      <c r="M156" s="11" t="str" cm="1">
        <f t="array" ref="M156">IF($B156,myNull,INDEX(tblSourceData[EU Year 3],$A156))</f>
        <v/>
      </c>
      <c r="N156" s="11" t="str" cm="1">
        <f t="array" ref="N156">IF($B156,myNull,INDEX(tblSourceData[EU Year 4],$A156))</f>
        <v/>
      </c>
      <c r="O156" s="11" t="str" cm="1">
        <f t="array" ref="O156">IF($B156,myNull,INDEX(tblSourceData[EU Year 5],$A156))</f>
        <v/>
      </c>
      <c r="P156" s="11" t="str" cm="1">
        <f t="array" ref="P156">IF($B156,myNull,INDEX(tblSourceData[NonEU Year1],$A156))</f>
        <v/>
      </c>
      <c r="Q156" s="11" t="str" cm="1">
        <f t="array" ref="Q156">IF($B156,myNull,INDEX(tblSourceData[NonEU Year2],$A156))</f>
        <v/>
      </c>
      <c r="R156" s="11" t="str" cm="1">
        <f t="array" ref="R156">IF($B156,myNull,INDEX(tblSourceData[NonEU Year3],$A156))</f>
        <v/>
      </c>
      <c r="S156" s="11" t="str" cm="1">
        <f t="array" ref="S156">IF($B156,myNull,INDEX(tblSourceData[NonEU Year4],$A156))</f>
        <v/>
      </c>
      <c r="T156" s="11" t="str" cm="1">
        <f t="array" ref="T156">IF($B156,myNull,INDEX(tblSourceData[NonEU Year5],$A156))</f>
        <v/>
      </c>
      <c r="V156" s="28">
        <f t="shared" si="37"/>
        <v>0</v>
      </c>
      <c r="W156" s="28">
        <f t="shared" si="38"/>
        <v>0</v>
      </c>
      <c r="X156" s="28">
        <f t="shared" si="39"/>
        <v>0</v>
      </c>
      <c r="Y156" s="28">
        <f t="shared" si="40"/>
        <v>0</v>
      </c>
      <c r="Z156" s="28">
        <f t="shared" si="41"/>
        <v>0</v>
      </c>
      <c r="AA156" s="28">
        <f t="shared" si="42"/>
        <v>0</v>
      </c>
      <c r="AB156" s="28">
        <f t="shared" si="43"/>
        <v>0</v>
      </c>
      <c r="AC156" s="28">
        <f t="shared" si="44"/>
        <v>0</v>
      </c>
      <c r="AD156" s="28">
        <f t="shared" si="45"/>
        <v>0</v>
      </c>
      <c r="AE156" s="28">
        <f t="shared" si="46"/>
        <v>0</v>
      </c>
      <c r="AG156" s="12" t="str" cm="1">
        <f t="array" ref="AG156">IF($B156,myNull,IF(INDEX(tblSourceData[EU Year 1],$A156)=myNull,0,INDEX(tblSourceData[EU Year 1],$A156)))</f>
        <v/>
      </c>
      <c r="AH156" s="12" t="str" cm="1">
        <f t="array" ref="AH156">IF($B156,myNull,IF(INDEX(tblSourceData[EU Year 2],$A156)=myNull,0,INDEX(tblSourceData[EU Year 2],$A156)))</f>
        <v/>
      </c>
      <c r="AI156" s="12" t="str" cm="1">
        <f t="array" ref="AI156">IF($B156,myNull,IF(INDEX(tblSourceData[EU Year 3],$A156)=myNull,0,INDEX(tblSourceData[EU Year 3],$A156)))</f>
        <v/>
      </c>
      <c r="AJ156" s="12" t="str" cm="1">
        <f t="array" ref="AJ156">IF($B156,myNull,IF(INDEX(tblSourceData[EU Year 4],$A156)=myNull,0,INDEX(tblSourceData[EU Year 4],$A156)))</f>
        <v/>
      </c>
      <c r="AK156" s="12" t="str" cm="1">
        <f t="array" ref="AK156">IF($B156,myNull,IF(INDEX(tblSourceData[EU Year 5],$A156)=myNull,0,INDEX(tblSourceData[EU Year 5],$A156)))</f>
        <v/>
      </c>
      <c r="AL156" s="12" t="str" cm="1">
        <f t="array" ref="AL156">IF($B156,myNull,IF(INDEX(tblSourceData[NonEU Year1],$A156)=myNull,0,INDEX(tblSourceData[NonEU Year1],$A156)))</f>
        <v/>
      </c>
      <c r="AM156" s="12" t="str" cm="1">
        <f t="array" ref="AM156">IF($B156,myNull,IF(INDEX(tblSourceData[NonEU Year2],$A156)=myNull,0,INDEX(tblSourceData[NonEU Year2],$A156)))</f>
        <v/>
      </c>
      <c r="AN156" s="12" t="str" cm="1">
        <f t="array" ref="AN156">IF($B156,myNull,IF(INDEX(tblSourceData[NonEU Year3],$A156)=myNull,0,INDEX(tblSourceData[NonEU Year3],$A156)))</f>
        <v/>
      </c>
      <c r="AO156" s="12" t="str" cm="1">
        <f t="array" ref="AO156">IF($B156,myNull,IF(INDEX(tblSourceData[NonEU Year4],$A156)=myNull,0,INDEX(tblSourceData[NonEU Year4],$A156)))</f>
        <v/>
      </c>
      <c r="AP156" s="12" t="str" cm="1">
        <f t="array" ref="AP156">IF($B156,myNull,IF(INDEX(tblSourceData[NonEU Year5],$A156)=myNull,0,INDEX(tblSourceData[NonEU Year5],$A156)))</f>
        <v/>
      </c>
    </row>
    <row r="157" spans="1:42" x14ac:dyDescent="0.3">
      <c r="A157" s="4">
        <f t="shared" si="35"/>
        <v>148</v>
      </c>
      <c r="B157" s="6" t="b">
        <f t="shared" si="36"/>
        <v>1</v>
      </c>
      <c r="D157" t="str" cm="1">
        <f t="array" ref="D157">IF($B157,myNull,INDEX(tblSourceData[Campus],$A157))</f>
        <v/>
      </c>
      <c r="E157" t="str" cm="1">
        <f t="array" ref="E157">IF($B157,myNull,INDEX(tblSourceData[Major],$A157))</f>
        <v/>
      </c>
      <c r="F157" t="str" cm="1">
        <f t="array" ref="F157">IF($B157,myNull,INDEX(tblSourceData[Stage],$A157))</f>
        <v/>
      </c>
      <c r="G157" t="str" cm="1">
        <f t="array" ref="G157">IF($B157,myNull,INDEX(tblSourceData[Level],$A157))</f>
        <v/>
      </c>
      <c r="H157" s="10" t="str" cm="1">
        <f t="array" ref="H157">IF($B157,myNull,INDEX(tblSourceData[EU Census],$A157))</f>
        <v/>
      </c>
      <c r="I157" s="10" t="str" cm="1">
        <f t="array" ref="I157">IF($B157,myNull,INDEX(tblSourceData[NonEU Census],$A157))</f>
        <v/>
      </c>
      <c r="J157" s="10" t="str" cm="1">
        <f t="array" ref="J157">IF($B157,myNull,INDEX(tblSourceData[Census Total],$A157))</f>
        <v/>
      </c>
      <c r="K157" s="11" t="str" cm="1">
        <f t="array" ref="K157">IF($B157,myNull,INDEX(tblSourceData[EU Year 1],$A157))</f>
        <v/>
      </c>
      <c r="L157" s="11" t="str" cm="1">
        <f t="array" ref="L157">IF($B157,myNull,INDEX(tblSourceData[EU Year 2],$A157))</f>
        <v/>
      </c>
      <c r="M157" s="11" t="str" cm="1">
        <f t="array" ref="M157">IF($B157,myNull,INDEX(tblSourceData[EU Year 3],$A157))</f>
        <v/>
      </c>
      <c r="N157" s="11" t="str" cm="1">
        <f t="array" ref="N157">IF($B157,myNull,INDEX(tblSourceData[EU Year 4],$A157))</f>
        <v/>
      </c>
      <c r="O157" s="11" t="str" cm="1">
        <f t="array" ref="O157">IF($B157,myNull,INDEX(tblSourceData[EU Year 5],$A157))</f>
        <v/>
      </c>
      <c r="P157" s="11" t="str" cm="1">
        <f t="array" ref="P157">IF($B157,myNull,INDEX(tblSourceData[NonEU Year1],$A157))</f>
        <v/>
      </c>
      <c r="Q157" s="11" t="str" cm="1">
        <f t="array" ref="Q157">IF($B157,myNull,INDEX(tblSourceData[NonEU Year2],$A157))</f>
        <v/>
      </c>
      <c r="R157" s="11" t="str" cm="1">
        <f t="array" ref="R157">IF($B157,myNull,INDEX(tblSourceData[NonEU Year3],$A157))</f>
        <v/>
      </c>
      <c r="S157" s="11" t="str" cm="1">
        <f t="array" ref="S157">IF($B157,myNull,INDEX(tblSourceData[NonEU Year4],$A157))</f>
        <v/>
      </c>
      <c r="T157" s="11" t="str" cm="1">
        <f t="array" ref="T157">IF($B157,myNull,INDEX(tblSourceData[NonEU Year5],$A157))</f>
        <v/>
      </c>
      <c r="V157" s="28">
        <f t="shared" si="37"/>
        <v>0</v>
      </c>
      <c r="W157" s="28">
        <f t="shared" si="38"/>
        <v>0</v>
      </c>
      <c r="X157" s="28">
        <f t="shared" si="39"/>
        <v>0</v>
      </c>
      <c r="Y157" s="28">
        <f t="shared" si="40"/>
        <v>0</v>
      </c>
      <c r="Z157" s="28">
        <f t="shared" si="41"/>
        <v>0</v>
      </c>
      <c r="AA157" s="28">
        <f t="shared" si="42"/>
        <v>0</v>
      </c>
      <c r="AB157" s="28">
        <f t="shared" si="43"/>
        <v>0</v>
      </c>
      <c r="AC157" s="28">
        <f t="shared" si="44"/>
        <v>0</v>
      </c>
      <c r="AD157" s="28">
        <f t="shared" si="45"/>
        <v>0</v>
      </c>
      <c r="AE157" s="28">
        <f t="shared" si="46"/>
        <v>0</v>
      </c>
      <c r="AG157" s="12" t="str" cm="1">
        <f t="array" ref="AG157">IF($B157,myNull,IF(INDEX(tblSourceData[EU Year 1],$A157)=myNull,0,INDEX(tblSourceData[EU Year 1],$A157)))</f>
        <v/>
      </c>
      <c r="AH157" s="12" t="str" cm="1">
        <f t="array" ref="AH157">IF($B157,myNull,IF(INDEX(tblSourceData[EU Year 2],$A157)=myNull,0,INDEX(tblSourceData[EU Year 2],$A157)))</f>
        <v/>
      </c>
      <c r="AI157" s="12" t="str" cm="1">
        <f t="array" ref="AI157">IF($B157,myNull,IF(INDEX(tblSourceData[EU Year 3],$A157)=myNull,0,INDEX(tblSourceData[EU Year 3],$A157)))</f>
        <v/>
      </c>
      <c r="AJ157" s="12" t="str" cm="1">
        <f t="array" ref="AJ157">IF($B157,myNull,IF(INDEX(tblSourceData[EU Year 4],$A157)=myNull,0,INDEX(tblSourceData[EU Year 4],$A157)))</f>
        <v/>
      </c>
      <c r="AK157" s="12" t="str" cm="1">
        <f t="array" ref="AK157">IF($B157,myNull,IF(INDEX(tblSourceData[EU Year 5],$A157)=myNull,0,INDEX(tblSourceData[EU Year 5],$A157)))</f>
        <v/>
      </c>
      <c r="AL157" s="12" t="str" cm="1">
        <f t="array" ref="AL157">IF($B157,myNull,IF(INDEX(tblSourceData[NonEU Year1],$A157)=myNull,0,INDEX(tblSourceData[NonEU Year1],$A157)))</f>
        <v/>
      </c>
      <c r="AM157" s="12" t="str" cm="1">
        <f t="array" ref="AM157">IF($B157,myNull,IF(INDEX(tblSourceData[NonEU Year2],$A157)=myNull,0,INDEX(tblSourceData[NonEU Year2],$A157)))</f>
        <v/>
      </c>
      <c r="AN157" s="12" t="str" cm="1">
        <f t="array" ref="AN157">IF($B157,myNull,IF(INDEX(tblSourceData[NonEU Year3],$A157)=myNull,0,INDEX(tblSourceData[NonEU Year3],$A157)))</f>
        <v/>
      </c>
      <c r="AO157" s="12" t="str" cm="1">
        <f t="array" ref="AO157">IF($B157,myNull,IF(INDEX(tblSourceData[NonEU Year4],$A157)=myNull,0,INDEX(tblSourceData[NonEU Year4],$A157)))</f>
        <v/>
      </c>
      <c r="AP157" s="12" t="str" cm="1">
        <f t="array" ref="AP157">IF($B157,myNull,IF(INDEX(tblSourceData[NonEU Year5],$A157)=myNull,0,INDEX(tblSourceData[NonEU Year5],$A157)))</f>
        <v/>
      </c>
    </row>
    <row r="158" spans="1:42" x14ac:dyDescent="0.3">
      <c r="A158" s="4">
        <f t="shared" si="35"/>
        <v>149</v>
      </c>
      <c r="B158" s="6" t="b">
        <f t="shared" si="36"/>
        <v>1</v>
      </c>
      <c r="D158" t="str" cm="1">
        <f t="array" ref="D158">IF($B158,myNull,INDEX(tblSourceData[Campus],$A158))</f>
        <v/>
      </c>
      <c r="E158" t="str" cm="1">
        <f t="array" ref="E158">IF($B158,myNull,INDEX(tblSourceData[Major],$A158))</f>
        <v/>
      </c>
      <c r="F158" t="str" cm="1">
        <f t="array" ref="F158">IF($B158,myNull,INDEX(tblSourceData[Stage],$A158))</f>
        <v/>
      </c>
      <c r="G158" t="str" cm="1">
        <f t="array" ref="G158">IF($B158,myNull,INDEX(tblSourceData[Level],$A158))</f>
        <v/>
      </c>
      <c r="H158" s="10" t="str" cm="1">
        <f t="array" ref="H158">IF($B158,myNull,INDEX(tblSourceData[EU Census],$A158))</f>
        <v/>
      </c>
      <c r="I158" s="10" t="str" cm="1">
        <f t="array" ref="I158">IF($B158,myNull,INDEX(tblSourceData[NonEU Census],$A158))</f>
        <v/>
      </c>
      <c r="J158" s="10" t="str" cm="1">
        <f t="array" ref="J158">IF($B158,myNull,INDEX(tblSourceData[Census Total],$A158))</f>
        <v/>
      </c>
      <c r="K158" s="11" t="str" cm="1">
        <f t="array" ref="K158">IF($B158,myNull,INDEX(tblSourceData[EU Year 1],$A158))</f>
        <v/>
      </c>
      <c r="L158" s="11" t="str" cm="1">
        <f t="array" ref="L158">IF($B158,myNull,INDEX(tblSourceData[EU Year 2],$A158))</f>
        <v/>
      </c>
      <c r="M158" s="11" t="str" cm="1">
        <f t="array" ref="M158">IF($B158,myNull,INDEX(tblSourceData[EU Year 3],$A158))</f>
        <v/>
      </c>
      <c r="N158" s="11" t="str" cm="1">
        <f t="array" ref="N158">IF($B158,myNull,INDEX(tblSourceData[EU Year 4],$A158))</f>
        <v/>
      </c>
      <c r="O158" s="11" t="str" cm="1">
        <f t="array" ref="O158">IF($B158,myNull,INDEX(tblSourceData[EU Year 5],$A158))</f>
        <v/>
      </c>
      <c r="P158" s="11" t="str" cm="1">
        <f t="array" ref="P158">IF($B158,myNull,INDEX(tblSourceData[NonEU Year1],$A158))</f>
        <v/>
      </c>
      <c r="Q158" s="11" t="str" cm="1">
        <f t="array" ref="Q158">IF($B158,myNull,INDEX(tblSourceData[NonEU Year2],$A158))</f>
        <v/>
      </c>
      <c r="R158" s="11" t="str" cm="1">
        <f t="array" ref="R158">IF($B158,myNull,INDEX(tblSourceData[NonEU Year3],$A158))</f>
        <v/>
      </c>
      <c r="S158" s="11" t="str" cm="1">
        <f t="array" ref="S158">IF($B158,myNull,INDEX(tblSourceData[NonEU Year4],$A158))</f>
        <v/>
      </c>
      <c r="T158" s="11" t="str" cm="1">
        <f t="array" ref="T158">IF($B158,myNull,INDEX(tblSourceData[NonEU Year5],$A158))</f>
        <v/>
      </c>
      <c r="V158" s="28">
        <f t="shared" si="37"/>
        <v>0</v>
      </c>
      <c r="W158" s="28">
        <f t="shared" si="38"/>
        <v>0</v>
      </c>
      <c r="X158" s="28">
        <f t="shared" si="39"/>
        <v>0</v>
      </c>
      <c r="Y158" s="28">
        <f t="shared" si="40"/>
        <v>0</v>
      </c>
      <c r="Z158" s="28">
        <f t="shared" si="41"/>
        <v>0</v>
      </c>
      <c r="AA158" s="28">
        <f t="shared" si="42"/>
        <v>0</v>
      </c>
      <c r="AB158" s="28">
        <f t="shared" si="43"/>
        <v>0</v>
      </c>
      <c r="AC158" s="28">
        <f t="shared" si="44"/>
        <v>0</v>
      </c>
      <c r="AD158" s="28">
        <f t="shared" si="45"/>
        <v>0</v>
      </c>
      <c r="AE158" s="28">
        <f t="shared" si="46"/>
        <v>0</v>
      </c>
      <c r="AG158" s="12" t="str" cm="1">
        <f t="array" ref="AG158">IF($B158,myNull,IF(INDEX(tblSourceData[EU Year 1],$A158)=myNull,0,INDEX(tblSourceData[EU Year 1],$A158)))</f>
        <v/>
      </c>
      <c r="AH158" s="12" t="str" cm="1">
        <f t="array" ref="AH158">IF($B158,myNull,IF(INDEX(tblSourceData[EU Year 2],$A158)=myNull,0,INDEX(tblSourceData[EU Year 2],$A158)))</f>
        <v/>
      </c>
      <c r="AI158" s="12" t="str" cm="1">
        <f t="array" ref="AI158">IF($B158,myNull,IF(INDEX(tblSourceData[EU Year 3],$A158)=myNull,0,INDEX(tblSourceData[EU Year 3],$A158)))</f>
        <v/>
      </c>
      <c r="AJ158" s="12" t="str" cm="1">
        <f t="array" ref="AJ158">IF($B158,myNull,IF(INDEX(tblSourceData[EU Year 4],$A158)=myNull,0,INDEX(tblSourceData[EU Year 4],$A158)))</f>
        <v/>
      </c>
      <c r="AK158" s="12" t="str" cm="1">
        <f t="array" ref="AK158">IF($B158,myNull,IF(INDEX(tblSourceData[EU Year 5],$A158)=myNull,0,INDEX(tblSourceData[EU Year 5],$A158)))</f>
        <v/>
      </c>
      <c r="AL158" s="12" t="str" cm="1">
        <f t="array" ref="AL158">IF($B158,myNull,IF(INDEX(tblSourceData[NonEU Year1],$A158)=myNull,0,INDEX(tblSourceData[NonEU Year1],$A158)))</f>
        <v/>
      </c>
      <c r="AM158" s="12" t="str" cm="1">
        <f t="array" ref="AM158">IF($B158,myNull,IF(INDEX(tblSourceData[NonEU Year2],$A158)=myNull,0,INDEX(tblSourceData[NonEU Year2],$A158)))</f>
        <v/>
      </c>
      <c r="AN158" s="12" t="str" cm="1">
        <f t="array" ref="AN158">IF($B158,myNull,IF(INDEX(tblSourceData[NonEU Year3],$A158)=myNull,0,INDEX(tblSourceData[NonEU Year3],$A158)))</f>
        <v/>
      </c>
      <c r="AO158" s="12" t="str" cm="1">
        <f t="array" ref="AO158">IF($B158,myNull,IF(INDEX(tblSourceData[NonEU Year4],$A158)=myNull,0,INDEX(tblSourceData[NonEU Year4],$A158)))</f>
        <v/>
      </c>
      <c r="AP158" s="12" t="str" cm="1">
        <f t="array" ref="AP158">IF($B158,myNull,IF(INDEX(tblSourceData[NonEU Year5],$A158)=myNull,0,INDEX(tblSourceData[NonEU Year5],$A158)))</f>
        <v/>
      </c>
    </row>
    <row r="159" spans="1:42" x14ac:dyDescent="0.3">
      <c r="A159" s="4">
        <f t="shared" si="35"/>
        <v>150</v>
      </c>
      <c r="B159" s="6" t="b">
        <f t="shared" si="36"/>
        <v>1</v>
      </c>
      <c r="D159" t="str" cm="1">
        <f t="array" ref="D159">IF($B159,myNull,INDEX(tblSourceData[Campus],$A159))</f>
        <v/>
      </c>
      <c r="E159" t="str" cm="1">
        <f t="array" ref="E159">IF($B159,myNull,INDEX(tblSourceData[Major],$A159))</f>
        <v/>
      </c>
      <c r="F159" t="str" cm="1">
        <f t="array" ref="F159">IF($B159,myNull,INDEX(tblSourceData[Stage],$A159))</f>
        <v/>
      </c>
      <c r="G159" t="str" cm="1">
        <f t="array" ref="G159">IF($B159,myNull,INDEX(tblSourceData[Level],$A159))</f>
        <v/>
      </c>
      <c r="H159" s="10" t="str" cm="1">
        <f t="array" ref="H159">IF($B159,myNull,INDEX(tblSourceData[EU Census],$A159))</f>
        <v/>
      </c>
      <c r="I159" s="10" t="str" cm="1">
        <f t="array" ref="I159">IF($B159,myNull,INDEX(tblSourceData[NonEU Census],$A159))</f>
        <v/>
      </c>
      <c r="J159" s="10" t="str" cm="1">
        <f t="array" ref="J159">IF($B159,myNull,INDEX(tblSourceData[Census Total],$A159))</f>
        <v/>
      </c>
      <c r="K159" s="11" t="str" cm="1">
        <f t="array" ref="K159">IF($B159,myNull,INDEX(tblSourceData[EU Year 1],$A159))</f>
        <v/>
      </c>
      <c r="L159" s="11" t="str" cm="1">
        <f t="array" ref="L159">IF($B159,myNull,INDEX(tblSourceData[EU Year 2],$A159))</f>
        <v/>
      </c>
      <c r="M159" s="11" t="str" cm="1">
        <f t="array" ref="M159">IF($B159,myNull,INDEX(tblSourceData[EU Year 3],$A159))</f>
        <v/>
      </c>
      <c r="N159" s="11" t="str" cm="1">
        <f t="array" ref="N159">IF($B159,myNull,INDEX(tblSourceData[EU Year 4],$A159))</f>
        <v/>
      </c>
      <c r="O159" s="11" t="str" cm="1">
        <f t="array" ref="O159">IF($B159,myNull,INDEX(tblSourceData[EU Year 5],$A159))</f>
        <v/>
      </c>
      <c r="P159" s="11" t="str" cm="1">
        <f t="array" ref="P159">IF($B159,myNull,INDEX(tblSourceData[NonEU Year1],$A159))</f>
        <v/>
      </c>
      <c r="Q159" s="11" t="str" cm="1">
        <f t="array" ref="Q159">IF($B159,myNull,INDEX(tblSourceData[NonEU Year2],$A159))</f>
        <v/>
      </c>
      <c r="R159" s="11" t="str" cm="1">
        <f t="array" ref="R159">IF($B159,myNull,INDEX(tblSourceData[NonEU Year3],$A159))</f>
        <v/>
      </c>
      <c r="S159" s="11" t="str" cm="1">
        <f t="array" ref="S159">IF($B159,myNull,INDEX(tblSourceData[NonEU Year4],$A159))</f>
        <v/>
      </c>
      <c r="T159" s="11" t="str" cm="1">
        <f t="array" ref="T159">IF($B159,myNull,INDEX(tblSourceData[NonEU Year5],$A159))</f>
        <v/>
      </c>
      <c r="V159" s="28">
        <f t="shared" si="37"/>
        <v>0</v>
      </c>
      <c r="W159" s="28">
        <f t="shared" si="38"/>
        <v>0</v>
      </c>
      <c r="X159" s="28">
        <f t="shared" si="39"/>
        <v>0</v>
      </c>
      <c r="Y159" s="28">
        <f t="shared" si="40"/>
        <v>0</v>
      </c>
      <c r="Z159" s="28">
        <f t="shared" si="41"/>
        <v>0</v>
      </c>
      <c r="AA159" s="28">
        <f t="shared" si="42"/>
        <v>0</v>
      </c>
      <c r="AB159" s="28">
        <f t="shared" si="43"/>
        <v>0</v>
      </c>
      <c r="AC159" s="28">
        <f t="shared" si="44"/>
        <v>0</v>
      </c>
      <c r="AD159" s="28">
        <f t="shared" si="45"/>
        <v>0</v>
      </c>
      <c r="AE159" s="28">
        <f t="shared" si="46"/>
        <v>0</v>
      </c>
      <c r="AG159" s="12" t="str" cm="1">
        <f t="array" ref="AG159">IF($B159,myNull,IF(INDEX(tblSourceData[EU Year 1],$A159)=myNull,0,INDEX(tblSourceData[EU Year 1],$A159)))</f>
        <v/>
      </c>
      <c r="AH159" s="12" t="str" cm="1">
        <f t="array" ref="AH159">IF($B159,myNull,IF(INDEX(tblSourceData[EU Year 2],$A159)=myNull,0,INDEX(tblSourceData[EU Year 2],$A159)))</f>
        <v/>
      </c>
      <c r="AI159" s="12" t="str" cm="1">
        <f t="array" ref="AI159">IF($B159,myNull,IF(INDEX(tblSourceData[EU Year 3],$A159)=myNull,0,INDEX(tblSourceData[EU Year 3],$A159)))</f>
        <v/>
      </c>
      <c r="AJ159" s="12" t="str" cm="1">
        <f t="array" ref="AJ159">IF($B159,myNull,IF(INDEX(tblSourceData[EU Year 4],$A159)=myNull,0,INDEX(tblSourceData[EU Year 4],$A159)))</f>
        <v/>
      </c>
      <c r="AK159" s="12" t="str" cm="1">
        <f t="array" ref="AK159">IF($B159,myNull,IF(INDEX(tblSourceData[EU Year 5],$A159)=myNull,0,INDEX(tblSourceData[EU Year 5],$A159)))</f>
        <v/>
      </c>
      <c r="AL159" s="12" t="str" cm="1">
        <f t="array" ref="AL159">IF($B159,myNull,IF(INDEX(tblSourceData[NonEU Year1],$A159)=myNull,0,INDEX(tblSourceData[NonEU Year1],$A159)))</f>
        <v/>
      </c>
      <c r="AM159" s="12" t="str" cm="1">
        <f t="array" ref="AM159">IF($B159,myNull,IF(INDEX(tblSourceData[NonEU Year2],$A159)=myNull,0,INDEX(tblSourceData[NonEU Year2],$A159)))</f>
        <v/>
      </c>
      <c r="AN159" s="12" t="str" cm="1">
        <f t="array" ref="AN159">IF($B159,myNull,IF(INDEX(tblSourceData[NonEU Year3],$A159)=myNull,0,INDEX(tblSourceData[NonEU Year3],$A159)))</f>
        <v/>
      </c>
      <c r="AO159" s="12" t="str" cm="1">
        <f t="array" ref="AO159">IF($B159,myNull,IF(INDEX(tblSourceData[NonEU Year4],$A159)=myNull,0,INDEX(tblSourceData[NonEU Year4],$A159)))</f>
        <v/>
      </c>
      <c r="AP159" s="12" t="str" cm="1">
        <f t="array" ref="AP159">IF($B159,myNull,IF(INDEX(tblSourceData[NonEU Year5],$A159)=myNull,0,INDEX(tblSourceData[NonEU Year5],$A159)))</f>
        <v/>
      </c>
    </row>
    <row r="160" spans="1:42" x14ac:dyDescent="0.3">
      <c r="A160" s="4">
        <f t="shared" si="35"/>
        <v>151</v>
      </c>
      <c r="B160" s="6" t="b">
        <f t="shared" si="36"/>
        <v>1</v>
      </c>
      <c r="D160" t="str" cm="1">
        <f t="array" ref="D160">IF($B160,myNull,INDEX(tblSourceData[Campus],$A160))</f>
        <v/>
      </c>
      <c r="E160" t="str" cm="1">
        <f t="array" ref="E160">IF($B160,myNull,INDEX(tblSourceData[Major],$A160))</f>
        <v/>
      </c>
      <c r="F160" t="str" cm="1">
        <f t="array" ref="F160">IF($B160,myNull,INDEX(tblSourceData[Stage],$A160))</f>
        <v/>
      </c>
      <c r="G160" t="str" cm="1">
        <f t="array" ref="G160">IF($B160,myNull,INDEX(tblSourceData[Level],$A160))</f>
        <v/>
      </c>
      <c r="H160" s="10" t="str" cm="1">
        <f t="array" ref="H160">IF($B160,myNull,INDEX(tblSourceData[EU Census],$A160))</f>
        <v/>
      </c>
      <c r="I160" s="10" t="str" cm="1">
        <f t="array" ref="I160">IF($B160,myNull,INDEX(tblSourceData[NonEU Census],$A160))</f>
        <v/>
      </c>
      <c r="J160" s="10" t="str" cm="1">
        <f t="array" ref="J160">IF($B160,myNull,INDEX(tblSourceData[Census Total],$A160))</f>
        <v/>
      </c>
      <c r="K160" s="11" t="str" cm="1">
        <f t="array" ref="K160">IF($B160,myNull,INDEX(tblSourceData[EU Year 1],$A160))</f>
        <v/>
      </c>
      <c r="L160" s="11" t="str" cm="1">
        <f t="array" ref="L160">IF($B160,myNull,INDEX(tblSourceData[EU Year 2],$A160))</f>
        <v/>
      </c>
      <c r="M160" s="11" t="str" cm="1">
        <f t="array" ref="M160">IF($B160,myNull,INDEX(tblSourceData[EU Year 3],$A160))</f>
        <v/>
      </c>
      <c r="N160" s="11" t="str" cm="1">
        <f t="array" ref="N160">IF($B160,myNull,INDEX(tblSourceData[EU Year 4],$A160))</f>
        <v/>
      </c>
      <c r="O160" s="11" t="str" cm="1">
        <f t="array" ref="O160">IF($B160,myNull,INDEX(tblSourceData[EU Year 5],$A160))</f>
        <v/>
      </c>
      <c r="P160" s="11" t="str" cm="1">
        <f t="array" ref="P160">IF($B160,myNull,INDEX(tblSourceData[NonEU Year1],$A160))</f>
        <v/>
      </c>
      <c r="Q160" s="11" t="str" cm="1">
        <f t="array" ref="Q160">IF($B160,myNull,INDEX(tblSourceData[NonEU Year2],$A160))</f>
        <v/>
      </c>
      <c r="R160" s="11" t="str" cm="1">
        <f t="array" ref="R160">IF($B160,myNull,INDEX(tblSourceData[NonEU Year3],$A160))</f>
        <v/>
      </c>
      <c r="S160" s="11" t="str" cm="1">
        <f t="array" ref="S160">IF($B160,myNull,INDEX(tblSourceData[NonEU Year4],$A160))</f>
        <v/>
      </c>
      <c r="T160" s="11" t="str" cm="1">
        <f t="array" ref="T160">IF($B160,myNull,INDEX(tblSourceData[NonEU Year5],$A160))</f>
        <v/>
      </c>
      <c r="V160" s="28">
        <f t="shared" si="37"/>
        <v>0</v>
      </c>
      <c r="W160" s="28">
        <f t="shared" si="38"/>
        <v>0</v>
      </c>
      <c r="X160" s="28">
        <f t="shared" si="39"/>
        <v>0</v>
      </c>
      <c r="Y160" s="28">
        <f t="shared" si="40"/>
        <v>0</v>
      </c>
      <c r="Z160" s="28">
        <f t="shared" si="41"/>
        <v>0</v>
      </c>
      <c r="AA160" s="28">
        <f t="shared" si="42"/>
        <v>0</v>
      </c>
      <c r="AB160" s="28">
        <f t="shared" si="43"/>
        <v>0</v>
      </c>
      <c r="AC160" s="28">
        <f t="shared" si="44"/>
        <v>0</v>
      </c>
      <c r="AD160" s="28">
        <f t="shared" si="45"/>
        <v>0</v>
      </c>
      <c r="AE160" s="28">
        <f t="shared" si="46"/>
        <v>0</v>
      </c>
      <c r="AG160" s="12" t="str" cm="1">
        <f t="array" ref="AG160">IF($B160,myNull,IF(INDEX(tblSourceData[EU Year 1],$A160)=myNull,0,INDEX(tblSourceData[EU Year 1],$A160)))</f>
        <v/>
      </c>
      <c r="AH160" s="12" t="str" cm="1">
        <f t="array" ref="AH160">IF($B160,myNull,IF(INDEX(tblSourceData[EU Year 2],$A160)=myNull,0,INDEX(tblSourceData[EU Year 2],$A160)))</f>
        <v/>
      </c>
      <c r="AI160" s="12" t="str" cm="1">
        <f t="array" ref="AI160">IF($B160,myNull,IF(INDEX(tblSourceData[EU Year 3],$A160)=myNull,0,INDEX(tblSourceData[EU Year 3],$A160)))</f>
        <v/>
      </c>
      <c r="AJ160" s="12" t="str" cm="1">
        <f t="array" ref="AJ160">IF($B160,myNull,IF(INDEX(tblSourceData[EU Year 4],$A160)=myNull,0,INDEX(tblSourceData[EU Year 4],$A160)))</f>
        <v/>
      </c>
      <c r="AK160" s="12" t="str" cm="1">
        <f t="array" ref="AK160">IF($B160,myNull,IF(INDEX(tblSourceData[EU Year 5],$A160)=myNull,0,INDEX(tblSourceData[EU Year 5],$A160)))</f>
        <v/>
      </c>
      <c r="AL160" s="12" t="str" cm="1">
        <f t="array" ref="AL160">IF($B160,myNull,IF(INDEX(tblSourceData[NonEU Year1],$A160)=myNull,0,INDEX(tblSourceData[NonEU Year1],$A160)))</f>
        <v/>
      </c>
      <c r="AM160" s="12" t="str" cm="1">
        <f t="array" ref="AM160">IF($B160,myNull,IF(INDEX(tblSourceData[NonEU Year2],$A160)=myNull,0,INDEX(tblSourceData[NonEU Year2],$A160)))</f>
        <v/>
      </c>
      <c r="AN160" s="12" t="str" cm="1">
        <f t="array" ref="AN160">IF($B160,myNull,IF(INDEX(tblSourceData[NonEU Year3],$A160)=myNull,0,INDEX(tblSourceData[NonEU Year3],$A160)))</f>
        <v/>
      </c>
      <c r="AO160" s="12" t="str" cm="1">
        <f t="array" ref="AO160">IF($B160,myNull,IF(INDEX(tblSourceData[NonEU Year4],$A160)=myNull,0,INDEX(tblSourceData[NonEU Year4],$A160)))</f>
        <v/>
      </c>
      <c r="AP160" s="12" t="str" cm="1">
        <f t="array" ref="AP160">IF($B160,myNull,IF(INDEX(tblSourceData[NonEU Year5],$A160)=myNull,0,INDEX(tblSourceData[NonEU Year5],$A160)))</f>
        <v/>
      </c>
    </row>
    <row r="161" spans="1:42" x14ac:dyDescent="0.3">
      <c r="A161" s="4">
        <f t="shared" si="35"/>
        <v>152</v>
      </c>
      <c r="B161" s="6" t="b">
        <f t="shared" si="36"/>
        <v>1</v>
      </c>
      <c r="D161" t="str" cm="1">
        <f t="array" ref="D161">IF($B161,myNull,INDEX(tblSourceData[Campus],$A161))</f>
        <v/>
      </c>
      <c r="E161" t="str" cm="1">
        <f t="array" ref="E161">IF($B161,myNull,INDEX(tblSourceData[Major],$A161))</f>
        <v/>
      </c>
      <c r="F161" t="str" cm="1">
        <f t="array" ref="F161">IF($B161,myNull,INDEX(tblSourceData[Stage],$A161))</f>
        <v/>
      </c>
      <c r="G161" t="str" cm="1">
        <f t="array" ref="G161">IF($B161,myNull,INDEX(tblSourceData[Level],$A161))</f>
        <v/>
      </c>
      <c r="H161" s="10" t="str" cm="1">
        <f t="array" ref="H161">IF($B161,myNull,INDEX(tblSourceData[EU Census],$A161))</f>
        <v/>
      </c>
      <c r="I161" s="10" t="str" cm="1">
        <f t="array" ref="I161">IF($B161,myNull,INDEX(tblSourceData[NonEU Census],$A161))</f>
        <v/>
      </c>
      <c r="J161" s="10" t="str" cm="1">
        <f t="array" ref="J161">IF($B161,myNull,INDEX(tblSourceData[Census Total],$A161))</f>
        <v/>
      </c>
      <c r="K161" s="11" t="str" cm="1">
        <f t="array" ref="K161">IF($B161,myNull,INDEX(tblSourceData[EU Year 1],$A161))</f>
        <v/>
      </c>
      <c r="L161" s="11" t="str" cm="1">
        <f t="array" ref="L161">IF($B161,myNull,INDEX(tblSourceData[EU Year 2],$A161))</f>
        <v/>
      </c>
      <c r="M161" s="11" t="str" cm="1">
        <f t="array" ref="M161">IF($B161,myNull,INDEX(tblSourceData[EU Year 3],$A161))</f>
        <v/>
      </c>
      <c r="N161" s="11" t="str" cm="1">
        <f t="array" ref="N161">IF($B161,myNull,INDEX(tblSourceData[EU Year 4],$A161))</f>
        <v/>
      </c>
      <c r="O161" s="11" t="str" cm="1">
        <f t="array" ref="O161">IF($B161,myNull,INDEX(tblSourceData[EU Year 5],$A161))</f>
        <v/>
      </c>
      <c r="P161" s="11" t="str" cm="1">
        <f t="array" ref="P161">IF($B161,myNull,INDEX(tblSourceData[NonEU Year1],$A161))</f>
        <v/>
      </c>
      <c r="Q161" s="11" t="str" cm="1">
        <f t="array" ref="Q161">IF($B161,myNull,INDEX(tblSourceData[NonEU Year2],$A161))</f>
        <v/>
      </c>
      <c r="R161" s="11" t="str" cm="1">
        <f t="array" ref="R161">IF($B161,myNull,INDEX(tblSourceData[NonEU Year3],$A161))</f>
        <v/>
      </c>
      <c r="S161" s="11" t="str" cm="1">
        <f t="array" ref="S161">IF($B161,myNull,INDEX(tblSourceData[NonEU Year4],$A161))</f>
        <v/>
      </c>
      <c r="T161" s="11" t="str" cm="1">
        <f t="array" ref="T161">IF($B161,myNull,INDEX(tblSourceData[NonEU Year5],$A161))</f>
        <v/>
      </c>
      <c r="V161" s="28">
        <f t="shared" si="37"/>
        <v>0</v>
      </c>
      <c r="W161" s="28">
        <f t="shared" si="38"/>
        <v>0</v>
      </c>
      <c r="X161" s="28">
        <f t="shared" si="39"/>
        <v>0</v>
      </c>
      <c r="Y161" s="28">
        <f t="shared" si="40"/>
        <v>0</v>
      </c>
      <c r="Z161" s="28">
        <f t="shared" si="41"/>
        <v>0</v>
      </c>
      <c r="AA161" s="28">
        <f t="shared" si="42"/>
        <v>0</v>
      </c>
      <c r="AB161" s="28">
        <f t="shared" si="43"/>
        <v>0</v>
      </c>
      <c r="AC161" s="28">
        <f t="shared" si="44"/>
        <v>0</v>
      </c>
      <c r="AD161" s="28">
        <f t="shared" si="45"/>
        <v>0</v>
      </c>
      <c r="AE161" s="28">
        <f t="shared" si="46"/>
        <v>0</v>
      </c>
      <c r="AG161" s="12" t="str" cm="1">
        <f t="array" ref="AG161">IF($B161,myNull,IF(INDEX(tblSourceData[EU Year 1],$A161)=myNull,0,INDEX(tblSourceData[EU Year 1],$A161)))</f>
        <v/>
      </c>
      <c r="AH161" s="12" t="str" cm="1">
        <f t="array" ref="AH161">IF($B161,myNull,IF(INDEX(tblSourceData[EU Year 2],$A161)=myNull,0,INDEX(tblSourceData[EU Year 2],$A161)))</f>
        <v/>
      </c>
      <c r="AI161" s="12" t="str" cm="1">
        <f t="array" ref="AI161">IF($B161,myNull,IF(INDEX(tblSourceData[EU Year 3],$A161)=myNull,0,INDEX(tblSourceData[EU Year 3],$A161)))</f>
        <v/>
      </c>
      <c r="AJ161" s="12" t="str" cm="1">
        <f t="array" ref="AJ161">IF($B161,myNull,IF(INDEX(tblSourceData[EU Year 4],$A161)=myNull,0,INDEX(tblSourceData[EU Year 4],$A161)))</f>
        <v/>
      </c>
      <c r="AK161" s="12" t="str" cm="1">
        <f t="array" ref="AK161">IF($B161,myNull,IF(INDEX(tblSourceData[EU Year 5],$A161)=myNull,0,INDEX(tblSourceData[EU Year 5],$A161)))</f>
        <v/>
      </c>
      <c r="AL161" s="12" t="str" cm="1">
        <f t="array" ref="AL161">IF($B161,myNull,IF(INDEX(tblSourceData[NonEU Year1],$A161)=myNull,0,INDEX(tblSourceData[NonEU Year1],$A161)))</f>
        <v/>
      </c>
      <c r="AM161" s="12" t="str" cm="1">
        <f t="array" ref="AM161">IF($B161,myNull,IF(INDEX(tblSourceData[NonEU Year2],$A161)=myNull,0,INDEX(tblSourceData[NonEU Year2],$A161)))</f>
        <v/>
      </c>
      <c r="AN161" s="12" t="str" cm="1">
        <f t="array" ref="AN161">IF($B161,myNull,IF(INDEX(tblSourceData[NonEU Year3],$A161)=myNull,0,INDEX(tblSourceData[NonEU Year3],$A161)))</f>
        <v/>
      </c>
      <c r="AO161" s="12" t="str" cm="1">
        <f t="array" ref="AO161">IF($B161,myNull,IF(INDEX(tblSourceData[NonEU Year4],$A161)=myNull,0,INDEX(tblSourceData[NonEU Year4],$A161)))</f>
        <v/>
      </c>
      <c r="AP161" s="12" t="str" cm="1">
        <f t="array" ref="AP161">IF($B161,myNull,IF(INDEX(tblSourceData[NonEU Year5],$A161)=myNull,0,INDEX(tblSourceData[NonEU Year5],$A161)))</f>
        <v/>
      </c>
    </row>
    <row r="162" spans="1:42" x14ac:dyDescent="0.3">
      <c r="A162" s="4">
        <f t="shared" si="35"/>
        <v>153</v>
      </c>
      <c r="B162" s="6" t="b">
        <f t="shared" si="36"/>
        <v>1</v>
      </c>
      <c r="D162" t="str" cm="1">
        <f t="array" ref="D162">IF($B162,myNull,INDEX(tblSourceData[Campus],$A162))</f>
        <v/>
      </c>
      <c r="E162" t="str" cm="1">
        <f t="array" ref="E162">IF($B162,myNull,INDEX(tblSourceData[Major],$A162))</f>
        <v/>
      </c>
      <c r="F162" t="str" cm="1">
        <f t="array" ref="F162">IF($B162,myNull,INDEX(tblSourceData[Stage],$A162))</f>
        <v/>
      </c>
      <c r="G162" t="str" cm="1">
        <f t="array" ref="G162">IF($B162,myNull,INDEX(tblSourceData[Level],$A162))</f>
        <v/>
      </c>
      <c r="H162" s="10" t="str" cm="1">
        <f t="array" ref="H162">IF($B162,myNull,INDEX(tblSourceData[EU Census],$A162))</f>
        <v/>
      </c>
      <c r="I162" s="10" t="str" cm="1">
        <f t="array" ref="I162">IF($B162,myNull,INDEX(tblSourceData[NonEU Census],$A162))</f>
        <v/>
      </c>
      <c r="J162" s="10" t="str" cm="1">
        <f t="array" ref="J162">IF($B162,myNull,INDEX(tblSourceData[Census Total],$A162))</f>
        <v/>
      </c>
      <c r="K162" s="11" t="str" cm="1">
        <f t="array" ref="K162">IF($B162,myNull,INDEX(tblSourceData[EU Year 1],$A162))</f>
        <v/>
      </c>
      <c r="L162" s="11" t="str" cm="1">
        <f t="array" ref="L162">IF($B162,myNull,INDEX(tblSourceData[EU Year 2],$A162))</f>
        <v/>
      </c>
      <c r="M162" s="11" t="str" cm="1">
        <f t="array" ref="M162">IF($B162,myNull,INDEX(tblSourceData[EU Year 3],$A162))</f>
        <v/>
      </c>
      <c r="N162" s="11" t="str" cm="1">
        <f t="array" ref="N162">IF($B162,myNull,INDEX(tblSourceData[EU Year 4],$A162))</f>
        <v/>
      </c>
      <c r="O162" s="11" t="str" cm="1">
        <f t="array" ref="O162">IF($B162,myNull,INDEX(tblSourceData[EU Year 5],$A162))</f>
        <v/>
      </c>
      <c r="P162" s="11" t="str" cm="1">
        <f t="array" ref="P162">IF($B162,myNull,INDEX(tblSourceData[NonEU Year1],$A162))</f>
        <v/>
      </c>
      <c r="Q162" s="11" t="str" cm="1">
        <f t="array" ref="Q162">IF($B162,myNull,INDEX(tblSourceData[NonEU Year2],$A162))</f>
        <v/>
      </c>
      <c r="R162" s="11" t="str" cm="1">
        <f t="array" ref="R162">IF($B162,myNull,INDEX(tblSourceData[NonEU Year3],$A162))</f>
        <v/>
      </c>
      <c r="S162" s="11" t="str" cm="1">
        <f t="array" ref="S162">IF($B162,myNull,INDEX(tblSourceData[NonEU Year4],$A162))</f>
        <v/>
      </c>
      <c r="T162" s="11" t="str" cm="1">
        <f t="array" ref="T162">IF($B162,myNull,INDEX(tblSourceData[NonEU Year5],$A162))</f>
        <v/>
      </c>
      <c r="V162" s="28">
        <f t="shared" si="37"/>
        <v>0</v>
      </c>
      <c r="W162" s="28">
        <f t="shared" si="38"/>
        <v>0</v>
      </c>
      <c r="X162" s="28">
        <f t="shared" si="39"/>
        <v>0</v>
      </c>
      <c r="Y162" s="28">
        <f t="shared" si="40"/>
        <v>0</v>
      </c>
      <c r="Z162" s="28">
        <f t="shared" si="41"/>
        <v>0</v>
      </c>
      <c r="AA162" s="28">
        <f t="shared" si="42"/>
        <v>0</v>
      </c>
      <c r="AB162" s="28">
        <f t="shared" si="43"/>
        <v>0</v>
      </c>
      <c r="AC162" s="28">
        <f t="shared" si="44"/>
        <v>0</v>
      </c>
      <c r="AD162" s="28">
        <f t="shared" si="45"/>
        <v>0</v>
      </c>
      <c r="AE162" s="28">
        <f t="shared" si="46"/>
        <v>0</v>
      </c>
      <c r="AG162" s="12" t="str" cm="1">
        <f t="array" ref="AG162">IF($B162,myNull,IF(INDEX(tblSourceData[EU Year 1],$A162)=myNull,0,INDEX(tblSourceData[EU Year 1],$A162)))</f>
        <v/>
      </c>
      <c r="AH162" s="12" t="str" cm="1">
        <f t="array" ref="AH162">IF($B162,myNull,IF(INDEX(tblSourceData[EU Year 2],$A162)=myNull,0,INDEX(tblSourceData[EU Year 2],$A162)))</f>
        <v/>
      </c>
      <c r="AI162" s="12" t="str" cm="1">
        <f t="array" ref="AI162">IF($B162,myNull,IF(INDEX(tblSourceData[EU Year 3],$A162)=myNull,0,INDEX(tblSourceData[EU Year 3],$A162)))</f>
        <v/>
      </c>
      <c r="AJ162" s="12" t="str" cm="1">
        <f t="array" ref="AJ162">IF($B162,myNull,IF(INDEX(tblSourceData[EU Year 4],$A162)=myNull,0,INDEX(tblSourceData[EU Year 4],$A162)))</f>
        <v/>
      </c>
      <c r="AK162" s="12" t="str" cm="1">
        <f t="array" ref="AK162">IF($B162,myNull,IF(INDEX(tblSourceData[EU Year 5],$A162)=myNull,0,INDEX(tblSourceData[EU Year 5],$A162)))</f>
        <v/>
      </c>
      <c r="AL162" s="12" t="str" cm="1">
        <f t="array" ref="AL162">IF($B162,myNull,IF(INDEX(tblSourceData[NonEU Year1],$A162)=myNull,0,INDEX(tblSourceData[NonEU Year1],$A162)))</f>
        <v/>
      </c>
      <c r="AM162" s="12" t="str" cm="1">
        <f t="array" ref="AM162">IF($B162,myNull,IF(INDEX(tblSourceData[NonEU Year2],$A162)=myNull,0,INDEX(tblSourceData[NonEU Year2],$A162)))</f>
        <v/>
      </c>
      <c r="AN162" s="12" t="str" cm="1">
        <f t="array" ref="AN162">IF($B162,myNull,IF(INDEX(tblSourceData[NonEU Year3],$A162)=myNull,0,INDEX(tblSourceData[NonEU Year3],$A162)))</f>
        <v/>
      </c>
      <c r="AO162" s="12" t="str" cm="1">
        <f t="array" ref="AO162">IF($B162,myNull,IF(INDEX(tblSourceData[NonEU Year4],$A162)=myNull,0,INDEX(tblSourceData[NonEU Year4],$A162)))</f>
        <v/>
      </c>
      <c r="AP162" s="12" t="str" cm="1">
        <f t="array" ref="AP162">IF($B162,myNull,IF(INDEX(tblSourceData[NonEU Year5],$A162)=myNull,0,INDEX(tblSourceData[NonEU Year5],$A162)))</f>
        <v/>
      </c>
    </row>
    <row r="163" spans="1:42" x14ac:dyDescent="0.3">
      <c r="A163" s="4">
        <f t="shared" si="35"/>
        <v>154</v>
      </c>
      <c r="B163" s="6" t="b">
        <f t="shared" si="36"/>
        <v>1</v>
      </c>
      <c r="D163" t="str" cm="1">
        <f t="array" ref="D163">IF($B163,myNull,INDEX(tblSourceData[Campus],$A163))</f>
        <v/>
      </c>
      <c r="E163" t="str" cm="1">
        <f t="array" ref="E163">IF($B163,myNull,INDEX(tblSourceData[Major],$A163))</f>
        <v/>
      </c>
      <c r="F163" t="str" cm="1">
        <f t="array" ref="F163">IF($B163,myNull,INDEX(tblSourceData[Stage],$A163))</f>
        <v/>
      </c>
      <c r="G163" t="str" cm="1">
        <f t="array" ref="G163">IF($B163,myNull,INDEX(tblSourceData[Level],$A163))</f>
        <v/>
      </c>
      <c r="H163" s="10" t="str" cm="1">
        <f t="array" ref="H163">IF($B163,myNull,INDEX(tblSourceData[EU Census],$A163))</f>
        <v/>
      </c>
      <c r="I163" s="10" t="str" cm="1">
        <f t="array" ref="I163">IF($B163,myNull,INDEX(tblSourceData[NonEU Census],$A163))</f>
        <v/>
      </c>
      <c r="J163" s="10" t="str" cm="1">
        <f t="array" ref="J163">IF($B163,myNull,INDEX(tblSourceData[Census Total],$A163))</f>
        <v/>
      </c>
      <c r="K163" s="11" t="str" cm="1">
        <f t="array" ref="K163">IF($B163,myNull,INDEX(tblSourceData[EU Year 1],$A163))</f>
        <v/>
      </c>
      <c r="L163" s="11" t="str" cm="1">
        <f t="array" ref="L163">IF($B163,myNull,INDEX(tblSourceData[EU Year 2],$A163))</f>
        <v/>
      </c>
      <c r="M163" s="11" t="str" cm="1">
        <f t="array" ref="M163">IF($B163,myNull,INDEX(tblSourceData[EU Year 3],$A163))</f>
        <v/>
      </c>
      <c r="N163" s="11" t="str" cm="1">
        <f t="array" ref="N163">IF($B163,myNull,INDEX(tblSourceData[EU Year 4],$A163))</f>
        <v/>
      </c>
      <c r="O163" s="11" t="str" cm="1">
        <f t="array" ref="O163">IF($B163,myNull,INDEX(tblSourceData[EU Year 5],$A163))</f>
        <v/>
      </c>
      <c r="P163" s="11" t="str" cm="1">
        <f t="array" ref="P163">IF($B163,myNull,INDEX(tblSourceData[NonEU Year1],$A163))</f>
        <v/>
      </c>
      <c r="Q163" s="11" t="str" cm="1">
        <f t="array" ref="Q163">IF($B163,myNull,INDEX(tblSourceData[NonEU Year2],$A163))</f>
        <v/>
      </c>
      <c r="R163" s="11" t="str" cm="1">
        <f t="array" ref="R163">IF($B163,myNull,INDEX(tblSourceData[NonEU Year3],$A163))</f>
        <v/>
      </c>
      <c r="S163" s="11" t="str" cm="1">
        <f t="array" ref="S163">IF($B163,myNull,INDEX(tblSourceData[NonEU Year4],$A163))</f>
        <v/>
      </c>
      <c r="T163" s="11" t="str" cm="1">
        <f t="array" ref="T163">IF($B163,myNull,INDEX(tblSourceData[NonEU Year5],$A163))</f>
        <v/>
      </c>
      <c r="V163" s="28">
        <f t="shared" si="37"/>
        <v>0</v>
      </c>
      <c r="W163" s="28">
        <f t="shared" si="38"/>
        <v>0</v>
      </c>
      <c r="X163" s="28">
        <f t="shared" si="39"/>
        <v>0</v>
      </c>
      <c r="Y163" s="28">
        <f t="shared" si="40"/>
        <v>0</v>
      </c>
      <c r="Z163" s="28">
        <f t="shared" si="41"/>
        <v>0</v>
      </c>
      <c r="AA163" s="28">
        <f t="shared" si="42"/>
        <v>0</v>
      </c>
      <c r="AB163" s="28">
        <f t="shared" si="43"/>
        <v>0</v>
      </c>
      <c r="AC163" s="28">
        <f t="shared" si="44"/>
        <v>0</v>
      </c>
      <c r="AD163" s="28">
        <f t="shared" si="45"/>
        <v>0</v>
      </c>
      <c r="AE163" s="28">
        <f t="shared" si="46"/>
        <v>0</v>
      </c>
      <c r="AG163" s="12" t="str" cm="1">
        <f t="array" ref="AG163">IF($B163,myNull,IF(INDEX(tblSourceData[EU Year 1],$A163)=myNull,0,INDEX(tblSourceData[EU Year 1],$A163)))</f>
        <v/>
      </c>
      <c r="AH163" s="12" t="str" cm="1">
        <f t="array" ref="AH163">IF($B163,myNull,IF(INDEX(tblSourceData[EU Year 2],$A163)=myNull,0,INDEX(tblSourceData[EU Year 2],$A163)))</f>
        <v/>
      </c>
      <c r="AI163" s="12" t="str" cm="1">
        <f t="array" ref="AI163">IF($B163,myNull,IF(INDEX(tblSourceData[EU Year 3],$A163)=myNull,0,INDEX(tblSourceData[EU Year 3],$A163)))</f>
        <v/>
      </c>
      <c r="AJ163" s="12" t="str" cm="1">
        <f t="array" ref="AJ163">IF($B163,myNull,IF(INDEX(tblSourceData[EU Year 4],$A163)=myNull,0,INDEX(tblSourceData[EU Year 4],$A163)))</f>
        <v/>
      </c>
      <c r="AK163" s="12" t="str" cm="1">
        <f t="array" ref="AK163">IF($B163,myNull,IF(INDEX(tblSourceData[EU Year 5],$A163)=myNull,0,INDEX(tblSourceData[EU Year 5],$A163)))</f>
        <v/>
      </c>
      <c r="AL163" s="12" t="str" cm="1">
        <f t="array" ref="AL163">IF($B163,myNull,IF(INDEX(tblSourceData[NonEU Year1],$A163)=myNull,0,INDEX(tblSourceData[NonEU Year1],$A163)))</f>
        <v/>
      </c>
      <c r="AM163" s="12" t="str" cm="1">
        <f t="array" ref="AM163">IF($B163,myNull,IF(INDEX(tblSourceData[NonEU Year2],$A163)=myNull,0,INDEX(tblSourceData[NonEU Year2],$A163)))</f>
        <v/>
      </c>
      <c r="AN163" s="12" t="str" cm="1">
        <f t="array" ref="AN163">IF($B163,myNull,IF(INDEX(tblSourceData[NonEU Year3],$A163)=myNull,0,INDEX(tblSourceData[NonEU Year3],$A163)))</f>
        <v/>
      </c>
      <c r="AO163" s="12" t="str" cm="1">
        <f t="array" ref="AO163">IF($B163,myNull,IF(INDEX(tblSourceData[NonEU Year4],$A163)=myNull,0,INDEX(tblSourceData[NonEU Year4],$A163)))</f>
        <v/>
      </c>
      <c r="AP163" s="12" t="str" cm="1">
        <f t="array" ref="AP163">IF($B163,myNull,IF(INDEX(tblSourceData[NonEU Year5],$A163)=myNull,0,INDEX(tblSourceData[NonEU Year5],$A163)))</f>
        <v/>
      </c>
    </row>
    <row r="164" spans="1:42" x14ac:dyDescent="0.3">
      <c r="A164" s="4">
        <f t="shared" si="35"/>
        <v>155</v>
      </c>
      <c r="B164" s="6" t="b">
        <f t="shared" si="36"/>
        <v>1</v>
      </c>
      <c r="D164" t="str" cm="1">
        <f t="array" ref="D164">IF($B164,myNull,INDEX(tblSourceData[Campus],$A164))</f>
        <v/>
      </c>
      <c r="E164" t="str" cm="1">
        <f t="array" ref="E164">IF($B164,myNull,INDEX(tblSourceData[Major],$A164))</f>
        <v/>
      </c>
      <c r="F164" t="str" cm="1">
        <f t="array" ref="F164">IF($B164,myNull,INDEX(tblSourceData[Stage],$A164))</f>
        <v/>
      </c>
      <c r="G164" t="str" cm="1">
        <f t="array" ref="G164">IF($B164,myNull,INDEX(tblSourceData[Level],$A164))</f>
        <v/>
      </c>
      <c r="H164" s="10" t="str" cm="1">
        <f t="array" ref="H164">IF($B164,myNull,INDEX(tblSourceData[EU Census],$A164))</f>
        <v/>
      </c>
      <c r="I164" s="10" t="str" cm="1">
        <f t="array" ref="I164">IF($B164,myNull,INDEX(tblSourceData[NonEU Census],$A164))</f>
        <v/>
      </c>
      <c r="J164" s="10" t="str" cm="1">
        <f t="array" ref="J164">IF($B164,myNull,INDEX(tblSourceData[Census Total],$A164))</f>
        <v/>
      </c>
      <c r="K164" s="11" t="str" cm="1">
        <f t="array" ref="K164">IF($B164,myNull,INDEX(tblSourceData[EU Year 1],$A164))</f>
        <v/>
      </c>
      <c r="L164" s="11" t="str" cm="1">
        <f t="array" ref="L164">IF($B164,myNull,INDEX(tblSourceData[EU Year 2],$A164))</f>
        <v/>
      </c>
      <c r="M164" s="11" t="str" cm="1">
        <f t="array" ref="M164">IF($B164,myNull,INDEX(tblSourceData[EU Year 3],$A164))</f>
        <v/>
      </c>
      <c r="N164" s="11" t="str" cm="1">
        <f t="array" ref="N164">IF($B164,myNull,INDEX(tblSourceData[EU Year 4],$A164))</f>
        <v/>
      </c>
      <c r="O164" s="11" t="str" cm="1">
        <f t="array" ref="O164">IF($B164,myNull,INDEX(tblSourceData[EU Year 5],$A164))</f>
        <v/>
      </c>
      <c r="P164" s="11" t="str" cm="1">
        <f t="array" ref="P164">IF($B164,myNull,INDEX(tblSourceData[NonEU Year1],$A164))</f>
        <v/>
      </c>
      <c r="Q164" s="11" t="str" cm="1">
        <f t="array" ref="Q164">IF($B164,myNull,INDEX(tblSourceData[NonEU Year2],$A164))</f>
        <v/>
      </c>
      <c r="R164" s="11" t="str" cm="1">
        <f t="array" ref="R164">IF($B164,myNull,INDEX(tblSourceData[NonEU Year3],$A164))</f>
        <v/>
      </c>
      <c r="S164" s="11" t="str" cm="1">
        <f t="array" ref="S164">IF($B164,myNull,INDEX(tblSourceData[NonEU Year4],$A164))</f>
        <v/>
      </c>
      <c r="T164" s="11" t="str" cm="1">
        <f t="array" ref="T164">IF($B164,myNull,INDEX(tblSourceData[NonEU Year5],$A164))</f>
        <v/>
      </c>
      <c r="V164" s="28">
        <f t="shared" si="37"/>
        <v>0</v>
      </c>
      <c r="W164" s="28">
        <f t="shared" si="38"/>
        <v>0</v>
      </c>
      <c r="X164" s="28">
        <f t="shared" si="39"/>
        <v>0</v>
      </c>
      <c r="Y164" s="28">
        <f t="shared" si="40"/>
        <v>0</v>
      </c>
      <c r="Z164" s="28">
        <f t="shared" si="41"/>
        <v>0</v>
      </c>
      <c r="AA164" s="28">
        <f t="shared" si="42"/>
        <v>0</v>
      </c>
      <c r="AB164" s="28">
        <f t="shared" si="43"/>
        <v>0</v>
      </c>
      <c r="AC164" s="28">
        <f t="shared" si="44"/>
        <v>0</v>
      </c>
      <c r="AD164" s="28">
        <f t="shared" si="45"/>
        <v>0</v>
      </c>
      <c r="AE164" s="28">
        <f t="shared" si="46"/>
        <v>0</v>
      </c>
      <c r="AG164" s="12" t="str" cm="1">
        <f t="array" ref="AG164">IF($B164,myNull,IF(INDEX(tblSourceData[EU Year 1],$A164)=myNull,0,INDEX(tblSourceData[EU Year 1],$A164)))</f>
        <v/>
      </c>
      <c r="AH164" s="12" t="str" cm="1">
        <f t="array" ref="AH164">IF($B164,myNull,IF(INDEX(tblSourceData[EU Year 2],$A164)=myNull,0,INDEX(tblSourceData[EU Year 2],$A164)))</f>
        <v/>
      </c>
      <c r="AI164" s="12" t="str" cm="1">
        <f t="array" ref="AI164">IF($B164,myNull,IF(INDEX(tblSourceData[EU Year 3],$A164)=myNull,0,INDEX(tblSourceData[EU Year 3],$A164)))</f>
        <v/>
      </c>
      <c r="AJ164" s="12" t="str" cm="1">
        <f t="array" ref="AJ164">IF($B164,myNull,IF(INDEX(tblSourceData[EU Year 4],$A164)=myNull,0,INDEX(tblSourceData[EU Year 4],$A164)))</f>
        <v/>
      </c>
      <c r="AK164" s="12" t="str" cm="1">
        <f t="array" ref="AK164">IF($B164,myNull,IF(INDEX(tblSourceData[EU Year 5],$A164)=myNull,0,INDEX(tblSourceData[EU Year 5],$A164)))</f>
        <v/>
      </c>
      <c r="AL164" s="12" t="str" cm="1">
        <f t="array" ref="AL164">IF($B164,myNull,IF(INDEX(tblSourceData[NonEU Year1],$A164)=myNull,0,INDEX(tblSourceData[NonEU Year1],$A164)))</f>
        <v/>
      </c>
      <c r="AM164" s="12" t="str" cm="1">
        <f t="array" ref="AM164">IF($B164,myNull,IF(INDEX(tblSourceData[NonEU Year2],$A164)=myNull,0,INDEX(tblSourceData[NonEU Year2],$A164)))</f>
        <v/>
      </c>
      <c r="AN164" s="12" t="str" cm="1">
        <f t="array" ref="AN164">IF($B164,myNull,IF(INDEX(tblSourceData[NonEU Year3],$A164)=myNull,0,INDEX(tblSourceData[NonEU Year3],$A164)))</f>
        <v/>
      </c>
      <c r="AO164" s="12" t="str" cm="1">
        <f t="array" ref="AO164">IF($B164,myNull,IF(INDEX(tblSourceData[NonEU Year4],$A164)=myNull,0,INDEX(tblSourceData[NonEU Year4],$A164)))</f>
        <v/>
      </c>
      <c r="AP164" s="12" t="str" cm="1">
        <f t="array" ref="AP164">IF($B164,myNull,IF(INDEX(tblSourceData[NonEU Year5],$A164)=myNull,0,INDEX(tblSourceData[NonEU Year5],$A164)))</f>
        <v/>
      </c>
    </row>
    <row r="165" spans="1:42" x14ac:dyDescent="0.3">
      <c r="A165" s="4">
        <f t="shared" si="35"/>
        <v>156</v>
      </c>
      <c r="B165" s="6" t="b">
        <f t="shared" si="36"/>
        <v>1</v>
      </c>
      <c r="D165" t="str" cm="1">
        <f t="array" ref="D165">IF($B165,myNull,INDEX(tblSourceData[Campus],$A165))</f>
        <v/>
      </c>
      <c r="E165" t="str" cm="1">
        <f t="array" ref="E165">IF($B165,myNull,INDEX(tblSourceData[Major],$A165))</f>
        <v/>
      </c>
      <c r="F165" t="str" cm="1">
        <f t="array" ref="F165">IF($B165,myNull,INDEX(tblSourceData[Stage],$A165))</f>
        <v/>
      </c>
      <c r="G165" t="str" cm="1">
        <f t="array" ref="G165">IF($B165,myNull,INDEX(tblSourceData[Level],$A165))</f>
        <v/>
      </c>
      <c r="H165" s="10" t="str" cm="1">
        <f t="array" ref="H165">IF($B165,myNull,INDEX(tblSourceData[EU Census],$A165))</f>
        <v/>
      </c>
      <c r="I165" s="10" t="str" cm="1">
        <f t="array" ref="I165">IF($B165,myNull,INDEX(tblSourceData[NonEU Census],$A165))</f>
        <v/>
      </c>
      <c r="J165" s="10" t="str" cm="1">
        <f t="array" ref="J165">IF($B165,myNull,INDEX(tblSourceData[Census Total],$A165))</f>
        <v/>
      </c>
      <c r="K165" s="11" t="str" cm="1">
        <f t="array" ref="K165">IF($B165,myNull,INDEX(tblSourceData[EU Year 1],$A165))</f>
        <v/>
      </c>
      <c r="L165" s="11" t="str" cm="1">
        <f t="array" ref="L165">IF($B165,myNull,INDEX(tblSourceData[EU Year 2],$A165))</f>
        <v/>
      </c>
      <c r="M165" s="11" t="str" cm="1">
        <f t="array" ref="M165">IF($B165,myNull,INDEX(tblSourceData[EU Year 3],$A165))</f>
        <v/>
      </c>
      <c r="N165" s="11" t="str" cm="1">
        <f t="array" ref="N165">IF($B165,myNull,INDEX(tblSourceData[EU Year 4],$A165))</f>
        <v/>
      </c>
      <c r="O165" s="11" t="str" cm="1">
        <f t="array" ref="O165">IF($B165,myNull,INDEX(tblSourceData[EU Year 5],$A165))</f>
        <v/>
      </c>
      <c r="P165" s="11" t="str" cm="1">
        <f t="array" ref="P165">IF($B165,myNull,INDEX(tblSourceData[NonEU Year1],$A165))</f>
        <v/>
      </c>
      <c r="Q165" s="11" t="str" cm="1">
        <f t="array" ref="Q165">IF($B165,myNull,INDEX(tblSourceData[NonEU Year2],$A165))</f>
        <v/>
      </c>
      <c r="R165" s="11" t="str" cm="1">
        <f t="array" ref="R165">IF($B165,myNull,INDEX(tblSourceData[NonEU Year3],$A165))</f>
        <v/>
      </c>
      <c r="S165" s="11" t="str" cm="1">
        <f t="array" ref="S165">IF($B165,myNull,INDEX(tblSourceData[NonEU Year4],$A165))</f>
        <v/>
      </c>
      <c r="T165" s="11" t="str" cm="1">
        <f t="array" ref="T165">IF($B165,myNull,INDEX(tblSourceData[NonEU Year5],$A165))</f>
        <v/>
      </c>
      <c r="V165" s="28">
        <f t="shared" si="37"/>
        <v>0</v>
      </c>
      <c r="W165" s="28">
        <f t="shared" si="38"/>
        <v>0</v>
      </c>
      <c r="X165" s="28">
        <f t="shared" si="39"/>
        <v>0</v>
      </c>
      <c r="Y165" s="28">
        <f t="shared" si="40"/>
        <v>0</v>
      </c>
      <c r="Z165" s="28">
        <f t="shared" si="41"/>
        <v>0</v>
      </c>
      <c r="AA165" s="28">
        <f t="shared" si="42"/>
        <v>0</v>
      </c>
      <c r="AB165" s="28">
        <f t="shared" si="43"/>
        <v>0</v>
      </c>
      <c r="AC165" s="28">
        <f t="shared" si="44"/>
        <v>0</v>
      </c>
      <c r="AD165" s="28">
        <f t="shared" si="45"/>
        <v>0</v>
      </c>
      <c r="AE165" s="28">
        <f t="shared" si="46"/>
        <v>0</v>
      </c>
      <c r="AG165" s="12" t="str" cm="1">
        <f t="array" ref="AG165">IF($B165,myNull,IF(INDEX(tblSourceData[EU Year 1],$A165)=myNull,0,INDEX(tblSourceData[EU Year 1],$A165)))</f>
        <v/>
      </c>
      <c r="AH165" s="12" t="str" cm="1">
        <f t="array" ref="AH165">IF($B165,myNull,IF(INDEX(tblSourceData[EU Year 2],$A165)=myNull,0,INDEX(tblSourceData[EU Year 2],$A165)))</f>
        <v/>
      </c>
      <c r="AI165" s="12" t="str" cm="1">
        <f t="array" ref="AI165">IF($B165,myNull,IF(INDEX(tblSourceData[EU Year 3],$A165)=myNull,0,INDEX(tblSourceData[EU Year 3],$A165)))</f>
        <v/>
      </c>
      <c r="AJ165" s="12" t="str" cm="1">
        <f t="array" ref="AJ165">IF($B165,myNull,IF(INDEX(tblSourceData[EU Year 4],$A165)=myNull,0,INDEX(tblSourceData[EU Year 4],$A165)))</f>
        <v/>
      </c>
      <c r="AK165" s="12" t="str" cm="1">
        <f t="array" ref="AK165">IF($B165,myNull,IF(INDEX(tblSourceData[EU Year 5],$A165)=myNull,0,INDEX(tblSourceData[EU Year 5],$A165)))</f>
        <v/>
      </c>
      <c r="AL165" s="12" t="str" cm="1">
        <f t="array" ref="AL165">IF($B165,myNull,IF(INDEX(tblSourceData[NonEU Year1],$A165)=myNull,0,INDEX(tblSourceData[NonEU Year1],$A165)))</f>
        <v/>
      </c>
      <c r="AM165" s="12" t="str" cm="1">
        <f t="array" ref="AM165">IF($B165,myNull,IF(INDEX(tblSourceData[NonEU Year2],$A165)=myNull,0,INDEX(tblSourceData[NonEU Year2],$A165)))</f>
        <v/>
      </c>
      <c r="AN165" s="12" t="str" cm="1">
        <f t="array" ref="AN165">IF($B165,myNull,IF(INDEX(tblSourceData[NonEU Year3],$A165)=myNull,0,INDEX(tblSourceData[NonEU Year3],$A165)))</f>
        <v/>
      </c>
      <c r="AO165" s="12" t="str" cm="1">
        <f t="array" ref="AO165">IF($B165,myNull,IF(INDEX(tblSourceData[NonEU Year4],$A165)=myNull,0,INDEX(tblSourceData[NonEU Year4],$A165)))</f>
        <v/>
      </c>
      <c r="AP165" s="12" t="str" cm="1">
        <f t="array" ref="AP165">IF($B165,myNull,IF(INDEX(tblSourceData[NonEU Year5],$A165)=myNull,0,INDEX(tblSourceData[NonEU Year5],$A165)))</f>
        <v/>
      </c>
    </row>
    <row r="166" spans="1:42" x14ac:dyDescent="0.3">
      <c r="A166" s="4">
        <f t="shared" si="35"/>
        <v>157</v>
      </c>
      <c r="B166" s="6" t="b">
        <f t="shared" si="36"/>
        <v>1</v>
      </c>
      <c r="D166" t="str" cm="1">
        <f t="array" ref="D166">IF($B166,myNull,INDEX(tblSourceData[Campus],$A166))</f>
        <v/>
      </c>
      <c r="E166" t="str" cm="1">
        <f t="array" ref="E166">IF($B166,myNull,INDEX(tblSourceData[Major],$A166))</f>
        <v/>
      </c>
      <c r="F166" t="str" cm="1">
        <f t="array" ref="F166">IF($B166,myNull,INDEX(tblSourceData[Stage],$A166))</f>
        <v/>
      </c>
      <c r="G166" t="str" cm="1">
        <f t="array" ref="G166">IF($B166,myNull,INDEX(tblSourceData[Level],$A166))</f>
        <v/>
      </c>
      <c r="H166" s="10" t="str" cm="1">
        <f t="array" ref="H166">IF($B166,myNull,INDEX(tblSourceData[EU Census],$A166))</f>
        <v/>
      </c>
      <c r="I166" s="10" t="str" cm="1">
        <f t="array" ref="I166">IF($B166,myNull,INDEX(tblSourceData[NonEU Census],$A166))</f>
        <v/>
      </c>
      <c r="J166" s="10" t="str" cm="1">
        <f t="array" ref="J166">IF($B166,myNull,INDEX(tblSourceData[Census Total],$A166))</f>
        <v/>
      </c>
      <c r="K166" s="11" t="str" cm="1">
        <f t="array" ref="K166">IF($B166,myNull,INDEX(tblSourceData[EU Year 1],$A166))</f>
        <v/>
      </c>
      <c r="L166" s="11" t="str" cm="1">
        <f t="array" ref="L166">IF($B166,myNull,INDEX(tblSourceData[EU Year 2],$A166))</f>
        <v/>
      </c>
      <c r="M166" s="11" t="str" cm="1">
        <f t="array" ref="M166">IF($B166,myNull,INDEX(tblSourceData[EU Year 3],$A166))</f>
        <v/>
      </c>
      <c r="N166" s="11" t="str" cm="1">
        <f t="array" ref="N166">IF($B166,myNull,INDEX(tblSourceData[EU Year 4],$A166))</f>
        <v/>
      </c>
      <c r="O166" s="11" t="str" cm="1">
        <f t="array" ref="O166">IF($B166,myNull,INDEX(tblSourceData[EU Year 5],$A166))</f>
        <v/>
      </c>
      <c r="P166" s="11" t="str" cm="1">
        <f t="array" ref="P166">IF($B166,myNull,INDEX(tblSourceData[NonEU Year1],$A166))</f>
        <v/>
      </c>
      <c r="Q166" s="11" t="str" cm="1">
        <f t="array" ref="Q166">IF($B166,myNull,INDEX(tblSourceData[NonEU Year2],$A166))</f>
        <v/>
      </c>
      <c r="R166" s="11" t="str" cm="1">
        <f t="array" ref="R166">IF($B166,myNull,INDEX(tblSourceData[NonEU Year3],$A166))</f>
        <v/>
      </c>
      <c r="S166" s="11" t="str" cm="1">
        <f t="array" ref="S166">IF($B166,myNull,INDEX(tblSourceData[NonEU Year4],$A166))</f>
        <v/>
      </c>
      <c r="T166" s="11" t="str" cm="1">
        <f t="array" ref="T166">IF($B166,myNull,INDEX(tblSourceData[NonEU Year5],$A166))</f>
        <v/>
      </c>
      <c r="V166" s="28">
        <f t="shared" si="37"/>
        <v>0</v>
      </c>
      <c r="W166" s="28">
        <f t="shared" si="38"/>
        <v>0</v>
      </c>
      <c r="X166" s="28">
        <f t="shared" si="39"/>
        <v>0</v>
      </c>
      <c r="Y166" s="28">
        <f t="shared" si="40"/>
        <v>0</v>
      </c>
      <c r="Z166" s="28">
        <f t="shared" si="41"/>
        <v>0</v>
      </c>
      <c r="AA166" s="28">
        <f t="shared" si="42"/>
        <v>0</v>
      </c>
      <c r="AB166" s="28">
        <f t="shared" si="43"/>
        <v>0</v>
      </c>
      <c r="AC166" s="28">
        <f t="shared" si="44"/>
        <v>0</v>
      </c>
      <c r="AD166" s="28">
        <f t="shared" si="45"/>
        <v>0</v>
      </c>
      <c r="AE166" s="28">
        <f t="shared" si="46"/>
        <v>0</v>
      </c>
      <c r="AG166" s="12" t="str" cm="1">
        <f t="array" ref="AG166">IF($B166,myNull,IF(INDEX(tblSourceData[EU Year 1],$A166)=myNull,0,INDEX(tblSourceData[EU Year 1],$A166)))</f>
        <v/>
      </c>
      <c r="AH166" s="12" t="str" cm="1">
        <f t="array" ref="AH166">IF($B166,myNull,IF(INDEX(tblSourceData[EU Year 2],$A166)=myNull,0,INDEX(tblSourceData[EU Year 2],$A166)))</f>
        <v/>
      </c>
      <c r="AI166" s="12" t="str" cm="1">
        <f t="array" ref="AI166">IF($B166,myNull,IF(INDEX(tblSourceData[EU Year 3],$A166)=myNull,0,INDEX(tblSourceData[EU Year 3],$A166)))</f>
        <v/>
      </c>
      <c r="AJ166" s="12" t="str" cm="1">
        <f t="array" ref="AJ166">IF($B166,myNull,IF(INDEX(tblSourceData[EU Year 4],$A166)=myNull,0,INDEX(tblSourceData[EU Year 4],$A166)))</f>
        <v/>
      </c>
      <c r="AK166" s="12" t="str" cm="1">
        <f t="array" ref="AK166">IF($B166,myNull,IF(INDEX(tblSourceData[EU Year 5],$A166)=myNull,0,INDEX(tblSourceData[EU Year 5],$A166)))</f>
        <v/>
      </c>
      <c r="AL166" s="12" t="str" cm="1">
        <f t="array" ref="AL166">IF($B166,myNull,IF(INDEX(tblSourceData[NonEU Year1],$A166)=myNull,0,INDEX(tblSourceData[NonEU Year1],$A166)))</f>
        <v/>
      </c>
      <c r="AM166" s="12" t="str" cm="1">
        <f t="array" ref="AM166">IF($B166,myNull,IF(INDEX(tblSourceData[NonEU Year2],$A166)=myNull,0,INDEX(tblSourceData[NonEU Year2],$A166)))</f>
        <v/>
      </c>
      <c r="AN166" s="12" t="str" cm="1">
        <f t="array" ref="AN166">IF($B166,myNull,IF(INDEX(tblSourceData[NonEU Year3],$A166)=myNull,0,INDEX(tblSourceData[NonEU Year3],$A166)))</f>
        <v/>
      </c>
      <c r="AO166" s="12" t="str" cm="1">
        <f t="array" ref="AO166">IF($B166,myNull,IF(INDEX(tblSourceData[NonEU Year4],$A166)=myNull,0,INDEX(tblSourceData[NonEU Year4],$A166)))</f>
        <v/>
      </c>
      <c r="AP166" s="12" t="str" cm="1">
        <f t="array" ref="AP166">IF($B166,myNull,IF(INDEX(tblSourceData[NonEU Year5],$A166)=myNull,0,INDEX(tblSourceData[NonEU Year5],$A166)))</f>
        <v/>
      </c>
    </row>
    <row r="167" spans="1:42" x14ac:dyDescent="0.3">
      <c r="A167" s="4">
        <f t="shared" si="35"/>
        <v>158</v>
      </c>
      <c r="B167" s="6" t="b">
        <f t="shared" si="36"/>
        <v>1</v>
      </c>
      <c r="D167" t="str" cm="1">
        <f t="array" ref="D167">IF($B167,myNull,INDEX(tblSourceData[Campus],$A167))</f>
        <v/>
      </c>
      <c r="E167" t="str" cm="1">
        <f t="array" ref="E167">IF($B167,myNull,INDEX(tblSourceData[Major],$A167))</f>
        <v/>
      </c>
      <c r="F167" t="str" cm="1">
        <f t="array" ref="F167">IF($B167,myNull,INDEX(tblSourceData[Stage],$A167))</f>
        <v/>
      </c>
      <c r="G167" t="str" cm="1">
        <f t="array" ref="G167">IF($B167,myNull,INDEX(tblSourceData[Level],$A167))</f>
        <v/>
      </c>
      <c r="H167" s="10" t="str" cm="1">
        <f t="array" ref="H167">IF($B167,myNull,INDEX(tblSourceData[EU Census],$A167))</f>
        <v/>
      </c>
      <c r="I167" s="10" t="str" cm="1">
        <f t="array" ref="I167">IF($B167,myNull,INDEX(tblSourceData[NonEU Census],$A167))</f>
        <v/>
      </c>
      <c r="J167" s="10" t="str" cm="1">
        <f t="array" ref="J167">IF($B167,myNull,INDEX(tblSourceData[Census Total],$A167))</f>
        <v/>
      </c>
      <c r="K167" s="11" t="str" cm="1">
        <f t="array" ref="K167">IF($B167,myNull,INDEX(tblSourceData[EU Year 1],$A167))</f>
        <v/>
      </c>
      <c r="L167" s="11" t="str" cm="1">
        <f t="array" ref="L167">IF($B167,myNull,INDEX(tblSourceData[EU Year 2],$A167))</f>
        <v/>
      </c>
      <c r="M167" s="11" t="str" cm="1">
        <f t="array" ref="M167">IF($B167,myNull,INDEX(tblSourceData[EU Year 3],$A167))</f>
        <v/>
      </c>
      <c r="N167" s="11" t="str" cm="1">
        <f t="array" ref="N167">IF($B167,myNull,INDEX(tblSourceData[EU Year 4],$A167))</f>
        <v/>
      </c>
      <c r="O167" s="11" t="str" cm="1">
        <f t="array" ref="O167">IF($B167,myNull,INDEX(tblSourceData[EU Year 5],$A167))</f>
        <v/>
      </c>
      <c r="P167" s="11" t="str" cm="1">
        <f t="array" ref="P167">IF($B167,myNull,INDEX(tblSourceData[NonEU Year1],$A167))</f>
        <v/>
      </c>
      <c r="Q167" s="11" t="str" cm="1">
        <f t="array" ref="Q167">IF($B167,myNull,INDEX(tblSourceData[NonEU Year2],$A167))</f>
        <v/>
      </c>
      <c r="R167" s="11" t="str" cm="1">
        <f t="array" ref="R167">IF($B167,myNull,INDEX(tblSourceData[NonEU Year3],$A167))</f>
        <v/>
      </c>
      <c r="S167" s="11" t="str" cm="1">
        <f t="array" ref="S167">IF($B167,myNull,INDEX(tblSourceData[NonEU Year4],$A167))</f>
        <v/>
      </c>
      <c r="T167" s="11" t="str" cm="1">
        <f t="array" ref="T167">IF($B167,myNull,INDEX(tblSourceData[NonEU Year5],$A167))</f>
        <v/>
      </c>
      <c r="V167" s="28">
        <f t="shared" si="37"/>
        <v>0</v>
      </c>
      <c r="W167" s="28">
        <f t="shared" si="38"/>
        <v>0</v>
      </c>
      <c r="X167" s="28">
        <f t="shared" si="39"/>
        <v>0</v>
      </c>
      <c r="Y167" s="28">
        <f t="shared" si="40"/>
        <v>0</v>
      </c>
      <c r="Z167" s="28">
        <f t="shared" si="41"/>
        <v>0</v>
      </c>
      <c r="AA167" s="28">
        <f t="shared" si="42"/>
        <v>0</v>
      </c>
      <c r="AB167" s="28">
        <f t="shared" si="43"/>
        <v>0</v>
      </c>
      <c r="AC167" s="28">
        <f t="shared" si="44"/>
        <v>0</v>
      </c>
      <c r="AD167" s="28">
        <f t="shared" si="45"/>
        <v>0</v>
      </c>
      <c r="AE167" s="28">
        <f t="shared" si="46"/>
        <v>0</v>
      </c>
      <c r="AG167" s="12" t="str" cm="1">
        <f t="array" ref="AG167">IF($B167,myNull,IF(INDEX(tblSourceData[EU Year 1],$A167)=myNull,0,INDEX(tblSourceData[EU Year 1],$A167)))</f>
        <v/>
      </c>
      <c r="AH167" s="12" t="str" cm="1">
        <f t="array" ref="AH167">IF($B167,myNull,IF(INDEX(tblSourceData[EU Year 2],$A167)=myNull,0,INDEX(tblSourceData[EU Year 2],$A167)))</f>
        <v/>
      </c>
      <c r="AI167" s="12" t="str" cm="1">
        <f t="array" ref="AI167">IF($B167,myNull,IF(INDEX(tblSourceData[EU Year 3],$A167)=myNull,0,INDEX(tblSourceData[EU Year 3],$A167)))</f>
        <v/>
      </c>
      <c r="AJ167" s="12" t="str" cm="1">
        <f t="array" ref="AJ167">IF($B167,myNull,IF(INDEX(tblSourceData[EU Year 4],$A167)=myNull,0,INDEX(tblSourceData[EU Year 4],$A167)))</f>
        <v/>
      </c>
      <c r="AK167" s="12" t="str" cm="1">
        <f t="array" ref="AK167">IF($B167,myNull,IF(INDEX(tblSourceData[EU Year 5],$A167)=myNull,0,INDEX(tblSourceData[EU Year 5],$A167)))</f>
        <v/>
      </c>
      <c r="AL167" s="12" t="str" cm="1">
        <f t="array" ref="AL167">IF($B167,myNull,IF(INDEX(tblSourceData[NonEU Year1],$A167)=myNull,0,INDEX(tblSourceData[NonEU Year1],$A167)))</f>
        <v/>
      </c>
      <c r="AM167" s="12" t="str" cm="1">
        <f t="array" ref="AM167">IF($B167,myNull,IF(INDEX(tblSourceData[NonEU Year2],$A167)=myNull,0,INDEX(tblSourceData[NonEU Year2],$A167)))</f>
        <v/>
      </c>
      <c r="AN167" s="12" t="str" cm="1">
        <f t="array" ref="AN167">IF($B167,myNull,IF(INDEX(tblSourceData[NonEU Year3],$A167)=myNull,0,INDEX(tblSourceData[NonEU Year3],$A167)))</f>
        <v/>
      </c>
      <c r="AO167" s="12" t="str" cm="1">
        <f t="array" ref="AO167">IF($B167,myNull,IF(INDEX(tblSourceData[NonEU Year4],$A167)=myNull,0,INDEX(tblSourceData[NonEU Year4],$A167)))</f>
        <v/>
      </c>
      <c r="AP167" s="12" t="str" cm="1">
        <f t="array" ref="AP167">IF($B167,myNull,IF(INDEX(tblSourceData[NonEU Year5],$A167)=myNull,0,INDEX(tblSourceData[NonEU Year5],$A167)))</f>
        <v/>
      </c>
    </row>
    <row r="168" spans="1:42" x14ac:dyDescent="0.3">
      <c r="A168" s="4">
        <f t="shared" si="35"/>
        <v>159</v>
      </c>
      <c r="B168" s="6" t="b">
        <f t="shared" si="36"/>
        <v>1</v>
      </c>
      <c r="D168" t="str" cm="1">
        <f t="array" ref="D168">IF($B168,myNull,INDEX(tblSourceData[Campus],$A168))</f>
        <v/>
      </c>
      <c r="E168" t="str" cm="1">
        <f t="array" ref="E168">IF($B168,myNull,INDEX(tblSourceData[Major],$A168))</f>
        <v/>
      </c>
      <c r="F168" t="str" cm="1">
        <f t="array" ref="F168">IF($B168,myNull,INDEX(tblSourceData[Stage],$A168))</f>
        <v/>
      </c>
      <c r="G168" t="str" cm="1">
        <f t="array" ref="G168">IF($B168,myNull,INDEX(tblSourceData[Level],$A168))</f>
        <v/>
      </c>
      <c r="H168" s="10" t="str" cm="1">
        <f t="array" ref="H168">IF($B168,myNull,INDEX(tblSourceData[EU Census],$A168))</f>
        <v/>
      </c>
      <c r="I168" s="10" t="str" cm="1">
        <f t="array" ref="I168">IF($B168,myNull,INDEX(tblSourceData[NonEU Census],$A168))</f>
        <v/>
      </c>
      <c r="J168" s="10" t="str" cm="1">
        <f t="array" ref="J168">IF($B168,myNull,INDEX(tblSourceData[Census Total],$A168))</f>
        <v/>
      </c>
      <c r="K168" s="11" t="str" cm="1">
        <f t="array" ref="K168">IF($B168,myNull,INDEX(tblSourceData[EU Year 1],$A168))</f>
        <v/>
      </c>
      <c r="L168" s="11" t="str" cm="1">
        <f t="array" ref="L168">IF($B168,myNull,INDEX(tblSourceData[EU Year 2],$A168))</f>
        <v/>
      </c>
      <c r="M168" s="11" t="str" cm="1">
        <f t="array" ref="M168">IF($B168,myNull,INDEX(tblSourceData[EU Year 3],$A168))</f>
        <v/>
      </c>
      <c r="N168" s="11" t="str" cm="1">
        <f t="array" ref="N168">IF($B168,myNull,INDEX(tblSourceData[EU Year 4],$A168))</f>
        <v/>
      </c>
      <c r="O168" s="11" t="str" cm="1">
        <f t="array" ref="O168">IF($B168,myNull,INDEX(tblSourceData[EU Year 5],$A168))</f>
        <v/>
      </c>
      <c r="P168" s="11" t="str" cm="1">
        <f t="array" ref="P168">IF($B168,myNull,INDEX(tblSourceData[NonEU Year1],$A168))</f>
        <v/>
      </c>
      <c r="Q168" s="11" t="str" cm="1">
        <f t="array" ref="Q168">IF($B168,myNull,INDEX(tblSourceData[NonEU Year2],$A168))</f>
        <v/>
      </c>
      <c r="R168" s="11" t="str" cm="1">
        <f t="array" ref="R168">IF($B168,myNull,INDEX(tblSourceData[NonEU Year3],$A168))</f>
        <v/>
      </c>
      <c r="S168" s="11" t="str" cm="1">
        <f t="array" ref="S168">IF($B168,myNull,INDEX(tblSourceData[NonEU Year4],$A168))</f>
        <v/>
      </c>
      <c r="T168" s="11" t="str" cm="1">
        <f t="array" ref="T168">IF($B168,myNull,INDEX(tblSourceData[NonEU Year5],$A168))</f>
        <v/>
      </c>
      <c r="V168" s="28">
        <f t="shared" si="37"/>
        <v>0</v>
      </c>
      <c r="W168" s="28">
        <f t="shared" si="38"/>
        <v>0</v>
      </c>
      <c r="X168" s="28">
        <f t="shared" si="39"/>
        <v>0</v>
      </c>
      <c r="Y168" s="28">
        <f t="shared" si="40"/>
        <v>0</v>
      </c>
      <c r="Z168" s="28">
        <f t="shared" si="41"/>
        <v>0</v>
      </c>
      <c r="AA168" s="28">
        <f t="shared" si="42"/>
        <v>0</v>
      </c>
      <c r="AB168" s="28">
        <f t="shared" si="43"/>
        <v>0</v>
      </c>
      <c r="AC168" s="28">
        <f t="shared" si="44"/>
        <v>0</v>
      </c>
      <c r="AD168" s="28">
        <f t="shared" si="45"/>
        <v>0</v>
      </c>
      <c r="AE168" s="28">
        <f t="shared" si="46"/>
        <v>0</v>
      </c>
      <c r="AG168" s="12" t="str" cm="1">
        <f t="array" ref="AG168">IF($B168,myNull,IF(INDEX(tblSourceData[EU Year 1],$A168)=myNull,0,INDEX(tblSourceData[EU Year 1],$A168)))</f>
        <v/>
      </c>
      <c r="AH168" s="12" t="str" cm="1">
        <f t="array" ref="AH168">IF($B168,myNull,IF(INDEX(tblSourceData[EU Year 2],$A168)=myNull,0,INDEX(tblSourceData[EU Year 2],$A168)))</f>
        <v/>
      </c>
      <c r="AI168" s="12" t="str" cm="1">
        <f t="array" ref="AI168">IF($B168,myNull,IF(INDEX(tblSourceData[EU Year 3],$A168)=myNull,0,INDEX(tblSourceData[EU Year 3],$A168)))</f>
        <v/>
      </c>
      <c r="AJ168" s="12" t="str" cm="1">
        <f t="array" ref="AJ168">IF($B168,myNull,IF(INDEX(tblSourceData[EU Year 4],$A168)=myNull,0,INDEX(tblSourceData[EU Year 4],$A168)))</f>
        <v/>
      </c>
      <c r="AK168" s="12" t="str" cm="1">
        <f t="array" ref="AK168">IF($B168,myNull,IF(INDEX(tblSourceData[EU Year 5],$A168)=myNull,0,INDEX(tblSourceData[EU Year 5],$A168)))</f>
        <v/>
      </c>
      <c r="AL168" s="12" t="str" cm="1">
        <f t="array" ref="AL168">IF($B168,myNull,IF(INDEX(tblSourceData[NonEU Year1],$A168)=myNull,0,INDEX(tblSourceData[NonEU Year1],$A168)))</f>
        <v/>
      </c>
      <c r="AM168" s="12" t="str" cm="1">
        <f t="array" ref="AM168">IF($B168,myNull,IF(INDEX(tblSourceData[NonEU Year2],$A168)=myNull,0,INDEX(tblSourceData[NonEU Year2],$A168)))</f>
        <v/>
      </c>
      <c r="AN168" s="12" t="str" cm="1">
        <f t="array" ref="AN168">IF($B168,myNull,IF(INDEX(tblSourceData[NonEU Year3],$A168)=myNull,0,INDEX(tblSourceData[NonEU Year3],$A168)))</f>
        <v/>
      </c>
      <c r="AO168" s="12" t="str" cm="1">
        <f t="array" ref="AO168">IF($B168,myNull,IF(INDEX(tblSourceData[NonEU Year4],$A168)=myNull,0,INDEX(tblSourceData[NonEU Year4],$A168)))</f>
        <v/>
      </c>
      <c r="AP168" s="12" t="str" cm="1">
        <f t="array" ref="AP168">IF($B168,myNull,IF(INDEX(tblSourceData[NonEU Year5],$A168)=myNull,0,INDEX(tblSourceData[NonEU Year5],$A168)))</f>
        <v/>
      </c>
    </row>
    <row r="169" spans="1:42" x14ac:dyDescent="0.3">
      <c r="A169" s="4">
        <f t="shared" si="35"/>
        <v>160</v>
      </c>
      <c r="B169" s="6" t="b">
        <f t="shared" si="36"/>
        <v>1</v>
      </c>
      <c r="D169" t="str" cm="1">
        <f t="array" ref="D169">IF($B169,myNull,INDEX(tblSourceData[Campus],$A169))</f>
        <v/>
      </c>
      <c r="E169" t="str" cm="1">
        <f t="array" ref="E169">IF($B169,myNull,INDEX(tblSourceData[Major],$A169))</f>
        <v/>
      </c>
      <c r="F169" t="str" cm="1">
        <f t="array" ref="F169">IF($B169,myNull,INDEX(tblSourceData[Stage],$A169))</f>
        <v/>
      </c>
      <c r="G169" t="str" cm="1">
        <f t="array" ref="G169">IF($B169,myNull,INDEX(tblSourceData[Level],$A169))</f>
        <v/>
      </c>
      <c r="H169" s="10" t="str" cm="1">
        <f t="array" ref="H169">IF($B169,myNull,INDEX(tblSourceData[EU Census],$A169))</f>
        <v/>
      </c>
      <c r="I169" s="10" t="str" cm="1">
        <f t="array" ref="I169">IF($B169,myNull,INDEX(tblSourceData[NonEU Census],$A169))</f>
        <v/>
      </c>
      <c r="J169" s="10" t="str" cm="1">
        <f t="array" ref="J169">IF($B169,myNull,INDEX(tblSourceData[Census Total],$A169))</f>
        <v/>
      </c>
      <c r="K169" s="11" t="str" cm="1">
        <f t="array" ref="K169">IF($B169,myNull,INDEX(tblSourceData[EU Year 1],$A169))</f>
        <v/>
      </c>
      <c r="L169" s="11" t="str" cm="1">
        <f t="array" ref="L169">IF($B169,myNull,INDEX(tblSourceData[EU Year 2],$A169))</f>
        <v/>
      </c>
      <c r="M169" s="11" t="str" cm="1">
        <f t="array" ref="M169">IF($B169,myNull,INDEX(tblSourceData[EU Year 3],$A169))</f>
        <v/>
      </c>
      <c r="N169" s="11" t="str" cm="1">
        <f t="array" ref="N169">IF($B169,myNull,INDEX(tblSourceData[EU Year 4],$A169))</f>
        <v/>
      </c>
      <c r="O169" s="11" t="str" cm="1">
        <f t="array" ref="O169">IF($B169,myNull,INDEX(tblSourceData[EU Year 5],$A169))</f>
        <v/>
      </c>
      <c r="P169" s="11" t="str" cm="1">
        <f t="array" ref="P169">IF($B169,myNull,INDEX(tblSourceData[NonEU Year1],$A169))</f>
        <v/>
      </c>
      <c r="Q169" s="11" t="str" cm="1">
        <f t="array" ref="Q169">IF($B169,myNull,INDEX(tblSourceData[NonEU Year2],$A169))</f>
        <v/>
      </c>
      <c r="R169" s="11" t="str" cm="1">
        <f t="array" ref="R169">IF($B169,myNull,INDEX(tblSourceData[NonEU Year3],$A169))</f>
        <v/>
      </c>
      <c r="S169" s="11" t="str" cm="1">
        <f t="array" ref="S169">IF($B169,myNull,INDEX(tblSourceData[NonEU Year4],$A169))</f>
        <v/>
      </c>
      <c r="T169" s="11" t="str" cm="1">
        <f t="array" ref="T169">IF($B169,myNull,INDEX(tblSourceData[NonEU Year5],$A169))</f>
        <v/>
      </c>
      <c r="V169" s="28">
        <f t="shared" si="37"/>
        <v>0</v>
      </c>
      <c r="W169" s="28">
        <f t="shared" si="38"/>
        <v>0</v>
      </c>
      <c r="X169" s="28">
        <f t="shared" si="39"/>
        <v>0</v>
      </c>
      <c r="Y169" s="28">
        <f t="shared" si="40"/>
        <v>0</v>
      </c>
      <c r="Z169" s="28">
        <f t="shared" si="41"/>
        <v>0</v>
      </c>
      <c r="AA169" s="28">
        <f t="shared" si="42"/>
        <v>0</v>
      </c>
      <c r="AB169" s="28">
        <f t="shared" si="43"/>
        <v>0</v>
      </c>
      <c r="AC169" s="28">
        <f t="shared" si="44"/>
        <v>0</v>
      </c>
      <c r="AD169" s="28">
        <f t="shared" si="45"/>
        <v>0</v>
      </c>
      <c r="AE169" s="28">
        <f t="shared" si="46"/>
        <v>0</v>
      </c>
      <c r="AG169" s="12" t="str" cm="1">
        <f t="array" ref="AG169">IF($B169,myNull,IF(INDEX(tblSourceData[EU Year 1],$A169)=myNull,0,INDEX(tblSourceData[EU Year 1],$A169)))</f>
        <v/>
      </c>
      <c r="AH169" s="12" t="str" cm="1">
        <f t="array" ref="AH169">IF($B169,myNull,IF(INDEX(tblSourceData[EU Year 2],$A169)=myNull,0,INDEX(tblSourceData[EU Year 2],$A169)))</f>
        <v/>
      </c>
      <c r="AI169" s="12" t="str" cm="1">
        <f t="array" ref="AI169">IF($B169,myNull,IF(INDEX(tblSourceData[EU Year 3],$A169)=myNull,0,INDEX(tblSourceData[EU Year 3],$A169)))</f>
        <v/>
      </c>
      <c r="AJ169" s="12" t="str" cm="1">
        <f t="array" ref="AJ169">IF($B169,myNull,IF(INDEX(tblSourceData[EU Year 4],$A169)=myNull,0,INDEX(tblSourceData[EU Year 4],$A169)))</f>
        <v/>
      </c>
      <c r="AK169" s="12" t="str" cm="1">
        <f t="array" ref="AK169">IF($B169,myNull,IF(INDEX(tblSourceData[EU Year 5],$A169)=myNull,0,INDEX(tblSourceData[EU Year 5],$A169)))</f>
        <v/>
      </c>
      <c r="AL169" s="12" t="str" cm="1">
        <f t="array" ref="AL169">IF($B169,myNull,IF(INDEX(tblSourceData[NonEU Year1],$A169)=myNull,0,INDEX(tblSourceData[NonEU Year1],$A169)))</f>
        <v/>
      </c>
      <c r="AM169" s="12" t="str" cm="1">
        <f t="array" ref="AM169">IF($B169,myNull,IF(INDEX(tblSourceData[NonEU Year2],$A169)=myNull,0,INDEX(tblSourceData[NonEU Year2],$A169)))</f>
        <v/>
      </c>
      <c r="AN169" s="12" t="str" cm="1">
        <f t="array" ref="AN169">IF($B169,myNull,IF(INDEX(tblSourceData[NonEU Year3],$A169)=myNull,0,INDEX(tblSourceData[NonEU Year3],$A169)))</f>
        <v/>
      </c>
      <c r="AO169" s="12" t="str" cm="1">
        <f t="array" ref="AO169">IF($B169,myNull,IF(INDEX(tblSourceData[NonEU Year4],$A169)=myNull,0,INDEX(tblSourceData[NonEU Year4],$A169)))</f>
        <v/>
      </c>
      <c r="AP169" s="12" t="str" cm="1">
        <f t="array" ref="AP169">IF($B169,myNull,IF(INDEX(tblSourceData[NonEU Year5],$A169)=myNull,0,INDEX(tblSourceData[NonEU Year5],$A169)))</f>
        <v/>
      </c>
    </row>
    <row r="170" spans="1:42" x14ac:dyDescent="0.3">
      <c r="A170" s="4">
        <f t="shared" si="35"/>
        <v>161</v>
      </c>
      <c r="B170" s="6" t="b">
        <f t="shared" si="36"/>
        <v>1</v>
      </c>
      <c r="D170" t="str" cm="1">
        <f t="array" ref="D170">IF($B170,myNull,INDEX(tblSourceData[Campus],$A170))</f>
        <v/>
      </c>
      <c r="E170" t="str" cm="1">
        <f t="array" ref="E170">IF($B170,myNull,INDEX(tblSourceData[Major],$A170))</f>
        <v/>
      </c>
      <c r="F170" t="str" cm="1">
        <f t="array" ref="F170">IF($B170,myNull,INDEX(tblSourceData[Stage],$A170))</f>
        <v/>
      </c>
      <c r="G170" t="str" cm="1">
        <f t="array" ref="G170">IF($B170,myNull,INDEX(tblSourceData[Level],$A170))</f>
        <v/>
      </c>
      <c r="H170" s="10" t="str" cm="1">
        <f t="array" ref="H170">IF($B170,myNull,INDEX(tblSourceData[EU Census],$A170))</f>
        <v/>
      </c>
      <c r="I170" s="10" t="str" cm="1">
        <f t="array" ref="I170">IF($B170,myNull,INDEX(tblSourceData[NonEU Census],$A170))</f>
        <v/>
      </c>
      <c r="J170" s="10" t="str" cm="1">
        <f t="array" ref="J170">IF($B170,myNull,INDEX(tblSourceData[Census Total],$A170))</f>
        <v/>
      </c>
      <c r="K170" s="11" t="str" cm="1">
        <f t="array" ref="K170">IF($B170,myNull,INDEX(tblSourceData[EU Year 1],$A170))</f>
        <v/>
      </c>
      <c r="L170" s="11" t="str" cm="1">
        <f t="array" ref="L170">IF($B170,myNull,INDEX(tblSourceData[EU Year 2],$A170))</f>
        <v/>
      </c>
      <c r="M170" s="11" t="str" cm="1">
        <f t="array" ref="M170">IF($B170,myNull,INDEX(tblSourceData[EU Year 3],$A170))</f>
        <v/>
      </c>
      <c r="N170" s="11" t="str" cm="1">
        <f t="array" ref="N170">IF($B170,myNull,INDEX(tblSourceData[EU Year 4],$A170))</f>
        <v/>
      </c>
      <c r="O170" s="11" t="str" cm="1">
        <f t="array" ref="O170">IF($B170,myNull,INDEX(tblSourceData[EU Year 5],$A170))</f>
        <v/>
      </c>
      <c r="P170" s="11" t="str" cm="1">
        <f t="array" ref="P170">IF($B170,myNull,INDEX(tblSourceData[NonEU Year1],$A170))</f>
        <v/>
      </c>
      <c r="Q170" s="11" t="str" cm="1">
        <f t="array" ref="Q170">IF($B170,myNull,INDEX(tblSourceData[NonEU Year2],$A170))</f>
        <v/>
      </c>
      <c r="R170" s="11" t="str" cm="1">
        <f t="array" ref="R170">IF($B170,myNull,INDEX(tblSourceData[NonEU Year3],$A170))</f>
        <v/>
      </c>
      <c r="S170" s="11" t="str" cm="1">
        <f t="array" ref="S170">IF($B170,myNull,INDEX(tblSourceData[NonEU Year4],$A170))</f>
        <v/>
      </c>
      <c r="T170" s="11" t="str" cm="1">
        <f t="array" ref="T170">IF($B170,myNull,INDEX(tblSourceData[NonEU Year5],$A170))</f>
        <v/>
      </c>
      <c r="V170" s="28">
        <f t="shared" si="37"/>
        <v>0</v>
      </c>
      <c r="W170" s="28">
        <f t="shared" si="38"/>
        <v>0</v>
      </c>
      <c r="X170" s="28">
        <f t="shared" si="39"/>
        <v>0</v>
      </c>
      <c r="Y170" s="28">
        <f t="shared" si="40"/>
        <v>0</v>
      </c>
      <c r="Z170" s="28">
        <f t="shared" si="41"/>
        <v>0</v>
      </c>
      <c r="AA170" s="28">
        <f t="shared" si="42"/>
        <v>0</v>
      </c>
      <c r="AB170" s="28">
        <f t="shared" si="43"/>
        <v>0</v>
      </c>
      <c r="AC170" s="28">
        <f t="shared" si="44"/>
        <v>0</v>
      </c>
      <c r="AD170" s="28">
        <f t="shared" si="45"/>
        <v>0</v>
      </c>
      <c r="AE170" s="28">
        <f t="shared" si="46"/>
        <v>0</v>
      </c>
      <c r="AG170" s="12" t="str" cm="1">
        <f t="array" ref="AG170">IF($B170,myNull,IF(INDEX(tblSourceData[EU Year 1],$A170)=myNull,0,INDEX(tblSourceData[EU Year 1],$A170)))</f>
        <v/>
      </c>
      <c r="AH170" s="12" t="str" cm="1">
        <f t="array" ref="AH170">IF($B170,myNull,IF(INDEX(tblSourceData[EU Year 2],$A170)=myNull,0,INDEX(tblSourceData[EU Year 2],$A170)))</f>
        <v/>
      </c>
      <c r="AI170" s="12" t="str" cm="1">
        <f t="array" ref="AI170">IF($B170,myNull,IF(INDEX(tblSourceData[EU Year 3],$A170)=myNull,0,INDEX(tblSourceData[EU Year 3],$A170)))</f>
        <v/>
      </c>
      <c r="AJ170" s="12" t="str" cm="1">
        <f t="array" ref="AJ170">IF($B170,myNull,IF(INDEX(tblSourceData[EU Year 4],$A170)=myNull,0,INDEX(tblSourceData[EU Year 4],$A170)))</f>
        <v/>
      </c>
      <c r="AK170" s="12" t="str" cm="1">
        <f t="array" ref="AK170">IF($B170,myNull,IF(INDEX(tblSourceData[EU Year 5],$A170)=myNull,0,INDEX(tblSourceData[EU Year 5],$A170)))</f>
        <v/>
      </c>
      <c r="AL170" s="12" t="str" cm="1">
        <f t="array" ref="AL170">IF($B170,myNull,IF(INDEX(tblSourceData[NonEU Year1],$A170)=myNull,0,INDEX(tblSourceData[NonEU Year1],$A170)))</f>
        <v/>
      </c>
      <c r="AM170" s="12" t="str" cm="1">
        <f t="array" ref="AM170">IF($B170,myNull,IF(INDEX(tblSourceData[NonEU Year2],$A170)=myNull,0,INDEX(tblSourceData[NonEU Year2],$A170)))</f>
        <v/>
      </c>
      <c r="AN170" s="12" t="str" cm="1">
        <f t="array" ref="AN170">IF($B170,myNull,IF(INDEX(tblSourceData[NonEU Year3],$A170)=myNull,0,INDEX(tblSourceData[NonEU Year3],$A170)))</f>
        <v/>
      </c>
      <c r="AO170" s="12" t="str" cm="1">
        <f t="array" ref="AO170">IF($B170,myNull,IF(INDEX(tblSourceData[NonEU Year4],$A170)=myNull,0,INDEX(tblSourceData[NonEU Year4],$A170)))</f>
        <v/>
      </c>
      <c r="AP170" s="12" t="str" cm="1">
        <f t="array" ref="AP170">IF($B170,myNull,IF(INDEX(tblSourceData[NonEU Year5],$A170)=myNull,0,INDEX(tblSourceData[NonEU Year5],$A170)))</f>
        <v/>
      </c>
    </row>
    <row r="171" spans="1:42" x14ac:dyDescent="0.3">
      <c r="A171" s="4">
        <f t="shared" si="35"/>
        <v>162</v>
      </c>
      <c r="B171" s="6" t="b">
        <f t="shared" si="36"/>
        <v>1</v>
      </c>
      <c r="D171" t="str" cm="1">
        <f t="array" ref="D171">IF($B171,myNull,INDEX(tblSourceData[Campus],$A171))</f>
        <v/>
      </c>
      <c r="E171" t="str" cm="1">
        <f t="array" ref="E171">IF($B171,myNull,INDEX(tblSourceData[Major],$A171))</f>
        <v/>
      </c>
      <c r="F171" t="str" cm="1">
        <f t="array" ref="F171">IF($B171,myNull,INDEX(tblSourceData[Stage],$A171))</f>
        <v/>
      </c>
      <c r="G171" t="str" cm="1">
        <f t="array" ref="G171">IF($B171,myNull,INDEX(tblSourceData[Level],$A171))</f>
        <v/>
      </c>
      <c r="H171" s="10" t="str" cm="1">
        <f t="array" ref="H171">IF($B171,myNull,INDEX(tblSourceData[EU Census],$A171))</f>
        <v/>
      </c>
      <c r="I171" s="10" t="str" cm="1">
        <f t="array" ref="I171">IF($B171,myNull,INDEX(tblSourceData[NonEU Census],$A171))</f>
        <v/>
      </c>
      <c r="J171" s="10" t="str" cm="1">
        <f t="array" ref="J171">IF($B171,myNull,INDEX(tblSourceData[Census Total],$A171))</f>
        <v/>
      </c>
      <c r="K171" s="11" t="str" cm="1">
        <f t="array" ref="K171">IF($B171,myNull,INDEX(tblSourceData[EU Year 1],$A171))</f>
        <v/>
      </c>
      <c r="L171" s="11" t="str" cm="1">
        <f t="array" ref="L171">IF($B171,myNull,INDEX(tblSourceData[EU Year 2],$A171))</f>
        <v/>
      </c>
      <c r="M171" s="11" t="str" cm="1">
        <f t="array" ref="M171">IF($B171,myNull,INDEX(tblSourceData[EU Year 3],$A171))</f>
        <v/>
      </c>
      <c r="N171" s="11" t="str" cm="1">
        <f t="array" ref="N171">IF($B171,myNull,INDEX(tblSourceData[EU Year 4],$A171))</f>
        <v/>
      </c>
      <c r="O171" s="11" t="str" cm="1">
        <f t="array" ref="O171">IF($B171,myNull,INDEX(tblSourceData[EU Year 5],$A171))</f>
        <v/>
      </c>
      <c r="P171" s="11" t="str" cm="1">
        <f t="array" ref="P171">IF($B171,myNull,INDEX(tblSourceData[NonEU Year1],$A171))</f>
        <v/>
      </c>
      <c r="Q171" s="11" t="str" cm="1">
        <f t="array" ref="Q171">IF($B171,myNull,INDEX(tblSourceData[NonEU Year2],$A171))</f>
        <v/>
      </c>
      <c r="R171" s="11" t="str" cm="1">
        <f t="array" ref="R171">IF($B171,myNull,INDEX(tblSourceData[NonEU Year3],$A171))</f>
        <v/>
      </c>
      <c r="S171" s="11" t="str" cm="1">
        <f t="array" ref="S171">IF($B171,myNull,INDEX(tblSourceData[NonEU Year4],$A171))</f>
        <v/>
      </c>
      <c r="T171" s="11" t="str" cm="1">
        <f t="array" ref="T171">IF($B171,myNull,INDEX(tblSourceData[NonEU Year5],$A171))</f>
        <v/>
      </c>
      <c r="V171" s="28">
        <f t="shared" si="37"/>
        <v>0</v>
      </c>
      <c r="W171" s="28">
        <f t="shared" si="38"/>
        <v>0</v>
      </c>
      <c r="X171" s="28">
        <f t="shared" si="39"/>
        <v>0</v>
      </c>
      <c r="Y171" s="28">
        <f t="shared" si="40"/>
        <v>0</v>
      </c>
      <c r="Z171" s="28">
        <f t="shared" si="41"/>
        <v>0</v>
      </c>
      <c r="AA171" s="28">
        <f t="shared" si="42"/>
        <v>0</v>
      </c>
      <c r="AB171" s="28">
        <f t="shared" si="43"/>
        <v>0</v>
      </c>
      <c r="AC171" s="28">
        <f t="shared" si="44"/>
        <v>0</v>
      </c>
      <c r="AD171" s="28">
        <f t="shared" si="45"/>
        <v>0</v>
      </c>
      <c r="AE171" s="28">
        <f t="shared" si="46"/>
        <v>0</v>
      </c>
      <c r="AG171" s="12" t="str" cm="1">
        <f t="array" ref="AG171">IF($B171,myNull,IF(INDEX(tblSourceData[EU Year 1],$A171)=myNull,0,INDEX(tblSourceData[EU Year 1],$A171)))</f>
        <v/>
      </c>
      <c r="AH171" s="12" t="str" cm="1">
        <f t="array" ref="AH171">IF($B171,myNull,IF(INDEX(tblSourceData[EU Year 2],$A171)=myNull,0,INDEX(tblSourceData[EU Year 2],$A171)))</f>
        <v/>
      </c>
      <c r="AI171" s="12" t="str" cm="1">
        <f t="array" ref="AI171">IF($B171,myNull,IF(INDEX(tblSourceData[EU Year 3],$A171)=myNull,0,INDEX(tblSourceData[EU Year 3],$A171)))</f>
        <v/>
      </c>
      <c r="AJ171" s="12" t="str" cm="1">
        <f t="array" ref="AJ171">IF($B171,myNull,IF(INDEX(tblSourceData[EU Year 4],$A171)=myNull,0,INDEX(tblSourceData[EU Year 4],$A171)))</f>
        <v/>
      </c>
      <c r="AK171" s="12" t="str" cm="1">
        <f t="array" ref="AK171">IF($B171,myNull,IF(INDEX(tblSourceData[EU Year 5],$A171)=myNull,0,INDEX(tblSourceData[EU Year 5],$A171)))</f>
        <v/>
      </c>
      <c r="AL171" s="12" t="str" cm="1">
        <f t="array" ref="AL171">IF($B171,myNull,IF(INDEX(tblSourceData[NonEU Year1],$A171)=myNull,0,INDEX(tblSourceData[NonEU Year1],$A171)))</f>
        <v/>
      </c>
      <c r="AM171" s="12" t="str" cm="1">
        <f t="array" ref="AM171">IF($B171,myNull,IF(INDEX(tblSourceData[NonEU Year2],$A171)=myNull,0,INDEX(tblSourceData[NonEU Year2],$A171)))</f>
        <v/>
      </c>
      <c r="AN171" s="12" t="str" cm="1">
        <f t="array" ref="AN171">IF($B171,myNull,IF(INDEX(tblSourceData[NonEU Year3],$A171)=myNull,0,INDEX(tblSourceData[NonEU Year3],$A171)))</f>
        <v/>
      </c>
      <c r="AO171" s="12" t="str" cm="1">
        <f t="array" ref="AO171">IF($B171,myNull,IF(INDEX(tblSourceData[NonEU Year4],$A171)=myNull,0,INDEX(tblSourceData[NonEU Year4],$A171)))</f>
        <v/>
      </c>
      <c r="AP171" s="12" t="str" cm="1">
        <f t="array" ref="AP171">IF($B171,myNull,IF(INDEX(tblSourceData[NonEU Year5],$A171)=myNull,0,INDEX(tblSourceData[NonEU Year5],$A171)))</f>
        <v/>
      </c>
    </row>
    <row r="172" spans="1:42" x14ac:dyDescent="0.3">
      <c r="A172" s="4">
        <f t="shared" si="35"/>
        <v>163</v>
      </c>
      <c r="B172" s="6" t="b">
        <f t="shared" si="36"/>
        <v>1</v>
      </c>
      <c r="D172" t="str" cm="1">
        <f t="array" ref="D172">IF($B172,myNull,INDEX(tblSourceData[Campus],$A172))</f>
        <v/>
      </c>
      <c r="E172" t="str" cm="1">
        <f t="array" ref="E172">IF($B172,myNull,INDEX(tblSourceData[Major],$A172))</f>
        <v/>
      </c>
      <c r="F172" t="str" cm="1">
        <f t="array" ref="F172">IF($B172,myNull,INDEX(tblSourceData[Stage],$A172))</f>
        <v/>
      </c>
      <c r="G172" t="str" cm="1">
        <f t="array" ref="G172">IF($B172,myNull,INDEX(tblSourceData[Level],$A172))</f>
        <v/>
      </c>
      <c r="H172" s="10" t="str" cm="1">
        <f t="array" ref="H172">IF($B172,myNull,INDEX(tblSourceData[EU Census],$A172))</f>
        <v/>
      </c>
      <c r="I172" s="10" t="str" cm="1">
        <f t="array" ref="I172">IF($B172,myNull,INDEX(tblSourceData[NonEU Census],$A172))</f>
        <v/>
      </c>
      <c r="J172" s="10" t="str" cm="1">
        <f t="array" ref="J172">IF($B172,myNull,INDEX(tblSourceData[Census Total],$A172))</f>
        <v/>
      </c>
      <c r="K172" s="11" t="str" cm="1">
        <f t="array" ref="K172">IF($B172,myNull,INDEX(tblSourceData[EU Year 1],$A172))</f>
        <v/>
      </c>
      <c r="L172" s="11" t="str" cm="1">
        <f t="array" ref="L172">IF($B172,myNull,INDEX(tblSourceData[EU Year 2],$A172))</f>
        <v/>
      </c>
      <c r="M172" s="11" t="str" cm="1">
        <f t="array" ref="M172">IF($B172,myNull,INDEX(tblSourceData[EU Year 3],$A172))</f>
        <v/>
      </c>
      <c r="N172" s="11" t="str" cm="1">
        <f t="array" ref="N172">IF($B172,myNull,INDEX(tblSourceData[EU Year 4],$A172))</f>
        <v/>
      </c>
      <c r="O172" s="11" t="str" cm="1">
        <f t="array" ref="O172">IF($B172,myNull,INDEX(tblSourceData[EU Year 5],$A172))</f>
        <v/>
      </c>
      <c r="P172" s="11" t="str" cm="1">
        <f t="array" ref="P172">IF($B172,myNull,INDEX(tblSourceData[NonEU Year1],$A172))</f>
        <v/>
      </c>
      <c r="Q172" s="11" t="str" cm="1">
        <f t="array" ref="Q172">IF($B172,myNull,INDEX(tblSourceData[NonEU Year2],$A172))</f>
        <v/>
      </c>
      <c r="R172" s="11" t="str" cm="1">
        <f t="array" ref="R172">IF($B172,myNull,INDEX(tblSourceData[NonEU Year3],$A172))</f>
        <v/>
      </c>
      <c r="S172" s="11" t="str" cm="1">
        <f t="array" ref="S172">IF($B172,myNull,INDEX(tblSourceData[NonEU Year4],$A172))</f>
        <v/>
      </c>
      <c r="T172" s="11" t="str" cm="1">
        <f t="array" ref="T172">IF($B172,myNull,INDEX(tblSourceData[NonEU Year5],$A172))</f>
        <v/>
      </c>
      <c r="V172" s="28">
        <f t="shared" si="37"/>
        <v>0</v>
      </c>
      <c r="W172" s="28">
        <f t="shared" si="38"/>
        <v>0</v>
      </c>
      <c r="X172" s="28">
        <f t="shared" si="39"/>
        <v>0</v>
      </c>
      <c r="Y172" s="28">
        <f t="shared" si="40"/>
        <v>0</v>
      </c>
      <c r="Z172" s="28">
        <f t="shared" si="41"/>
        <v>0</v>
      </c>
      <c r="AA172" s="28">
        <f t="shared" si="42"/>
        <v>0</v>
      </c>
      <c r="AB172" s="28">
        <f t="shared" si="43"/>
        <v>0</v>
      </c>
      <c r="AC172" s="28">
        <f t="shared" si="44"/>
        <v>0</v>
      </c>
      <c r="AD172" s="28">
        <f t="shared" si="45"/>
        <v>0</v>
      </c>
      <c r="AE172" s="28">
        <f t="shared" si="46"/>
        <v>0</v>
      </c>
      <c r="AG172" s="12" t="str" cm="1">
        <f t="array" ref="AG172">IF($B172,myNull,IF(INDEX(tblSourceData[EU Year 1],$A172)=myNull,0,INDEX(tblSourceData[EU Year 1],$A172)))</f>
        <v/>
      </c>
      <c r="AH172" s="12" t="str" cm="1">
        <f t="array" ref="AH172">IF($B172,myNull,IF(INDEX(tblSourceData[EU Year 2],$A172)=myNull,0,INDEX(tblSourceData[EU Year 2],$A172)))</f>
        <v/>
      </c>
      <c r="AI172" s="12" t="str" cm="1">
        <f t="array" ref="AI172">IF($B172,myNull,IF(INDEX(tblSourceData[EU Year 3],$A172)=myNull,0,INDEX(tblSourceData[EU Year 3],$A172)))</f>
        <v/>
      </c>
      <c r="AJ172" s="12" t="str" cm="1">
        <f t="array" ref="AJ172">IF($B172,myNull,IF(INDEX(tblSourceData[EU Year 4],$A172)=myNull,0,INDEX(tblSourceData[EU Year 4],$A172)))</f>
        <v/>
      </c>
      <c r="AK172" s="12" t="str" cm="1">
        <f t="array" ref="AK172">IF($B172,myNull,IF(INDEX(tblSourceData[EU Year 5],$A172)=myNull,0,INDEX(tblSourceData[EU Year 5],$A172)))</f>
        <v/>
      </c>
      <c r="AL172" s="12" t="str" cm="1">
        <f t="array" ref="AL172">IF($B172,myNull,IF(INDEX(tblSourceData[NonEU Year1],$A172)=myNull,0,INDEX(tblSourceData[NonEU Year1],$A172)))</f>
        <v/>
      </c>
      <c r="AM172" s="12" t="str" cm="1">
        <f t="array" ref="AM172">IF($B172,myNull,IF(INDEX(tblSourceData[NonEU Year2],$A172)=myNull,0,INDEX(tblSourceData[NonEU Year2],$A172)))</f>
        <v/>
      </c>
      <c r="AN172" s="12" t="str" cm="1">
        <f t="array" ref="AN172">IF($B172,myNull,IF(INDEX(tblSourceData[NonEU Year3],$A172)=myNull,0,INDEX(tblSourceData[NonEU Year3],$A172)))</f>
        <v/>
      </c>
      <c r="AO172" s="12" t="str" cm="1">
        <f t="array" ref="AO172">IF($B172,myNull,IF(INDEX(tblSourceData[NonEU Year4],$A172)=myNull,0,INDEX(tblSourceData[NonEU Year4],$A172)))</f>
        <v/>
      </c>
      <c r="AP172" s="12" t="str" cm="1">
        <f t="array" ref="AP172">IF($B172,myNull,IF(INDEX(tblSourceData[NonEU Year5],$A172)=myNull,0,INDEX(tblSourceData[NonEU Year5],$A172)))</f>
        <v/>
      </c>
    </row>
    <row r="173" spans="1:42" x14ac:dyDescent="0.3">
      <c r="A173" s="4">
        <f t="shared" si="35"/>
        <v>164</v>
      </c>
      <c r="B173" s="6" t="b">
        <f t="shared" si="36"/>
        <v>1</v>
      </c>
      <c r="D173" t="str" cm="1">
        <f t="array" ref="D173">IF($B173,myNull,INDEX(tblSourceData[Campus],$A173))</f>
        <v/>
      </c>
      <c r="E173" t="str" cm="1">
        <f t="array" ref="E173">IF($B173,myNull,INDEX(tblSourceData[Major],$A173))</f>
        <v/>
      </c>
      <c r="F173" t="str" cm="1">
        <f t="array" ref="F173">IF($B173,myNull,INDEX(tblSourceData[Stage],$A173))</f>
        <v/>
      </c>
      <c r="G173" t="str" cm="1">
        <f t="array" ref="G173">IF($B173,myNull,INDEX(tblSourceData[Level],$A173))</f>
        <v/>
      </c>
      <c r="H173" s="10" t="str" cm="1">
        <f t="array" ref="H173">IF($B173,myNull,INDEX(tblSourceData[EU Census],$A173))</f>
        <v/>
      </c>
      <c r="I173" s="10" t="str" cm="1">
        <f t="array" ref="I173">IF($B173,myNull,INDEX(tblSourceData[NonEU Census],$A173))</f>
        <v/>
      </c>
      <c r="J173" s="10" t="str" cm="1">
        <f t="array" ref="J173">IF($B173,myNull,INDEX(tblSourceData[Census Total],$A173))</f>
        <v/>
      </c>
      <c r="K173" s="11" t="str" cm="1">
        <f t="array" ref="K173">IF($B173,myNull,INDEX(tblSourceData[EU Year 1],$A173))</f>
        <v/>
      </c>
      <c r="L173" s="11" t="str" cm="1">
        <f t="array" ref="L173">IF($B173,myNull,INDEX(tblSourceData[EU Year 2],$A173))</f>
        <v/>
      </c>
      <c r="M173" s="11" t="str" cm="1">
        <f t="array" ref="M173">IF($B173,myNull,INDEX(tblSourceData[EU Year 3],$A173))</f>
        <v/>
      </c>
      <c r="N173" s="11" t="str" cm="1">
        <f t="array" ref="N173">IF($B173,myNull,INDEX(tblSourceData[EU Year 4],$A173))</f>
        <v/>
      </c>
      <c r="O173" s="11" t="str" cm="1">
        <f t="array" ref="O173">IF($B173,myNull,INDEX(tblSourceData[EU Year 5],$A173))</f>
        <v/>
      </c>
      <c r="P173" s="11" t="str" cm="1">
        <f t="array" ref="P173">IF($B173,myNull,INDEX(tblSourceData[NonEU Year1],$A173))</f>
        <v/>
      </c>
      <c r="Q173" s="11" t="str" cm="1">
        <f t="array" ref="Q173">IF($B173,myNull,INDEX(tblSourceData[NonEU Year2],$A173))</f>
        <v/>
      </c>
      <c r="R173" s="11" t="str" cm="1">
        <f t="array" ref="R173">IF($B173,myNull,INDEX(tblSourceData[NonEU Year3],$A173))</f>
        <v/>
      </c>
      <c r="S173" s="11" t="str" cm="1">
        <f t="array" ref="S173">IF($B173,myNull,INDEX(tblSourceData[NonEU Year4],$A173))</f>
        <v/>
      </c>
      <c r="T173" s="11" t="str" cm="1">
        <f t="array" ref="T173">IF($B173,myNull,INDEX(tblSourceData[NonEU Year5],$A173))</f>
        <v/>
      </c>
      <c r="V173" s="28">
        <f t="shared" si="37"/>
        <v>0</v>
      </c>
      <c r="W173" s="28">
        <f t="shared" si="38"/>
        <v>0</v>
      </c>
      <c r="X173" s="28">
        <f t="shared" si="39"/>
        <v>0</v>
      </c>
      <c r="Y173" s="28">
        <f t="shared" si="40"/>
        <v>0</v>
      </c>
      <c r="Z173" s="28">
        <f t="shared" si="41"/>
        <v>0</v>
      </c>
      <c r="AA173" s="28">
        <f t="shared" si="42"/>
        <v>0</v>
      </c>
      <c r="AB173" s="28">
        <f t="shared" si="43"/>
        <v>0</v>
      </c>
      <c r="AC173" s="28">
        <f t="shared" si="44"/>
        <v>0</v>
      </c>
      <c r="AD173" s="28">
        <f t="shared" si="45"/>
        <v>0</v>
      </c>
      <c r="AE173" s="28">
        <f t="shared" si="46"/>
        <v>0</v>
      </c>
      <c r="AG173" s="12" t="str" cm="1">
        <f t="array" ref="AG173">IF($B173,myNull,IF(INDEX(tblSourceData[EU Year 1],$A173)=myNull,0,INDEX(tblSourceData[EU Year 1],$A173)))</f>
        <v/>
      </c>
      <c r="AH173" s="12" t="str" cm="1">
        <f t="array" ref="AH173">IF($B173,myNull,IF(INDEX(tblSourceData[EU Year 2],$A173)=myNull,0,INDEX(tblSourceData[EU Year 2],$A173)))</f>
        <v/>
      </c>
      <c r="AI173" s="12" t="str" cm="1">
        <f t="array" ref="AI173">IF($B173,myNull,IF(INDEX(tblSourceData[EU Year 3],$A173)=myNull,0,INDEX(tblSourceData[EU Year 3],$A173)))</f>
        <v/>
      </c>
      <c r="AJ173" s="12" t="str" cm="1">
        <f t="array" ref="AJ173">IF($B173,myNull,IF(INDEX(tblSourceData[EU Year 4],$A173)=myNull,0,INDEX(tblSourceData[EU Year 4],$A173)))</f>
        <v/>
      </c>
      <c r="AK173" s="12" t="str" cm="1">
        <f t="array" ref="AK173">IF($B173,myNull,IF(INDEX(tblSourceData[EU Year 5],$A173)=myNull,0,INDEX(tblSourceData[EU Year 5],$A173)))</f>
        <v/>
      </c>
      <c r="AL173" s="12" t="str" cm="1">
        <f t="array" ref="AL173">IF($B173,myNull,IF(INDEX(tblSourceData[NonEU Year1],$A173)=myNull,0,INDEX(tblSourceData[NonEU Year1],$A173)))</f>
        <v/>
      </c>
      <c r="AM173" s="12" t="str" cm="1">
        <f t="array" ref="AM173">IF($B173,myNull,IF(INDEX(tblSourceData[NonEU Year2],$A173)=myNull,0,INDEX(tblSourceData[NonEU Year2],$A173)))</f>
        <v/>
      </c>
      <c r="AN173" s="12" t="str" cm="1">
        <f t="array" ref="AN173">IF($B173,myNull,IF(INDEX(tblSourceData[NonEU Year3],$A173)=myNull,0,INDEX(tblSourceData[NonEU Year3],$A173)))</f>
        <v/>
      </c>
      <c r="AO173" s="12" t="str" cm="1">
        <f t="array" ref="AO173">IF($B173,myNull,IF(INDEX(tblSourceData[NonEU Year4],$A173)=myNull,0,INDEX(tblSourceData[NonEU Year4],$A173)))</f>
        <v/>
      </c>
      <c r="AP173" s="12" t="str" cm="1">
        <f t="array" ref="AP173">IF($B173,myNull,IF(INDEX(tblSourceData[NonEU Year5],$A173)=myNull,0,INDEX(tblSourceData[NonEU Year5],$A173)))</f>
        <v/>
      </c>
    </row>
    <row r="174" spans="1:42" x14ac:dyDescent="0.3">
      <c r="A174" s="4">
        <f t="shared" si="35"/>
        <v>165</v>
      </c>
      <c r="B174" s="6" t="b">
        <f t="shared" si="36"/>
        <v>1</v>
      </c>
      <c r="D174" t="str" cm="1">
        <f t="array" ref="D174">IF($B174,myNull,INDEX(tblSourceData[Campus],$A174))</f>
        <v/>
      </c>
      <c r="E174" t="str" cm="1">
        <f t="array" ref="E174">IF($B174,myNull,INDEX(tblSourceData[Major],$A174))</f>
        <v/>
      </c>
      <c r="F174" t="str" cm="1">
        <f t="array" ref="F174">IF($B174,myNull,INDEX(tblSourceData[Stage],$A174))</f>
        <v/>
      </c>
      <c r="G174" t="str" cm="1">
        <f t="array" ref="G174">IF($B174,myNull,INDEX(tblSourceData[Level],$A174))</f>
        <v/>
      </c>
      <c r="H174" s="10" t="str" cm="1">
        <f t="array" ref="H174">IF($B174,myNull,INDEX(tblSourceData[EU Census],$A174))</f>
        <v/>
      </c>
      <c r="I174" s="10" t="str" cm="1">
        <f t="array" ref="I174">IF($B174,myNull,INDEX(tblSourceData[NonEU Census],$A174))</f>
        <v/>
      </c>
      <c r="J174" s="10" t="str" cm="1">
        <f t="array" ref="J174">IF($B174,myNull,INDEX(tblSourceData[Census Total],$A174))</f>
        <v/>
      </c>
      <c r="K174" s="11" t="str" cm="1">
        <f t="array" ref="K174">IF($B174,myNull,INDEX(tblSourceData[EU Year 1],$A174))</f>
        <v/>
      </c>
      <c r="L174" s="11" t="str" cm="1">
        <f t="array" ref="L174">IF($B174,myNull,INDEX(tblSourceData[EU Year 2],$A174))</f>
        <v/>
      </c>
      <c r="M174" s="11" t="str" cm="1">
        <f t="array" ref="M174">IF($B174,myNull,INDEX(tblSourceData[EU Year 3],$A174))</f>
        <v/>
      </c>
      <c r="N174" s="11" t="str" cm="1">
        <f t="array" ref="N174">IF($B174,myNull,INDEX(tblSourceData[EU Year 4],$A174))</f>
        <v/>
      </c>
      <c r="O174" s="11" t="str" cm="1">
        <f t="array" ref="O174">IF($B174,myNull,INDEX(tblSourceData[EU Year 5],$A174))</f>
        <v/>
      </c>
      <c r="P174" s="11" t="str" cm="1">
        <f t="array" ref="P174">IF($B174,myNull,INDEX(tblSourceData[NonEU Year1],$A174))</f>
        <v/>
      </c>
      <c r="Q174" s="11" t="str" cm="1">
        <f t="array" ref="Q174">IF($B174,myNull,INDEX(tblSourceData[NonEU Year2],$A174))</f>
        <v/>
      </c>
      <c r="R174" s="11" t="str" cm="1">
        <f t="array" ref="R174">IF($B174,myNull,INDEX(tblSourceData[NonEU Year3],$A174))</f>
        <v/>
      </c>
      <c r="S174" s="11" t="str" cm="1">
        <f t="array" ref="S174">IF($B174,myNull,INDEX(tblSourceData[NonEU Year4],$A174))</f>
        <v/>
      </c>
      <c r="T174" s="11" t="str" cm="1">
        <f t="array" ref="T174">IF($B174,myNull,INDEX(tblSourceData[NonEU Year5],$A174))</f>
        <v/>
      </c>
      <c r="V174" s="28">
        <f t="shared" si="37"/>
        <v>0</v>
      </c>
      <c r="W174" s="28">
        <f t="shared" si="38"/>
        <v>0</v>
      </c>
      <c r="X174" s="28">
        <f t="shared" si="39"/>
        <v>0</v>
      </c>
      <c r="Y174" s="28">
        <f t="shared" si="40"/>
        <v>0</v>
      </c>
      <c r="Z174" s="28">
        <f t="shared" si="41"/>
        <v>0</v>
      </c>
      <c r="AA174" s="28">
        <f t="shared" si="42"/>
        <v>0</v>
      </c>
      <c r="AB174" s="28">
        <f t="shared" si="43"/>
        <v>0</v>
      </c>
      <c r="AC174" s="28">
        <f t="shared" si="44"/>
        <v>0</v>
      </c>
      <c r="AD174" s="28">
        <f t="shared" si="45"/>
        <v>0</v>
      </c>
      <c r="AE174" s="28">
        <f t="shared" si="46"/>
        <v>0</v>
      </c>
      <c r="AG174" s="12" t="str" cm="1">
        <f t="array" ref="AG174">IF($B174,myNull,IF(INDEX(tblSourceData[EU Year 1],$A174)=myNull,0,INDEX(tblSourceData[EU Year 1],$A174)))</f>
        <v/>
      </c>
      <c r="AH174" s="12" t="str" cm="1">
        <f t="array" ref="AH174">IF($B174,myNull,IF(INDEX(tblSourceData[EU Year 2],$A174)=myNull,0,INDEX(tblSourceData[EU Year 2],$A174)))</f>
        <v/>
      </c>
      <c r="AI174" s="12" t="str" cm="1">
        <f t="array" ref="AI174">IF($B174,myNull,IF(INDEX(tblSourceData[EU Year 3],$A174)=myNull,0,INDEX(tblSourceData[EU Year 3],$A174)))</f>
        <v/>
      </c>
      <c r="AJ174" s="12" t="str" cm="1">
        <f t="array" ref="AJ174">IF($B174,myNull,IF(INDEX(tblSourceData[EU Year 4],$A174)=myNull,0,INDEX(tblSourceData[EU Year 4],$A174)))</f>
        <v/>
      </c>
      <c r="AK174" s="12" t="str" cm="1">
        <f t="array" ref="AK174">IF($B174,myNull,IF(INDEX(tblSourceData[EU Year 5],$A174)=myNull,0,INDEX(tblSourceData[EU Year 5],$A174)))</f>
        <v/>
      </c>
      <c r="AL174" s="12" t="str" cm="1">
        <f t="array" ref="AL174">IF($B174,myNull,IF(INDEX(tblSourceData[NonEU Year1],$A174)=myNull,0,INDEX(tblSourceData[NonEU Year1],$A174)))</f>
        <v/>
      </c>
      <c r="AM174" s="12" t="str" cm="1">
        <f t="array" ref="AM174">IF($B174,myNull,IF(INDEX(tblSourceData[NonEU Year2],$A174)=myNull,0,INDEX(tblSourceData[NonEU Year2],$A174)))</f>
        <v/>
      </c>
      <c r="AN174" s="12" t="str" cm="1">
        <f t="array" ref="AN174">IF($B174,myNull,IF(INDEX(tblSourceData[NonEU Year3],$A174)=myNull,0,INDEX(tblSourceData[NonEU Year3],$A174)))</f>
        <v/>
      </c>
      <c r="AO174" s="12" t="str" cm="1">
        <f t="array" ref="AO174">IF($B174,myNull,IF(INDEX(tblSourceData[NonEU Year4],$A174)=myNull,0,INDEX(tblSourceData[NonEU Year4],$A174)))</f>
        <v/>
      </c>
      <c r="AP174" s="12" t="str" cm="1">
        <f t="array" ref="AP174">IF($B174,myNull,IF(INDEX(tblSourceData[NonEU Year5],$A174)=myNull,0,INDEX(tblSourceData[NonEU Year5],$A174)))</f>
        <v/>
      </c>
    </row>
    <row r="175" spans="1:42" x14ac:dyDescent="0.3">
      <c r="A175" s="4">
        <f t="shared" si="35"/>
        <v>166</v>
      </c>
      <c r="B175" s="6" t="b">
        <f t="shared" si="36"/>
        <v>1</v>
      </c>
      <c r="D175" t="str" cm="1">
        <f t="array" ref="D175">IF($B175,myNull,INDEX(tblSourceData[Campus],$A175))</f>
        <v/>
      </c>
      <c r="E175" t="str" cm="1">
        <f t="array" ref="E175">IF($B175,myNull,INDEX(tblSourceData[Major],$A175))</f>
        <v/>
      </c>
      <c r="F175" t="str" cm="1">
        <f t="array" ref="F175">IF($B175,myNull,INDEX(tblSourceData[Stage],$A175))</f>
        <v/>
      </c>
      <c r="G175" t="str" cm="1">
        <f t="array" ref="G175">IF($B175,myNull,INDEX(tblSourceData[Level],$A175))</f>
        <v/>
      </c>
      <c r="H175" s="10" t="str" cm="1">
        <f t="array" ref="H175">IF($B175,myNull,INDEX(tblSourceData[EU Census],$A175))</f>
        <v/>
      </c>
      <c r="I175" s="10" t="str" cm="1">
        <f t="array" ref="I175">IF($B175,myNull,INDEX(tblSourceData[NonEU Census],$A175))</f>
        <v/>
      </c>
      <c r="J175" s="10" t="str" cm="1">
        <f t="array" ref="J175">IF($B175,myNull,INDEX(tblSourceData[Census Total],$A175))</f>
        <v/>
      </c>
      <c r="K175" s="11" t="str" cm="1">
        <f t="array" ref="K175">IF($B175,myNull,INDEX(tblSourceData[EU Year 1],$A175))</f>
        <v/>
      </c>
      <c r="L175" s="11" t="str" cm="1">
        <f t="array" ref="L175">IF($B175,myNull,INDEX(tblSourceData[EU Year 2],$A175))</f>
        <v/>
      </c>
      <c r="M175" s="11" t="str" cm="1">
        <f t="array" ref="M175">IF($B175,myNull,INDEX(tblSourceData[EU Year 3],$A175))</f>
        <v/>
      </c>
      <c r="N175" s="11" t="str" cm="1">
        <f t="array" ref="N175">IF($B175,myNull,INDEX(tblSourceData[EU Year 4],$A175))</f>
        <v/>
      </c>
      <c r="O175" s="11" t="str" cm="1">
        <f t="array" ref="O175">IF($B175,myNull,INDEX(tblSourceData[EU Year 5],$A175))</f>
        <v/>
      </c>
      <c r="P175" s="11" t="str" cm="1">
        <f t="array" ref="P175">IF($B175,myNull,INDEX(tblSourceData[NonEU Year1],$A175))</f>
        <v/>
      </c>
      <c r="Q175" s="11" t="str" cm="1">
        <f t="array" ref="Q175">IF($B175,myNull,INDEX(tblSourceData[NonEU Year2],$A175))</f>
        <v/>
      </c>
      <c r="R175" s="11" t="str" cm="1">
        <f t="array" ref="R175">IF($B175,myNull,INDEX(tblSourceData[NonEU Year3],$A175))</f>
        <v/>
      </c>
      <c r="S175" s="11" t="str" cm="1">
        <f t="array" ref="S175">IF($B175,myNull,INDEX(tblSourceData[NonEU Year4],$A175))</f>
        <v/>
      </c>
      <c r="T175" s="11" t="str" cm="1">
        <f t="array" ref="T175">IF($B175,myNull,INDEX(tblSourceData[NonEU Year5],$A175))</f>
        <v/>
      </c>
      <c r="V175" s="28">
        <f t="shared" si="37"/>
        <v>0</v>
      </c>
      <c r="W175" s="28">
        <f t="shared" si="38"/>
        <v>0</v>
      </c>
      <c r="X175" s="28">
        <f t="shared" si="39"/>
        <v>0</v>
      </c>
      <c r="Y175" s="28">
        <f t="shared" si="40"/>
        <v>0</v>
      </c>
      <c r="Z175" s="28">
        <f t="shared" si="41"/>
        <v>0</v>
      </c>
      <c r="AA175" s="28">
        <f t="shared" si="42"/>
        <v>0</v>
      </c>
      <c r="AB175" s="28">
        <f t="shared" si="43"/>
        <v>0</v>
      </c>
      <c r="AC175" s="28">
        <f t="shared" si="44"/>
        <v>0</v>
      </c>
      <c r="AD175" s="28">
        <f t="shared" si="45"/>
        <v>0</v>
      </c>
      <c r="AE175" s="28">
        <f t="shared" si="46"/>
        <v>0</v>
      </c>
      <c r="AG175" s="12" t="str" cm="1">
        <f t="array" ref="AG175">IF($B175,myNull,IF(INDEX(tblSourceData[EU Year 1],$A175)=myNull,0,INDEX(tblSourceData[EU Year 1],$A175)))</f>
        <v/>
      </c>
      <c r="AH175" s="12" t="str" cm="1">
        <f t="array" ref="AH175">IF($B175,myNull,IF(INDEX(tblSourceData[EU Year 2],$A175)=myNull,0,INDEX(tblSourceData[EU Year 2],$A175)))</f>
        <v/>
      </c>
      <c r="AI175" s="12" t="str" cm="1">
        <f t="array" ref="AI175">IF($B175,myNull,IF(INDEX(tblSourceData[EU Year 3],$A175)=myNull,0,INDEX(tblSourceData[EU Year 3],$A175)))</f>
        <v/>
      </c>
      <c r="AJ175" s="12" t="str" cm="1">
        <f t="array" ref="AJ175">IF($B175,myNull,IF(INDEX(tblSourceData[EU Year 4],$A175)=myNull,0,INDEX(tblSourceData[EU Year 4],$A175)))</f>
        <v/>
      </c>
      <c r="AK175" s="12" t="str" cm="1">
        <f t="array" ref="AK175">IF($B175,myNull,IF(INDEX(tblSourceData[EU Year 5],$A175)=myNull,0,INDEX(tblSourceData[EU Year 5],$A175)))</f>
        <v/>
      </c>
      <c r="AL175" s="12" t="str" cm="1">
        <f t="array" ref="AL175">IF($B175,myNull,IF(INDEX(tblSourceData[NonEU Year1],$A175)=myNull,0,INDEX(tblSourceData[NonEU Year1],$A175)))</f>
        <v/>
      </c>
      <c r="AM175" s="12" t="str" cm="1">
        <f t="array" ref="AM175">IF($B175,myNull,IF(INDEX(tblSourceData[NonEU Year2],$A175)=myNull,0,INDEX(tblSourceData[NonEU Year2],$A175)))</f>
        <v/>
      </c>
      <c r="AN175" s="12" t="str" cm="1">
        <f t="array" ref="AN175">IF($B175,myNull,IF(INDEX(tblSourceData[NonEU Year3],$A175)=myNull,0,INDEX(tblSourceData[NonEU Year3],$A175)))</f>
        <v/>
      </c>
      <c r="AO175" s="12" t="str" cm="1">
        <f t="array" ref="AO175">IF($B175,myNull,IF(INDEX(tblSourceData[NonEU Year4],$A175)=myNull,0,INDEX(tblSourceData[NonEU Year4],$A175)))</f>
        <v/>
      </c>
      <c r="AP175" s="12" t="str" cm="1">
        <f t="array" ref="AP175">IF($B175,myNull,IF(INDEX(tblSourceData[NonEU Year5],$A175)=myNull,0,INDEX(tblSourceData[NonEU Year5],$A175)))</f>
        <v/>
      </c>
    </row>
    <row r="176" spans="1:42" x14ac:dyDescent="0.3">
      <c r="A176" s="4">
        <f t="shared" si="35"/>
        <v>167</v>
      </c>
      <c r="B176" s="6" t="b">
        <f t="shared" si="36"/>
        <v>1</v>
      </c>
      <c r="D176" t="str" cm="1">
        <f t="array" ref="D176">IF($B176,myNull,INDEX(tblSourceData[Campus],$A176))</f>
        <v/>
      </c>
      <c r="E176" t="str" cm="1">
        <f t="array" ref="E176">IF($B176,myNull,INDEX(tblSourceData[Major],$A176))</f>
        <v/>
      </c>
      <c r="F176" t="str" cm="1">
        <f t="array" ref="F176">IF($B176,myNull,INDEX(tblSourceData[Stage],$A176))</f>
        <v/>
      </c>
      <c r="G176" t="str" cm="1">
        <f t="array" ref="G176">IF($B176,myNull,INDEX(tblSourceData[Level],$A176))</f>
        <v/>
      </c>
      <c r="H176" s="10" t="str" cm="1">
        <f t="array" ref="H176">IF($B176,myNull,INDEX(tblSourceData[EU Census],$A176))</f>
        <v/>
      </c>
      <c r="I176" s="10" t="str" cm="1">
        <f t="array" ref="I176">IF($B176,myNull,INDEX(tblSourceData[NonEU Census],$A176))</f>
        <v/>
      </c>
      <c r="J176" s="10" t="str" cm="1">
        <f t="array" ref="J176">IF($B176,myNull,INDEX(tblSourceData[Census Total],$A176))</f>
        <v/>
      </c>
      <c r="K176" s="11" t="str" cm="1">
        <f t="array" ref="K176">IF($B176,myNull,INDEX(tblSourceData[EU Year 1],$A176))</f>
        <v/>
      </c>
      <c r="L176" s="11" t="str" cm="1">
        <f t="array" ref="L176">IF($B176,myNull,INDEX(tblSourceData[EU Year 2],$A176))</f>
        <v/>
      </c>
      <c r="M176" s="11" t="str" cm="1">
        <f t="array" ref="M176">IF($B176,myNull,INDEX(tblSourceData[EU Year 3],$A176))</f>
        <v/>
      </c>
      <c r="N176" s="11" t="str" cm="1">
        <f t="array" ref="N176">IF($B176,myNull,INDEX(tblSourceData[EU Year 4],$A176))</f>
        <v/>
      </c>
      <c r="O176" s="11" t="str" cm="1">
        <f t="array" ref="O176">IF($B176,myNull,INDEX(tblSourceData[EU Year 5],$A176))</f>
        <v/>
      </c>
      <c r="P176" s="11" t="str" cm="1">
        <f t="array" ref="P176">IF($B176,myNull,INDEX(tblSourceData[NonEU Year1],$A176))</f>
        <v/>
      </c>
      <c r="Q176" s="11" t="str" cm="1">
        <f t="array" ref="Q176">IF($B176,myNull,INDEX(tblSourceData[NonEU Year2],$A176))</f>
        <v/>
      </c>
      <c r="R176" s="11" t="str" cm="1">
        <f t="array" ref="R176">IF($B176,myNull,INDEX(tblSourceData[NonEU Year3],$A176))</f>
        <v/>
      </c>
      <c r="S176" s="11" t="str" cm="1">
        <f t="array" ref="S176">IF($B176,myNull,INDEX(tblSourceData[NonEU Year4],$A176))</f>
        <v/>
      </c>
      <c r="T176" s="11" t="str" cm="1">
        <f t="array" ref="T176">IF($B176,myNull,INDEX(tblSourceData[NonEU Year5],$A176))</f>
        <v/>
      </c>
      <c r="V176" s="28">
        <f t="shared" si="37"/>
        <v>0</v>
      </c>
      <c r="W176" s="28">
        <f t="shared" si="38"/>
        <v>0</v>
      </c>
      <c r="X176" s="28">
        <f t="shared" si="39"/>
        <v>0</v>
      </c>
      <c r="Y176" s="28">
        <f t="shared" si="40"/>
        <v>0</v>
      </c>
      <c r="Z176" s="28">
        <f t="shared" si="41"/>
        <v>0</v>
      </c>
      <c r="AA176" s="28">
        <f t="shared" si="42"/>
        <v>0</v>
      </c>
      <c r="AB176" s="28">
        <f t="shared" si="43"/>
        <v>0</v>
      </c>
      <c r="AC176" s="28">
        <f t="shared" si="44"/>
        <v>0</v>
      </c>
      <c r="AD176" s="28">
        <f t="shared" si="45"/>
        <v>0</v>
      </c>
      <c r="AE176" s="28">
        <f t="shared" si="46"/>
        <v>0</v>
      </c>
      <c r="AG176" s="12" t="str" cm="1">
        <f t="array" ref="AG176">IF($B176,myNull,IF(INDEX(tblSourceData[EU Year 1],$A176)=myNull,0,INDEX(tblSourceData[EU Year 1],$A176)))</f>
        <v/>
      </c>
      <c r="AH176" s="12" t="str" cm="1">
        <f t="array" ref="AH176">IF($B176,myNull,IF(INDEX(tblSourceData[EU Year 2],$A176)=myNull,0,INDEX(tblSourceData[EU Year 2],$A176)))</f>
        <v/>
      </c>
      <c r="AI176" s="12" t="str" cm="1">
        <f t="array" ref="AI176">IF($B176,myNull,IF(INDEX(tblSourceData[EU Year 3],$A176)=myNull,0,INDEX(tblSourceData[EU Year 3],$A176)))</f>
        <v/>
      </c>
      <c r="AJ176" s="12" t="str" cm="1">
        <f t="array" ref="AJ176">IF($B176,myNull,IF(INDEX(tblSourceData[EU Year 4],$A176)=myNull,0,INDEX(tblSourceData[EU Year 4],$A176)))</f>
        <v/>
      </c>
      <c r="AK176" s="12" t="str" cm="1">
        <f t="array" ref="AK176">IF($B176,myNull,IF(INDEX(tblSourceData[EU Year 5],$A176)=myNull,0,INDEX(tblSourceData[EU Year 5],$A176)))</f>
        <v/>
      </c>
      <c r="AL176" s="12" t="str" cm="1">
        <f t="array" ref="AL176">IF($B176,myNull,IF(INDEX(tblSourceData[NonEU Year1],$A176)=myNull,0,INDEX(tblSourceData[NonEU Year1],$A176)))</f>
        <v/>
      </c>
      <c r="AM176" s="12" t="str" cm="1">
        <f t="array" ref="AM176">IF($B176,myNull,IF(INDEX(tblSourceData[NonEU Year2],$A176)=myNull,0,INDEX(tblSourceData[NonEU Year2],$A176)))</f>
        <v/>
      </c>
      <c r="AN176" s="12" t="str" cm="1">
        <f t="array" ref="AN176">IF($B176,myNull,IF(INDEX(tblSourceData[NonEU Year3],$A176)=myNull,0,INDEX(tblSourceData[NonEU Year3],$A176)))</f>
        <v/>
      </c>
      <c r="AO176" s="12" t="str" cm="1">
        <f t="array" ref="AO176">IF($B176,myNull,IF(INDEX(tblSourceData[NonEU Year4],$A176)=myNull,0,INDEX(tblSourceData[NonEU Year4],$A176)))</f>
        <v/>
      </c>
      <c r="AP176" s="12" t="str" cm="1">
        <f t="array" ref="AP176">IF($B176,myNull,IF(INDEX(tblSourceData[NonEU Year5],$A176)=myNull,0,INDEX(tblSourceData[NonEU Year5],$A176)))</f>
        <v/>
      </c>
    </row>
    <row r="177" spans="1:42" x14ac:dyDescent="0.3">
      <c r="A177" s="4">
        <f t="shared" si="35"/>
        <v>168</v>
      </c>
      <c r="B177" s="6" t="b">
        <f t="shared" si="36"/>
        <v>1</v>
      </c>
      <c r="D177" t="str" cm="1">
        <f t="array" ref="D177">IF($B177,myNull,INDEX(tblSourceData[Campus],$A177))</f>
        <v/>
      </c>
      <c r="E177" t="str" cm="1">
        <f t="array" ref="E177">IF($B177,myNull,INDEX(tblSourceData[Major],$A177))</f>
        <v/>
      </c>
      <c r="F177" t="str" cm="1">
        <f t="array" ref="F177">IF($B177,myNull,INDEX(tblSourceData[Stage],$A177))</f>
        <v/>
      </c>
      <c r="G177" t="str" cm="1">
        <f t="array" ref="G177">IF($B177,myNull,INDEX(tblSourceData[Level],$A177))</f>
        <v/>
      </c>
      <c r="H177" s="10" t="str" cm="1">
        <f t="array" ref="H177">IF($B177,myNull,INDEX(tblSourceData[EU Census],$A177))</f>
        <v/>
      </c>
      <c r="I177" s="10" t="str" cm="1">
        <f t="array" ref="I177">IF($B177,myNull,INDEX(tblSourceData[NonEU Census],$A177))</f>
        <v/>
      </c>
      <c r="J177" s="10" t="str" cm="1">
        <f t="array" ref="J177">IF($B177,myNull,INDEX(tblSourceData[Census Total],$A177))</f>
        <v/>
      </c>
      <c r="K177" s="11" t="str" cm="1">
        <f t="array" ref="K177">IF($B177,myNull,INDEX(tblSourceData[EU Year 1],$A177))</f>
        <v/>
      </c>
      <c r="L177" s="11" t="str" cm="1">
        <f t="array" ref="L177">IF($B177,myNull,INDEX(tblSourceData[EU Year 2],$A177))</f>
        <v/>
      </c>
      <c r="M177" s="11" t="str" cm="1">
        <f t="array" ref="M177">IF($B177,myNull,INDEX(tblSourceData[EU Year 3],$A177))</f>
        <v/>
      </c>
      <c r="N177" s="11" t="str" cm="1">
        <f t="array" ref="N177">IF($B177,myNull,INDEX(tblSourceData[EU Year 4],$A177))</f>
        <v/>
      </c>
      <c r="O177" s="11" t="str" cm="1">
        <f t="array" ref="O177">IF($B177,myNull,INDEX(tblSourceData[EU Year 5],$A177))</f>
        <v/>
      </c>
      <c r="P177" s="11" t="str" cm="1">
        <f t="array" ref="P177">IF($B177,myNull,INDEX(tblSourceData[NonEU Year1],$A177))</f>
        <v/>
      </c>
      <c r="Q177" s="11" t="str" cm="1">
        <f t="array" ref="Q177">IF($B177,myNull,INDEX(tblSourceData[NonEU Year2],$A177))</f>
        <v/>
      </c>
      <c r="R177" s="11" t="str" cm="1">
        <f t="array" ref="R177">IF($B177,myNull,INDEX(tblSourceData[NonEU Year3],$A177))</f>
        <v/>
      </c>
      <c r="S177" s="11" t="str" cm="1">
        <f t="array" ref="S177">IF($B177,myNull,INDEX(tblSourceData[NonEU Year4],$A177))</f>
        <v/>
      </c>
      <c r="T177" s="11" t="str" cm="1">
        <f t="array" ref="T177">IF($B177,myNull,INDEX(tblSourceData[NonEU Year5],$A177))</f>
        <v/>
      </c>
      <c r="V177" s="28">
        <f t="shared" si="37"/>
        <v>0</v>
      </c>
      <c r="W177" s="28">
        <f t="shared" si="38"/>
        <v>0</v>
      </c>
      <c r="X177" s="28">
        <f t="shared" si="39"/>
        <v>0</v>
      </c>
      <c r="Y177" s="28">
        <f t="shared" si="40"/>
        <v>0</v>
      </c>
      <c r="Z177" s="28">
        <f t="shared" si="41"/>
        <v>0</v>
      </c>
      <c r="AA177" s="28">
        <f t="shared" si="42"/>
        <v>0</v>
      </c>
      <c r="AB177" s="28">
        <f t="shared" si="43"/>
        <v>0</v>
      </c>
      <c r="AC177" s="28">
        <f t="shared" si="44"/>
        <v>0</v>
      </c>
      <c r="AD177" s="28">
        <f t="shared" si="45"/>
        <v>0</v>
      </c>
      <c r="AE177" s="28">
        <f t="shared" si="46"/>
        <v>0</v>
      </c>
      <c r="AG177" s="12" t="str" cm="1">
        <f t="array" ref="AG177">IF($B177,myNull,IF(INDEX(tblSourceData[EU Year 1],$A177)=myNull,0,INDEX(tblSourceData[EU Year 1],$A177)))</f>
        <v/>
      </c>
      <c r="AH177" s="12" t="str" cm="1">
        <f t="array" ref="AH177">IF($B177,myNull,IF(INDEX(tblSourceData[EU Year 2],$A177)=myNull,0,INDEX(tblSourceData[EU Year 2],$A177)))</f>
        <v/>
      </c>
      <c r="AI177" s="12" t="str" cm="1">
        <f t="array" ref="AI177">IF($B177,myNull,IF(INDEX(tblSourceData[EU Year 3],$A177)=myNull,0,INDEX(tblSourceData[EU Year 3],$A177)))</f>
        <v/>
      </c>
      <c r="AJ177" s="12" t="str" cm="1">
        <f t="array" ref="AJ177">IF($B177,myNull,IF(INDEX(tblSourceData[EU Year 4],$A177)=myNull,0,INDEX(tblSourceData[EU Year 4],$A177)))</f>
        <v/>
      </c>
      <c r="AK177" s="12" t="str" cm="1">
        <f t="array" ref="AK177">IF($B177,myNull,IF(INDEX(tblSourceData[EU Year 5],$A177)=myNull,0,INDEX(tblSourceData[EU Year 5],$A177)))</f>
        <v/>
      </c>
      <c r="AL177" s="12" t="str" cm="1">
        <f t="array" ref="AL177">IF($B177,myNull,IF(INDEX(tblSourceData[NonEU Year1],$A177)=myNull,0,INDEX(tblSourceData[NonEU Year1],$A177)))</f>
        <v/>
      </c>
      <c r="AM177" s="12" t="str" cm="1">
        <f t="array" ref="AM177">IF($B177,myNull,IF(INDEX(tblSourceData[NonEU Year2],$A177)=myNull,0,INDEX(tblSourceData[NonEU Year2],$A177)))</f>
        <v/>
      </c>
      <c r="AN177" s="12" t="str" cm="1">
        <f t="array" ref="AN177">IF($B177,myNull,IF(INDEX(tblSourceData[NonEU Year3],$A177)=myNull,0,INDEX(tblSourceData[NonEU Year3],$A177)))</f>
        <v/>
      </c>
      <c r="AO177" s="12" t="str" cm="1">
        <f t="array" ref="AO177">IF($B177,myNull,IF(INDEX(tblSourceData[NonEU Year4],$A177)=myNull,0,INDEX(tblSourceData[NonEU Year4],$A177)))</f>
        <v/>
      </c>
      <c r="AP177" s="12" t="str" cm="1">
        <f t="array" ref="AP177">IF($B177,myNull,IF(INDEX(tblSourceData[NonEU Year5],$A177)=myNull,0,INDEX(tblSourceData[NonEU Year5],$A177)))</f>
        <v/>
      </c>
    </row>
    <row r="178" spans="1:42" x14ac:dyDescent="0.3">
      <c r="A178" s="4">
        <f t="shared" si="35"/>
        <v>169</v>
      </c>
      <c r="B178" s="6" t="b">
        <f t="shared" si="36"/>
        <v>1</v>
      </c>
      <c r="D178" t="str" cm="1">
        <f t="array" ref="D178">IF($B178,myNull,INDEX(tblSourceData[Campus],$A178))</f>
        <v/>
      </c>
      <c r="E178" t="str" cm="1">
        <f t="array" ref="E178">IF($B178,myNull,INDEX(tblSourceData[Major],$A178))</f>
        <v/>
      </c>
      <c r="F178" t="str" cm="1">
        <f t="array" ref="F178">IF($B178,myNull,INDEX(tblSourceData[Stage],$A178))</f>
        <v/>
      </c>
      <c r="G178" t="str" cm="1">
        <f t="array" ref="G178">IF($B178,myNull,INDEX(tblSourceData[Level],$A178))</f>
        <v/>
      </c>
      <c r="H178" s="10" t="str" cm="1">
        <f t="array" ref="H178">IF($B178,myNull,INDEX(tblSourceData[EU Census],$A178))</f>
        <v/>
      </c>
      <c r="I178" s="10" t="str" cm="1">
        <f t="array" ref="I178">IF($B178,myNull,INDEX(tblSourceData[NonEU Census],$A178))</f>
        <v/>
      </c>
      <c r="J178" s="10" t="str" cm="1">
        <f t="array" ref="J178">IF($B178,myNull,INDEX(tblSourceData[Census Total],$A178))</f>
        <v/>
      </c>
      <c r="K178" s="11" t="str" cm="1">
        <f t="array" ref="K178">IF($B178,myNull,INDEX(tblSourceData[EU Year 1],$A178))</f>
        <v/>
      </c>
      <c r="L178" s="11" t="str" cm="1">
        <f t="array" ref="L178">IF($B178,myNull,INDEX(tblSourceData[EU Year 2],$A178))</f>
        <v/>
      </c>
      <c r="M178" s="11" t="str" cm="1">
        <f t="array" ref="M178">IF($B178,myNull,INDEX(tblSourceData[EU Year 3],$A178))</f>
        <v/>
      </c>
      <c r="N178" s="11" t="str" cm="1">
        <f t="array" ref="N178">IF($B178,myNull,INDEX(tblSourceData[EU Year 4],$A178))</f>
        <v/>
      </c>
      <c r="O178" s="11" t="str" cm="1">
        <f t="array" ref="O178">IF($B178,myNull,INDEX(tblSourceData[EU Year 5],$A178))</f>
        <v/>
      </c>
      <c r="P178" s="11" t="str" cm="1">
        <f t="array" ref="P178">IF($B178,myNull,INDEX(tblSourceData[NonEU Year1],$A178))</f>
        <v/>
      </c>
      <c r="Q178" s="11" t="str" cm="1">
        <f t="array" ref="Q178">IF($B178,myNull,INDEX(tblSourceData[NonEU Year2],$A178))</f>
        <v/>
      </c>
      <c r="R178" s="11" t="str" cm="1">
        <f t="array" ref="R178">IF($B178,myNull,INDEX(tblSourceData[NonEU Year3],$A178))</f>
        <v/>
      </c>
      <c r="S178" s="11" t="str" cm="1">
        <f t="array" ref="S178">IF($B178,myNull,INDEX(tblSourceData[NonEU Year4],$A178))</f>
        <v/>
      </c>
      <c r="T178" s="11" t="str" cm="1">
        <f t="array" ref="T178">IF($B178,myNull,INDEX(tblSourceData[NonEU Year5],$A178))</f>
        <v/>
      </c>
      <c r="V178" s="28">
        <f t="shared" si="37"/>
        <v>0</v>
      </c>
      <c r="W178" s="28">
        <f t="shared" si="38"/>
        <v>0</v>
      </c>
      <c r="X178" s="28">
        <f t="shared" si="39"/>
        <v>0</v>
      </c>
      <c r="Y178" s="28">
        <f t="shared" si="40"/>
        <v>0</v>
      </c>
      <c r="Z178" s="28">
        <f t="shared" si="41"/>
        <v>0</v>
      </c>
      <c r="AA178" s="28">
        <f t="shared" si="42"/>
        <v>0</v>
      </c>
      <c r="AB178" s="28">
        <f t="shared" si="43"/>
        <v>0</v>
      </c>
      <c r="AC178" s="28">
        <f t="shared" si="44"/>
        <v>0</v>
      </c>
      <c r="AD178" s="28">
        <f t="shared" si="45"/>
        <v>0</v>
      </c>
      <c r="AE178" s="28">
        <f t="shared" si="46"/>
        <v>0</v>
      </c>
      <c r="AG178" s="12" t="str" cm="1">
        <f t="array" ref="AG178">IF($B178,myNull,IF(INDEX(tblSourceData[EU Year 1],$A178)=myNull,0,INDEX(tblSourceData[EU Year 1],$A178)))</f>
        <v/>
      </c>
      <c r="AH178" s="12" t="str" cm="1">
        <f t="array" ref="AH178">IF($B178,myNull,IF(INDEX(tblSourceData[EU Year 2],$A178)=myNull,0,INDEX(tblSourceData[EU Year 2],$A178)))</f>
        <v/>
      </c>
      <c r="AI178" s="12" t="str" cm="1">
        <f t="array" ref="AI178">IF($B178,myNull,IF(INDEX(tblSourceData[EU Year 3],$A178)=myNull,0,INDEX(tblSourceData[EU Year 3],$A178)))</f>
        <v/>
      </c>
      <c r="AJ178" s="12" t="str" cm="1">
        <f t="array" ref="AJ178">IF($B178,myNull,IF(INDEX(tblSourceData[EU Year 4],$A178)=myNull,0,INDEX(tblSourceData[EU Year 4],$A178)))</f>
        <v/>
      </c>
      <c r="AK178" s="12" t="str" cm="1">
        <f t="array" ref="AK178">IF($B178,myNull,IF(INDEX(tblSourceData[EU Year 5],$A178)=myNull,0,INDEX(tblSourceData[EU Year 5],$A178)))</f>
        <v/>
      </c>
      <c r="AL178" s="12" t="str" cm="1">
        <f t="array" ref="AL178">IF($B178,myNull,IF(INDEX(tblSourceData[NonEU Year1],$A178)=myNull,0,INDEX(tblSourceData[NonEU Year1],$A178)))</f>
        <v/>
      </c>
      <c r="AM178" s="12" t="str" cm="1">
        <f t="array" ref="AM178">IF($B178,myNull,IF(INDEX(tblSourceData[NonEU Year2],$A178)=myNull,0,INDEX(tblSourceData[NonEU Year2],$A178)))</f>
        <v/>
      </c>
      <c r="AN178" s="12" t="str" cm="1">
        <f t="array" ref="AN178">IF($B178,myNull,IF(INDEX(tblSourceData[NonEU Year3],$A178)=myNull,0,INDEX(tblSourceData[NonEU Year3],$A178)))</f>
        <v/>
      </c>
      <c r="AO178" s="12" t="str" cm="1">
        <f t="array" ref="AO178">IF($B178,myNull,IF(INDEX(tblSourceData[NonEU Year4],$A178)=myNull,0,INDEX(tblSourceData[NonEU Year4],$A178)))</f>
        <v/>
      </c>
      <c r="AP178" s="12" t="str" cm="1">
        <f t="array" ref="AP178">IF($B178,myNull,IF(INDEX(tblSourceData[NonEU Year5],$A178)=myNull,0,INDEX(tblSourceData[NonEU Year5],$A178)))</f>
        <v/>
      </c>
    </row>
    <row r="179" spans="1:42" x14ac:dyDescent="0.3">
      <c r="A179" s="4">
        <f t="shared" si="35"/>
        <v>170</v>
      </c>
      <c r="B179" s="6" t="b">
        <f t="shared" si="36"/>
        <v>1</v>
      </c>
      <c r="D179" t="str" cm="1">
        <f t="array" ref="D179">IF($B179,myNull,INDEX(tblSourceData[Campus],$A179))</f>
        <v/>
      </c>
      <c r="E179" t="str" cm="1">
        <f t="array" ref="E179">IF($B179,myNull,INDEX(tblSourceData[Major],$A179))</f>
        <v/>
      </c>
      <c r="F179" t="str" cm="1">
        <f t="array" ref="F179">IF($B179,myNull,INDEX(tblSourceData[Stage],$A179))</f>
        <v/>
      </c>
      <c r="G179" t="str" cm="1">
        <f t="array" ref="G179">IF($B179,myNull,INDEX(tblSourceData[Level],$A179))</f>
        <v/>
      </c>
      <c r="H179" s="10" t="str" cm="1">
        <f t="array" ref="H179">IF($B179,myNull,INDEX(tblSourceData[EU Census],$A179))</f>
        <v/>
      </c>
      <c r="I179" s="10" t="str" cm="1">
        <f t="array" ref="I179">IF($B179,myNull,INDEX(tblSourceData[NonEU Census],$A179))</f>
        <v/>
      </c>
      <c r="J179" s="10" t="str" cm="1">
        <f t="array" ref="J179">IF($B179,myNull,INDEX(tblSourceData[Census Total],$A179))</f>
        <v/>
      </c>
      <c r="K179" s="11" t="str" cm="1">
        <f t="array" ref="K179">IF($B179,myNull,INDEX(tblSourceData[EU Year 1],$A179))</f>
        <v/>
      </c>
      <c r="L179" s="11" t="str" cm="1">
        <f t="array" ref="L179">IF($B179,myNull,INDEX(tblSourceData[EU Year 2],$A179))</f>
        <v/>
      </c>
      <c r="M179" s="11" t="str" cm="1">
        <f t="array" ref="M179">IF($B179,myNull,INDEX(tblSourceData[EU Year 3],$A179))</f>
        <v/>
      </c>
      <c r="N179" s="11" t="str" cm="1">
        <f t="array" ref="N179">IF($B179,myNull,INDEX(tblSourceData[EU Year 4],$A179))</f>
        <v/>
      </c>
      <c r="O179" s="11" t="str" cm="1">
        <f t="array" ref="O179">IF($B179,myNull,INDEX(tblSourceData[EU Year 5],$A179))</f>
        <v/>
      </c>
      <c r="P179" s="11" t="str" cm="1">
        <f t="array" ref="P179">IF($B179,myNull,INDEX(tblSourceData[NonEU Year1],$A179))</f>
        <v/>
      </c>
      <c r="Q179" s="11" t="str" cm="1">
        <f t="array" ref="Q179">IF($B179,myNull,INDEX(tblSourceData[NonEU Year2],$A179))</f>
        <v/>
      </c>
      <c r="R179" s="11" t="str" cm="1">
        <f t="array" ref="R179">IF($B179,myNull,INDEX(tblSourceData[NonEU Year3],$A179))</f>
        <v/>
      </c>
      <c r="S179" s="11" t="str" cm="1">
        <f t="array" ref="S179">IF($B179,myNull,INDEX(tblSourceData[NonEU Year4],$A179))</f>
        <v/>
      </c>
      <c r="T179" s="11" t="str" cm="1">
        <f t="array" ref="T179">IF($B179,myNull,INDEX(tblSourceData[NonEU Year5],$A179))</f>
        <v/>
      </c>
      <c r="V179" s="28">
        <f t="shared" si="37"/>
        <v>0</v>
      </c>
      <c r="W179" s="28">
        <f t="shared" si="38"/>
        <v>0</v>
      </c>
      <c r="X179" s="28">
        <f t="shared" si="39"/>
        <v>0</v>
      </c>
      <c r="Y179" s="28">
        <f t="shared" si="40"/>
        <v>0</v>
      </c>
      <c r="Z179" s="28">
        <f t="shared" si="41"/>
        <v>0</v>
      </c>
      <c r="AA179" s="28">
        <f t="shared" si="42"/>
        <v>0</v>
      </c>
      <c r="AB179" s="28">
        <f t="shared" si="43"/>
        <v>0</v>
      </c>
      <c r="AC179" s="28">
        <f t="shared" si="44"/>
        <v>0</v>
      </c>
      <c r="AD179" s="28">
        <f t="shared" si="45"/>
        <v>0</v>
      </c>
      <c r="AE179" s="28">
        <f t="shared" si="46"/>
        <v>0</v>
      </c>
      <c r="AG179" s="12" t="str" cm="1">
        <f t="array" ref="AG179">IF($B179,myNull,IF(INDEX(tblSourceData[EU Year 1],$A179)=myNull,0,INDEX(tblSourceData[EU Year 1],$A179)))</f>
        <v/>
      </c>
      <c r="AH179" s="12" t="str" cm="1">
        <f t="array" ref="AH179">IF($B179,myNull,IF(INDEX(tblSourceData[EU Year 2],$A179)=myNull,0,INDEX(tblSourceData[EU Year 2],$A179)))</f>
        <v/>
      </c>
      <c r="AI179" s="12" t="str" cm="1">
        <f t="array" ref="AI179">IF($B179,myNull,IF(INDEX(tblSourceData[EU Year 3],$A179)=myNull,0,INDEX(tblSourceData[EU Year 3],$A179)))</f>
        <v/>
      </c>
      <c r="AJ179" s="12" t="str" cm="1">
        <f t="array" ref="AJ179">IF($B179,myNull,IF(INDEX(tblSourceData[EU Year 4],$A179)=myNull,0,INDEX(tblSourceData[EU Year 4],$A179)))</f>
        <v/>
      </c>
      <c r="AK179" s="12" t="str" cm="1">
        <f t="array" ref="AK179">IF($B179,myNull,IF(INDEX(tblSourceData[EU Year 5],$A179)=myNull,0,INDEX(tblSourceData[EU Year 5],$A179)))</f>
        <v/>
      </c>
      <c r="AL179" s="12" t="str" cm="1">
        <f t="array" ref="AL179">IF($B179,myNull,IF(INDEX(tblSourceData[NonEU Year1],$A179)=myNull,0,INDEX(tblSourceData[NonEU Year1],$A179)))</f>
        <v/>
      </c>
      <c r="AM179" s="12" t="str" cm="1">
        <f t="array" ref="AM179">IF($B179,myNull,IF(INDEX(tblSourceData[NonEU Year2],$A179)=myNull,0,INDEX(tblSourceData[NonEU Year2],$A179)))</f>
        <v/>
      </c>
      <c r="AN179" s="12" t="str" cm="1">
        <f t="array" ref="AN179">IF($B179,myNull,IF(INDEX(tblSourceData[NonEU Year3],$A179)=myNull,0,INDEX(tblSourceData[NonEU Year3],$A179)))</f>
        <v/>
      </c>
      <c r="AO179" s="12" t="str" cm="1">
        <f t="array" ref="AO179">IF($B179,myNull,IF(INDEX(tblSourceData[NonEU Year4],$A179)=myNull,0,INDEX(tblSourceData[NonEU Year4],$A179)))</f>
        <v/>
      </c>
      <c r="AP179" s="12" t="str" cm="1">
        <f t="array" ref="AP179">IF($B179,myNull,IF(INDEX(tblSourceData[NonEU Year5],$A179)=myNull,0,INDEX(tblSourceData[NonEU Year5],$A179)))</f>
        <v/>
      </c>
    </row>
    <row r="180" spans="1:42" x14ac:dyDescent="0.3">
      <c r="A180" s="4">
        <f t="shared" si="35"/>
        <v>171</v>
      </c>
      <c r="B180" s="6" t="b">
        <f t="shared" si="36"/>
        <v>1</v>
      </c>
      <c r="D180" t="str" cm="1">
        <f t="array" ref="D180">IF($B180,myNull,INDEX(tblSourceData[Campus],$A180))</f>
        <v/>
      </c>
      <c r="E180" t="str" cm="1">
        <f t="array" ref="E180">IF($B180,myNull,INDEX(tblSourceData[Major],$A180))</f>
        <v/>
      </c>
      <c r="F180" t="str" cm="1">
        <f t="array" ref="F180">IF($B180,myNull,INDEX(tblSourceData[Stage],$A180))</f>
        <v/>
      </c>
      <c r="G180" t="str" cm="1">
        <f t="array" ref="G180">IF($B180,myNull,INDEX(tblSourceData[Level],$A180))</f>
        <v/>
      </c>
      <c r="H180" s="10" t="str" cm="1">
        <f t="array" ref="H180">IF($B180,myNull,INDEX(tblSourceData[EU Census],$A180))</f>
        <v/>
      </c>
      <c r="I180" s="10" t="str" cm="1">
        <f t="array" ref="I180">IF($B180,myNull,INDEX(tblSourceData[NonEU Census],$A180))</f>
        <v/>
      </c>
      <c r="J180" s="10" t="str" cm="1">
        <f t="array" ref="J180">IF($B180,myNull,INDEX(tblSourceData[Census Total],$A180))</f>
        <v/>
      </c>
      <c r="K180" s="11" t="str" cm="1">
        <f t="array" ref="K180">IF($B180,myNull,INDEX(tblSourceData[EU Year 1],$A180))</f>
        <v/>
      </c>
      <c r="L180" s="11" t="str" cm="1">
        <f t="array" ref="L180">IF($B180,myNull,INDEX(tblSourceData[EU Year 2],$A180))</f>
        <v/>
      </c>
      <c r="M180" s="11" t="str" cm="1">
        <f t="array" ref="M180">IF($B180,myNull,INDEX(tblSourceData[EU Year 3],$A180))</f>
        <v/>
      </c>
      <c r="N180" s="11" t="str" cm="1">
        <f t="array" ref="N180">IF($B180,myNull,INDEX(tblSourceData[EU Year 4],$A180))</f>
        <v/>
      </c>
      <c r="O180" s="11" t="str" cm="1">
        <f t="array" ref="O180">IF($B180,myNull,INDEX(tblSourceData[EU Year 5],$A180))</f>
        <v/>
      </c>
      <c r="P180" s="11" t="str" cm="1">
        <f t="array" ref="P180">IF($B180,myNull,INDEX(tblSourceData[NonEU Year1],$A180))</f>
        <v/>
      </c>
      <c r="Q180" s="11" t="str" cm="1">
        <f t="array" ref="Q180">IF($B180,myNull,INDEX(tblSourceData[NonEU Year2],$A180))</f>
        <v/>
      </c>
      <c r="R180" s="11" t="str" cm="1">
        <f t="array" ref="R180">IF($B180,myNull,INDEX(tblSourceData[NonEU Year3],$A180))</f>
        <v/>
      </c>
      <c r="S180" s="11" t="str" cm="1">
        <f t="array" ref="S180">IF($B180,myNull,INDEX(tblSourceData[NonEU Year4],$A180))</f>
        <v/>
      </c>
      <c r="T180" s="11" t="str" cm="1">
        <f t="array" ref="T180">IF($B180,myNull,INDEX(tblSourceData[NonEU Year5],$A180))</f>
        <v/>
      </c>
      <c r="V180" s="28">
        <f t="shared" si="37"/>
        <v>0</v>
      </c>
      <c r="W180" s="28">
        <f t="shared" si="38"/>
        <v>0</v>
      </c>
      <c r="X180" s="28">
        <f t="shared" si="39"/>
        <v>0</v>
      </c>
      <c r="Y180" s="28">
        <f t="shared" si="40"/>
        <v>0</v>
      </c>
      <c r="Z180" s="28">
        <f t="shared" si="41"/>
        <v>0</v>
      </c>
      <c r="AA180" s="28">
        <f t="shared" si="42"/>
        <v>0</v>
      </c>
      <c r="AB180" s="28">
        <f t="shared" si="43"/>
        <v>0</v>
      </c>
      <c r="AC180" s="28">
        <f t="shared" si="44"/>
        <v>0</v>
      </c>
      <c r="AD180" s="28">
        <f t="shared" si="45"/>
        <v>0</v>
      </c>
      <c r="AE180" s="28">
        <f t="shared" si="46"/>
        <v>0</v>
      </c>
      <c r="AG180" s="12" t="str" cm="1">
        <f t="array" ref="AG180">IF($B180,myNull,IF(INDEX(tblSourceData[EU Year 1],$A180)=myNull,0,INDEX(tblSourceData[EU Year 1],$A180)))</f>
        <v/>
      </c>
      <c r="AH180" s="12" t="str" cm="1">
        <f t="array" ref="AH180">IF($B180,myNull,IF(INDEX(tblSourceData[EU Year 2],$A180)=myNull,0,INDEX(tblSourceData[EU Year 2],$A180)))</f>
        <v/>
      </c>
      <c r="AI180" s="12" t="str" cm="1">
        <f t="array" ref="AI180">IF($B180,myNull,IF(INDEX(tblSourceData[EU Year 3],$A180)=myNull,0,INDEX(tblSourceData[EU Year 3],$A180)))</f>
        <v/>
      </c>
      <c r="AJ180" s="12" t="str" cm="1">
        <f t="array" ref="AJ180">IF($B180,myNull,IF(INDEX(tblSourceData[EU Year 4],$A180)=myNull,0,INDEX(tblSourceData[EU Year 4],$A180)))</f>
        <v/>
      </c>
      <c r="AK180" s="12" t="str" cm="1">
        <f t="array" ref="AK180">IF($B180,myNull,IF(INDEX(tblSourceData[EU Year 5],$A180)=myNull,0,INDEX(tblSourceData[EU Year 5],$A180)))</f>
        <v/>
      </c>
      <c r="AL180" s="12" t="str" cm="1">
        <f t="array" ref="AL180">IF($B180,myNull,IF(INDEX(tblSourceData[NonEU Year1],$A180)=myNull,0,INDEX(tblSourceData[NonEU Year1],$A180)))</f>
        <v/>
      </c>
      <c r="AM180" s="12" t="str" cm="1">
        <f t="array" ref="AM180">IF($B180,myNull,IF(INDEX(tblSourceData[NonEU Year2],$A180)=myNull,0,INDEX(tblSourceData[NonEU Year2],$A180)))</f>
        <v/>
      </c>
      <c r="AN180" s="12" t="str" cm="1">
        <f t="array" ref="AN180">IF($B180,myNull,IF(INDEX(tblSourceData[NonEU Year3],$A180)=myNull,0,INDEX(tblSourceData[NonEU Year3],$A180)))</f>
        <v/>
      </c>
      <c r="AO180" s="12" t="str" cm="1">
        <f t="array" ref="AO180">IF($B180,myNull,IF(INDEX(tblSourceData[NonEU Year4],$A180)=myNull,0,INDEX(tblSourceData[NonEU Year4],$A180)))</f>
        <v/>
      </c>
      <c r="AP180" s="12" t="str" cm="1">
        <f t="array" ref="AP180">IF($B180,myNull,IF(INDEX(tblSourceData[NonEU Year5],$A180)=myNull,0,INDEX(tblSourceData[NonEU Year5],$A180)))</f>
        <v/>
      </c>
    </row>
    <row r="181" spans="1:42" x14ac:dyDescent="0.3">
      <c r="A181" s="4">
        <f t="shared" si="35"/>
        <v>172</v>
      </c>
      <c r="B181" s="6" t="b">
        <f t="shared" si="36"/>
        <v>1</v>
      </c>
      <c r="D181" t="str" cm="1">
        <f t="array" ref="D181">IF($B181,myNull,INDEX(tblSourceData[Campus],$A181))</f>
        <v/>
      </c>
      <c r="E181" t="str" cm="1">
        <f t="array" ref="E181">IF($B181,myNull,INDEX(tblSourceData[Major],$A181))</f>
        <v/>
      </c>
      <c r="F181" t="str" cm="1">
        <f t="array" ref="F181">IF($B181,myNull,INDEX(tblSourceData[Stage],$A181))</f>
        <v/>
      </c>
      <c r="G181" t="str" cm="1">
        <f t="array" ref="G181">IF($B181,myNull,INDEX(tblSourceData[Level],$A181))</f>
        <v/>
      </c>
      <c r="H181" s="10" t="str" cm="1">
        <f t="array" ref="H181">IF($B181,myNull,INDEX(tblSourceData[EU Census],$A181))</f>
        <v/>
      </c>
      <c r="I181" s="10" t="str" cm="1">
        <f t="array" ref="I181">IF($B181,myNull,INDEX(tblSourceData[NonEU Census],$A181))</f>
        <v/>
      </c>
      <c r="J181" s="10" t="str" cm="1">
        <f t="array" ref="J181">IF($B181,myNull,INDEX(tblSourceData[Census Total],$A181))</f>
        <v/>
      </c>
      <c r="K181" s="11" t="str" cm="1">
        <f t="array" ref="K181">IF($B181,myNull,INDEX(tblSourceData[EU Year 1],$A181))</f>
        <v/>
      </c>
      <c r="L181" s="11" t="str" cm="1">
        <f t="array" ref="L181">IF($B181,myNull,INDEX(tblSourceData[EU Year 2],$A181))</f>
        <v/>
      </c>
      <c r="M181" s="11" t="str" cm="1">
        <f t="array" ref="M181">IF($B181,myNull,INDEX(tblSourceData[EU Year 3],$A181))</f>
        <v/>
      </c>
      <c r="N181" s="11" t="str" cm="1">
        <f t="array" ref="N181">IF($B181,myNull,INDEX(tblSourceData[EU Year 4],$A181))</f>
        <v/>
      </c>
      <c r="O181" s="11" t="str" cm="1">
        <f t="array" ref="O181">IF($B181,myNull,INDEX(tblSourceData[EU Year 5],$A181))</f>
        <v/>
      </c>
      <c r="P181" s="11" t="str" cm="1">
        <f t="array" ref="P181">IF($B181,myNull,INDEX(tblSourceData[NonEU Year1],$A181))</f>
        <v/>
      </c>
      <c r="Q181" s="11" t="str" cm="1">
        <f t="array" ref="Q181">IF($B181,myNull,INDEX(tblSourceData[NonEU Year2],$A181))</f>
        <v/>
      </c>
      <c r="R181" s="11" t="str" cm="1">
        <f t="array" ref="R181">IF($B181,myNull,INDEX(tblSourceData[NonEU Year3],$A181))</f>
        <v/>
      </c>
      <c r="S181" s="11" t="str" cm="1">
        <f t="array" ref="S181">IF($B181,myNull,INDEX(tblSourceData[NonEU Year4],$A181))</f>
        <v/>
      </c>
      <c r="T181" s="11" t="str" cm="1">
        <f t="array" ref="T181">IF($B181,myNull,INDEX(tblSourceData[NonEU Year5],$A181))</f>
        <v/>
      </c>
      <c r="V181" s="28">
        <f t="shared" si="37"/>
        <v>0</v>
      </c>
      <c r="W181" s="28">
        <f t="shared" si="38"/>
        <v>0</v>
      </c>
      <c r="X181" s="28">
        <f t="shared" si="39"/>
        <v>0</v>
      </c>
      <c r="Y181" s="28">
        <f t="shared" si="40"/>
        <v>0</v>
      </c>
      <c r="Z181" s="28">
        <f t="shared" si="41"/>
        <v>0</v>
      </c>
      <c r="AA181" s="28">
        <f t="shared" si="42"/>
        <v>0</v>
      </c>
      <c r="AB181" s="28">
        <f t="shared" si="43"/>
        <v>0</v>
      </c>
      <c r="AC181" s="28">
        <f t="shared" si="44"/>
        <v>0</v>
      </c>
      <c r="AD181" s="28">
        <f t="shared" si="45"/>
        <v>0</v>
      </c>
      <c r="AE181" s="28">
        <f t="shared" si="46"/>
        <v>0</v>
      </c>
      <c r="AG181" s="12" t="str" cm="1">
        <f t="array" ref="AG181">IF($B181,myNull,IF(INDEX(tblSourceData[EU Year 1],$A181)=myNull,0,INDEX(tblSourceData[EU Year 1],$A181)))</f>
        <v/>
      </c>
      <c r="AH181" s="12" t="str" cm="1">
        <f t="array" ref="AH181">IF($B181,myNull,IF(INDEX(tblSourceData[EU Year 2],$A181)=myNull,0,INDEX(tblSourceData[EU Year 2],$A181)))</f>
        <v/>
      </c>
      <c r="AI181" s="12" t="str" cm="1">
        <f t="array" ref="AI181">IF($B181,myNull,IF(INDEX(tblSourceData[EU Year 3],$A181)=myNull,0,INDEX(tblSourceData[EU Year 3],$A181)))</f>
        <v/>
      </c>
      <c r="AJ181" s="12" t="str" cm="1">
        <f t="array" ref="AJ181">IF($B181,myNull,IF(INDEX(tblSourceData[EU Year 4],$A181)=myNull,0,INDEX(tblSourceData[EU Year 4],$A181)))</f>
        <v/>
      </c>
      <c r="AK181" s="12" t="str" cm="1">
        <f t="array" ref="AK181">IF($B181,myNull,IF(INDEX(tblSourceData[EU Year 5],$A181)=myNull,0,INDEX(tblSourceData[EU Year 5],$A181)))</f>
        <v/>
      </c>
      <c r="AL181" s="12" t="str" cm="1">
        <f t="array" ref="AL181">IF($B181,myNull,IF(INDEX(tblSourceData[NonEU Year1],$A181)=myNull,0,INDEX(tblSourceData[NonEU Year1],$A181)))</f>
        <v/>
      </c>
      <c r="AM181" s="12" t="str" cm="1">
        <f t="array" ref="AM181">IF($B181,myNull,IF(INDEX(tblSourceData[NonEU Year2],$A181)=myNull,0,INDEX(tblSourceData[NonEU Year2],$A181)))</f>
        <v/>
      </c>
      <c r="AN181" s="12" t="str" cm="1">
        <f t="array" ref="AN181">IF($B181,myNull,IF(INDEX(tblSourceData[NonEU Year3],$A181)=myNull,0,INDEX(tblSourceData[NonEU Year3],$A181)))</f>
        <v/>
      </c>
      <c r="AO181" s="12" t="str" cm="1">
        <f t="array" ref="AO181">IF($B181,myNull,IF(INDEX(tblSourceData[NonEU Year4],$A181)=myNull,0,INDEX(tblSourceData[NonEU Year4],$A181)))</f>
        <v/>
      </c>
      <c r="AP181" s="12" t="str" cm="1">
        <f t="array" ref="AP181">IF($B181,myNull,IF(INDEX(tblSourceData[NonEU Year5],$A181)=myNull,0,INDEX(tblSourceData[NonEU Year5],$A181)))</f>
        <v/>
      </c>
    </row>
    <row r="182" spans="1:42" x14ac:dyDescent="0.3">
      <c r="A182" s="4">
        <f t="shared" si="35"/>
        <v>173</v>
      </c>
      <c r="B182" s="6" t="b">
        <f t="shared" si="36"/>
        <v>1</v>
      </c>
      <c r="D182" t="str" cm="1">
        <f t="array" ref="D182">IF($B182,myNull,INDEX(tblSourceData[Campus],$A182))</f>
        <v/>
      </c>
      <c r="E182" t="str" cm="1">
        <f t="array" ref="E182">IF($B182,myNull,INDEX(tblSourceData[Major],$A182))</f>
        <v/>
      </c>
      <c r="F182" t="str" cm="1">
        <f t="array" ref="F182">IF($B182,myNull,INDEX(tblSourceData[Stage],$A182))</f>
        <v/>
      </c>
      <c r="G182" t="str" cm="1">
        <f t="array" ref="G182">IF($B182,myNull,INDEX(tblSourceData[Level],$A182))</f>
        <v/>
      </c>
      <c r="H182" s="10" t="str" cm="1">
        <f t="array" ref="H182">IF($B182,myNull,INDEX(tblSourceData[EU Census],$A182))</f>
        <v/>
      </c>
      <c r="I182" s="10" t="str" cm="1">
        <f t="array" ref="I182">IF($B182,myNull,INDEX(tblSourceData[NonEU Census],$A182))</f>
        <v/>
      </c>
      <c r="J182" s="10" t="str" cm="1">
        <f t="array" ref="J182">IF($B182,myNull,INDEX(tblSourceData[Census Total],$A182))</f>
        <v/>
      </c>
      <c r="K182" s="11" t="str" cm="1">
        <f t="array" ref="K182">IF($B182,myNull,INDEX(tblSourceData[EU Year 1],$A182))</f>
        <v/>
      </c>
      <c r="L182" s="11" t="str" cm="1">
        <f t="array" ref="L182">IF($B182,myNull,INDEX(tblSourceData[EU Year 2],$A182))</f>
        <v/>
      </c>
      <c r="M182" s="11" t="str" cm="1">
        <f t="array" ref="M182">IF($B182,myNull,INDEX(tblSourceData[EU Year 3],$A182))</f>
        <v/>
      </c>
      <c r="N182" s="11" t="str" cm="1">
        <f t="array" ref="N182">IF($B182,myNull,INDEX(tblSourceData[EU Year 4],$A182))</f>
        <v/>
      </c>
      <c r="O182" s="11" t="str" cm="1">
        <f t="array" ref="O182">IF($B182,myNull,INDEX(tblSourceData[EU Year 5],$A182))</f>
        <v/>
      </c>
      <c r="P182" s="11" t="str" cm="1">
        <f t="array" ref="P182">IF($B182,myNull,INDEX(tblSourceData[NonEU Year1],$A182))</f>
        <v/>
      </c>
      <c r="Q182" s="11" t="str" cm="1">
        <f t="array" ref="Q182">IF($B182,myNull,INDEX(tblSourceData[NonEU Year2],$A182))</f>
        <v/>
      </c>
      <c r="R182" s="11" t="str" cm="1">
        <f t="array" ref="R182">IF($B182,myNull,INDEX(tblSourceData[NonEU Year3],$A182))</f>
        <v/>
      </c>
      <c r="S182" s="11" t="str" cm="1">
        <f t="array" ref="S182">IF($B182,myNull,INDEX(tblSourceData[NonEU Year4],$A182))</f>
        <v/>
      </c>
      <c r="T182" s="11" t="str" cm="1">
        <f t="array" ref="T182">IF($B182,myNull,INDEX(tblSourceData[NonEU Year5],$A182))</f>
        <v/>
      </c>
      <c r="V182" s="28">
        <f t="shared" si="37"/>
        <v>0</v>
      </c>
      <c r="W182" s="28">
        <f t="shared" si="38"/>
        <v>0</v>
      </c>
      <c r="X182" s="28">
        <f t="shared" si="39"/>
        <v>0</v>
      </c>
      <c r="Y182" s="28">
        <f t="shared" si="40"/>
        <v>0</v>
      </c>
      <c r="Z182" s="28">
        <f t="shared" si="41"/>
        <v>0</v>
      </c>
      <c r="AA182" s="28">
        <f t="shared" si="42"/>
        <v>0</v>
      </c>
      <c r="AB182" s="28">
        <f t="shared" si="43"/>
        <v>0</v>
      </c>
      <c r="AC182" s="28">
        <f t="shared" si="44"/>
        <v>0</v>
      </c>
      <c r="AD182" s="28">
        <f t="shared" si="45"/>
        <v>0</v>
      </c>
      <c r="AE182" s="28">
        <f t="shared" si="46"/>
        <v>0</v>
      </c>
      <c r="AG182" s="12" t="str" cm="1">
        <f t="array" ref="AG182">IF($B182,myNull,IF(INDEX(tblSourceData[EU Year 1],$A182)=myNull,0,INDEX(tblSourceData[EU Year 1],$A182)))</f>
        <v/>
      </c>
      <c r="AH182" s="12" t="str" cm="1">
        <f t="array" ref="AH182">IF($B182,myNull,IF(INDEX(tblSourceData[EU Year 2],$A182)=myNull,0,INDEX(tblSourceData[EU Year 2],$A182)))</f>
        <v/>
      </c>
      <c r="AI182" s="12" t="str" cm="1">
        <f t="array" ref="AI182">IF($B182,myNull,IF(INDEX(tblSourceData[EU Year 3],$A182)=myNull,0,INDEX(tblSourceData[EU Year 3],$A182)))</f>
        <v/>
      </c>
      <c r="AJ182" s="12" t="str" cm="1">
        <f t="array" ref="AJ182">IF($B182,myNull,IF(INDEX(tblSourceData[EU Year 4],$A182)=myNull,0,INDEX(tblSourceData[EU Year 4],$A182)))</f>
        <v/>
      </c>
      <c r="AK182" s="12" t="str" cm="1">
        <f t="array" ref="AK182">IF($B182,myNull,IF(INDEX(tblSourceData[EU Year 5],$A182)=myNull,0,INDEX(tblSourceData[EU Year 5],$A182)))</f>
        <v/>
      </c>
      <c r="AL182" s="12" t="str" cm="1">
        <f t="array" ref="AL182">IF($B182,myNull,IF(INDEX(tblSourceData[NonEU Year1],$A182)=myNull,0,INDEX(tblSourceData[NonEU Year1],$A182)))</f>
        <v/>
      </c>
      <c r="AM182" s="12" t="str" cm="1">
        <f t="array" ref="AM182">IF($B182,myNull,IF(INDEX(tblSourceData[NonEU Year2],$A182)=myNull,0,INDEX(tblSourceData[NonEU Year2],$A182)))</f>
        <v/>
      </c>
      <c r="AN182" s="12" t="str" cm="1">
        <f t="array" ref="AN182">IF($B182,myNull,IF(INDEX(tblSourceData[NonEU Year3],$A182)=myNull,0,INDEX(tblSourceData[NonEU Year3],$A182)))</f>
        <v/>
      </c>
      <c r="AO182" s="12" t="str" cm="1">
        <f t="array" ref="AO182">IF($B182,myNull,IF(INDEX(tblSourceData[NonEU Year4],$A182)=myNull,0,INDEX(tblSourceData[NonEU Year4],$A182)))</f>
        <v/>
      </c>
      <c r="AP182" s="12" t="str" cm="1">
        <f t="array" ref="AP182">IF($B182,myNull,IF(INDEX(tblSourceData[NonEU Year5],$A182)=myNull,0,INDEX(tblSourceData[NonEU Year5],$A182)))</f>
        <v/>
      </c>
    </row>
    <row r="183" spans="1:42" x14ac:dyDescent="0.3">
      <c r="A183" s="4">
        <f t="shared" si="35"/>
        <v>174</v>
      </c>
      <c r="B183" s="6" t="b">
        <f t="shared" si="36"/>
        <v>1</v>
      </c>
      <c r="D183" t="str" cm="1">
        <f t="array" ref="D183">IF($B183,myNull,INDEX(tblSourceData[Campus],$A183))</f>
        <v/>
      </c>
      <c r="E183" t="str" cm="1">
        <f t="array" ref="E183">IF($B183,myNull,INDEX(tblSourceData[Major],$A183))</f>
        <v/>
      </c>
      <c r="F183" t="str" cm="1">
        <f t="array" ref="F183">IF($B183,myNull,INDEX(tblSourceData[Stage],$A183))</f>
        <v/>
      </c>
      <c r="G183" t="str" cm="1">
        <f t="array" ref="G183">IF($B183,myNull,INDEX(tblSourceData[Level],$A183))</f>
        <v/>
      </c>
      <c r="H183" s="10" t="str" cm="1">
        <f t="array" ref="H183">IF($B183,myNull,INDEX(tblSourceData[EU Census],$A183))</f>
        <v/>
      </c>
      <c r="I183" s="10" t="str" cm="1">
        <f t="array" ref="I183">IF($B183,myNull,INDEX(tblSourceData[NonEU Census],$A183))</f>
        <v/>
      </c>
      <c r="J183" s="10" t="str" cm="1">
        <f t="array" ref="J183">IF($B183,myNull,INDEX(tblSourceData[Census Total],$A183))</f>
        <v/>
      </c>
      <c r="K183" s="11" t="str" cm="1">
        <f t="array" ref="K183">IF($B183,myNull,INDEX(tblSourceData[EU Year 1],$A183))</f>
        <v/>
      </c>
      <c r="L183" s="11" t="str" cm="1">
        <f t="array" ref="L183">IF($B183,myNull,INDEX(tblSourceData[EU Year 2],$A183))</f>
        <v/>
      </c>
      <c r="M183" s="11" t="str" cm="1">
        <f t="array" ref="M183">IF($B183,myNull,INDEX(tblSourceData[EU Year 3],$A183))</f>
        <v/>
      </c>
      <c r="N183" s="11" t="str" cm="1">
        <f t="array" ref="N183">IF($B183,myNull,INDEX(tblSourceData[EU Year 4],$A183))</f>
        <v/>
      </c>
      <c r="O183" s="11" t="str" cm="1">
        <f t="array" ref="O183">IF($B183,myNull,INDEX(tblSourceData[EU Year 5],$A183))</f>
        <v/>
      </c>
      <c r="P183" s="11" t="str" cm="1">
        <f t="array" ref="P183">IF($B183,myNull,INDEX(tblSourceData[NonEU Year1],$A183))</f>
        <v/>
      </c>
      <c r="Q183" s="11" t="str" cm="1">
        <f t="array" ref="Q183">IF($B183,myNull,INDEX(tblSourceData[NonEU Year2],$A183))</f>
        <v/>
      </c>
      <c r="R183" s="11" t="str" cm="1">
        <f t="array" ref="R183">IF($B183,myNull,INDEX(tblSourceData[NonEU Year3],$A183))</f>
        <v/>
      </c>
      <c r="S183" s="11" t="str" cm="1">
        <f t="array" ref="S183">IF($B183,myNull,INDEX(tblSourceData[NonEU Year4],$A183))</f>
        <v/>
      </c>
      <c r="T183" s="11" t="str" cm="1">
        <f t="array" ref="T183">IF($B183,myNull,INDEX(tblSourceData[NonEU Year5],$A183))</f>
        <v/>
      </c>
      <c r="V183" s="28">
        <f t="shared" si="37"/>
        <v>0</v>
      </c>
      <c r="W183" s="28">
        <f t="shared" si="38"/>
        <v>0</v>
      </c>
      <c r="X183" s="28">
        <f t="shared" si="39"/>
        <v>0</v>
      </c>
      <c r="Y183" s="28">
        <f t="shared" si="40"/>
        <v>0</v>
      </c>
      <c r="Z183" s="28">
        <f t="shared" si="41"/>
        <v>0</v>
      </c>
      <c r="AA183" s="28">
        <f t="shared" si="42"/>
        <v>0</v>
      </c>
      <c r="AB183" s="28">
        <f t="shared" si="43"/>
        <v>0</v>
      </c>
      <c r="AC183" s="28">
        <f t="shared" si="44"/>
        <v>0</v>
      </c>
      <c r="AD183" s="28">
        <f t="shared" si="45"/>
        <v>0</v>
      </c>
      <c r="AE183" s="28">
        <f t="shared" si="46"/>
        <v>0</v>
      </c>
      <c r="AG183" s="12" t="str" cm="1">
        <f t="array" ref="AG183">IF($B183,myNull,IF(INDEX(tblSourceData[EU Year 1],$A183)=myNull,0,INDEX(tblSourceData[EU Year 1],$A183)))</f>
        <v/>
      </c>
      <c r="AH183" s="12" t="str" cm="1">
        <f t="array" ref="AH183">IF($B183,myNull,IF(INDEX(tblSourceData[EU Year 2],$A183)=myNull,0,INDEX(tblSourceData[EU Year 2],$A183)))</f>
        <v/>
      </c>
      <c r="AI183" s="12" t="str" cm="1">
        <f t="array" ref="AI183">IF($B183,myNull,IF(INDEX(tblSourceData[EU Year 3],$A183)=myNull,0,INDEX(tblSourceData[EU Year 3],$A183)))</f>
        <v/>
      </c>
      <c r="AJ183" s="12" t="str" cm="1">
        <f t="array" ref="AJ183">IF($B183,myNull,IF(INDEX(tblSourceData[EU Year 4],$A183)=myNull,0,INDEX(tblSourceData[EU Year 4],$A183)))</f>
        <v/>
      </c>
      <c r="AK183" s="12" t="str" cm="1">
        <f t="array" ref="AK183">IF($B183,myNull,IF(INDEX(tblSourceData[EU Year 5],$A183)=myNull,0,INDEX(tblSourceData[EU Year 5],$A183)))</f>
        <v/>
      </c>
      <c r="AL183" s="12" t="str" cm="1">
        <f t="array" ref="AL183">IF($B183,myNull,IF(INDEX(tblSourceData[NonEU Year1],$A183)=myNull,0,INDEX(tblSourceData[NonEU Year1],$A183)))</f>
        <v/>
      </c>
      <c r="AM183" s="12" t="str" cm="1">
        <f t="array" ref="AM183">IF($B183,myNull,IF(INDEX(tblSourceData[NonEU Year2],$A183)=myNull,0,INDEX(tblSourceData[NonEU Year2],$A183)))</f>
        <v/>
      </c>
      <c r="AN183" s="12" t="str" cm="1">
        <f t="array" ref="AN183">IF($B183,myNull,IF(INDEX(tblSourceData[NonEU Year3],$A183)=myNull,0,INDEX(tblSourceData[NonEU Year3],$A183)))</f>
        <v/>
      </c>
      <c r="AO183" s="12" t="str" cm="1">
        <f t="array" ref="AO183">IF($B183,myNull,IF(INDEX(tblSourceData[NonEU Year4],$A183)=myNull,0,INDEX(tblSourceData[NonEU Year4],$A183)))</f>
        <v/>
      </c>
      <c r="AP183" s="12" t="str" cm="1">
        <f t="array" ref="AP183">IF($B183,myNull,IF(INDEX(tblSourceData[NonEU Year5],$A183)=myNull,0,INDEX(tblSourceData[NonEU Year5],$A183)))</f>
        <v/>
      </c>
    </row>
    <row r="184" spans="1:42" x14ac:dyDescent="0.3">
      <c r="A184" s="4">
        <f t="shared" si="35"/>
        <v>175</v>
      </c>
      <c r="B184" s="6" t="b">
        <f t="shared" si="36"/>
        <v>1</v>
      </c>
      <c r="D184" t="str" cm="1">
        <f t="array" ref="D184">IF($B184,myNull,INDEX(tblSourceData[Campus],$A184))</f>
        <v/>
      </c>
      <c r="E184" t="str" cm="1">
        <f t="array" ref="E184">IF($B184,myNull,INDEX(tblSourceData[Major],$A184))</f>
        <v/>
      </c>
      <c r="F184" t="str" cm="1">
        <f t="array" ref="F184">IF($B184,myNull,INDEX(tblSourceData[Stage],$A184))</f>
        <v/>
      </c>
      <c r="G184" t="str" cm="1">
        <f t="array" ref="G184">IF($B184,myNull,INDEX(tblSourceData[Level],$A184))</f>
        <v/>
      </c>
      <c r="H184" s="10" t="str" cm="1">
        <f t="array" ref="H184">IF($B184,myNull,INDEX(tblSourceData[EU Census],$A184))</f>
        <v/>
      </c>
      <c r="I184" s="10" t="str" cm="1">
        <f t="array" ref="I184">IF($B184,myNull,INDEX(tblSourceData[NonEU Census],$A184))</f>
        <v/>
      </c>
      <c r="J184" s="10" t="str" cm="1">
        <f t="array" ref="J184">IF($B184,myNull,INDEX(tblSourceData[Census Total],$A184))</f>
        <v/>
      </c>
      <c r="K184" s="11" t="str" cm="1">
        <f t="array" ref="K184">IF($B184,myNull,INDEX(tblSourceData[EU Year 1],$A184))</f>
        <v/>
      </c>
      <c r="L184" s="11" t="str" cm="1">
        <f t="array" ref="L184">IF($B184,myNull,INDEX(tblSourceData[EU Year 2],$A184))</f>
        <v/>
      </c>
      <c r="M184" s="11" t="str" cm="1">
        <f t="array" ref="M184">IF($B184,myNull,INDEX(tblSourceData[EU Year 3],$A184))</f>
        <v/>
      </c>
      <c r="N184" s="11" t="str" cm="1">
        <f t="array" ref="N184">IF($B184,myNull,INDEX(tblSourceData[EU Year 4],$A184))</f>
        <v/>
      </c>
      <c r="O184" s="11" t="str" cm="1">
        <f t="array" ref="O184">IF($B184,myNull,INDEX(tblSourceData[EU Year 5],$A184))</f>
        <v/>
      </c>
      <c r="P184" s="11" t="str" cm="1">
        <f t="array" ref="P184">IF($B184,myNull,INDEX(tblSourceData[NonEU Year1],$A184))</f>
        <v/>
      </c>
      <c r="Q184" s="11" t="str" cm="1">
        <f t="array" ref="Q184">IF($B184,myNull,INDEX(tblSourceData[NonEU Year2],$A184))</f>
        <v/>
      </c>
      <c r="R184" s="11" t="str" cm="1">
        <f t="array" ref="R184">IF($B184,myNull,INDEX(tblSourceData[NonEU Year3],$A184))</f>
        <v/>
      </c>
      <c r="S184" s="11" t="str" cm="1">
        <f t="array" ref="S184">IF($B184,myNull,INDEX(tblSourceData[NonEU Year4],$A184))</f>
        <v/>
      </c>
      <c r="T184" s="11" t="str" cm="1">
        <f t="array" ref="T184">IF($B184,myNull,INDEX(tblSourceData[NonEU Year5],$A184))</f>
        <v/>
      </c>
      <c r="V184" s="28">
        <f t="shared" si="37"/>
        <v>0</v>
      </c>
      <c r="W184" s="28">
        <f t="shared" si="38"/>
        <v>0</v>
      </c>
      <c r="X184" s="28">
        <f t="shared" si="39"/>
        <v>0</v>
      </c>
      <c r="Y184" s="28">
        <f t="shared" si="40"/>
        <v>0</v>
      </c>
      <c r="Z184" s="28">
        <f t="shared" si="41"/>
        <v>0</v>
      </c>
      <c r="AA184" s="28">
        <f t="shared" si="42"/>
        <v>0</v>
      </c>
      <c r="AB184" s="28">
        <f t="shared" si="43"/>
        <v>0</v>
      </c>
      <c r="AC184" s="28">
        <f t="shared" si="44"/>
        <v>0</v>
      </c>
      <c r="AD184" s="28">
        <f t="shared" si="45"/>
        <v>0</v>
      </c>
      <c r="AE184" s="28">
        <f t="shared" si="46"/>
        <v>0</v>
      </c>
      <c r="AG184" s="12" t="str" cm="1">
        <f t="array" ref="AG184">IF($B184,myNull,IF(INDEX(tblSourceData[EU Year 1],$A184)=myNull,0,INDEX(tblSourceData[EU Year 1],$A184)))</f>
        <v/>
      </c>
      <c r="AH184" s="12" t="str" cm="1">
        <f t="array" ref="AH184">IF($B184,myNull,IF(INDEX(tblSourceData[EU Year 2],$A184)=myNull,0,INDEX(tblSourceData[EU Year 2],$A184)))</f>
        <v/>
      </c>
      <c r="AI184" s="12" t="str" cm="1">
        <f t="array" ref="AI184">IF($B184,myNull,IF(INDEX(tblSourceData[EU Year 3],$A184)=myNull,0,INDEX(tblSourceData[EU Year 3],$A184)))</f>
        <v/>
      </c>
      <c r="AJ184" s="12" t="str" cm="1">
        <f t="array" ref="AJ184">IF($B184,myNull,IF(INDEX(tblSourceData[EU Year 4],$A184)=myNull,0,INDEX(tblSourceData[EU Year 4],$A184)))</f>
        <v/>
      </c>
      <c r="AK184" s="12" t="str" cm="1">
        <f t="array" ref="AK184">IF($B184,myNull,IF(INDEX(tblSourceData[EU Year 5],$A184)=myNull,0,INDEX(tblSourceData[EU Year 5],$A184)))</f>
        <v/>
      </c>
      <c r="AL184" s="12" t="str" cm="1">
        <f t="array" ref="AL184">IF($B184,myNull,IF(INDEX(tblSourceData[NonEU Year1],$A184)=myNull,0,INDEX(tblSourceData[NonEU Year1],$A184)))</f>
        <v/>
      </c>
      <c r="AM184" s="12" t="str" cm="1">
        <f t="array" ref="AM184">IF($B184,myNull,IF(INDEX(tblSourceData[NonEU Year2],$A184)=myNull,0,INDEX(tblSourceData[NonEU Year2],$A184)))</f>
        <v/>
      </c>
      <c r="AN184" s="12" t="str" cm="1">
        <f t="array" ref="AN184">IF($B184,myNull,IF(INDEX(tblSourceData[NonEU Year3],$A184)=myNull,0,INDEX(tblSourceData[NonEU Year3],$A184)))</f>
        <v/>
      </c>
      <c r="AO184" s="12" t="str" cm="1">
        <f t="array" ref="AO184">IF($B184,myNull,IF(INDEX(tblSourceData[NonEU Year4],$A184)=myNull,0,INDEX(tblSourceData[NonEU Year4],$A184)))</f>
        <v/>
      </c>
      <c r="AP184" s="12" t="str" cm="1">
        <f t="array" ref="AP184">IF($B184,myNull,IF(INDEX(tblSourceData[NonEU Year5],$A184)=myNull,0,INDEX(tblSourceData[NonEU Year5],$A184)))</f>
        <v/>
      </c>
    </row>
    <row r="185" spans="1:42" x14ac:dyDescent="0.3">
      <c r="A185" s="4">
        <f t="shared" si="35"/>
        <v>176</v>
      </c>
      <c r="B185" s="6" t="b">
        <f t="shared" si="36"/>
        <v>1</v>
      </c>
      <c r="D185" t="str" cm="1">
        <f t="array" ref="D185">IF($B185,myNull,INDEX(tblSourceData[Campus],$A185))</f>
        <v/>
      </c>
      <c r="E185" t="str" cm="1">
        <f t="array" ref="E185">IF($B185,myNull,INDEX(tblSourceData[Major],$A185))</f>
        <v/>
      </c>
      <c r="F185" t="str" cm="1">
        <f t="array" ref="F185">IF($B185,myNull,INDEX(tblSourceData[Stage],$A185))</f>
        <v/>
      </c>
      <c r="G185" t="str" cm="1">
        <f t="array" ref="G185">IF($B185,myNull,INDEX(tblSourceData[Level],$A185))</f>
        <v/>
      </c>
      <c r="H185" s="10" t="str" cm="1">
        <f t="array" ref="H185">IF($B185,myNull,INDEX(tblSourceData[EU Census],$A185))</f>
        <v/>
      </c>
      <c r="I185" s="10" t="str" cm="1">
        <f t="array" ref="I185">IF($B185,myNull,INDEX(tblSourceData[NonEU Census],$A185))</f>
        <v/>
      </c>
      <c r="J185" s="10" t="str" cm="1">
        <f t="array" ref="J185">IF($B185,myNull,INDEX(tblSourceData[Census Total],$A185))</f>
        <v/>
      </c>
      <c r="K185" s="11" t="str" cm="1">
        <f t="array" ref="K185">IF($B185,myNull,INDEX(tblSourceData[EU Year 1],$A185))</f>
        <v/>
      </c>
      <c r="L185" s="11" t="str" cm="1">
        <f t="array" ref="L185">IF($B185,myNull,INDEX(tblSourceData[EU Year 2],$A185))</f>
        <v/>
      </c>
      <c r="M185" s="11" t="str" cm="1">
        <f t="array" ref="M185">IF($B185,myNull,INDEX(tblSourceData[EU Year 3],$A185))</f>
        <v/>
      </c>
      <c r="N185" s="11" t="str" cm="1">
        <f t="array" ref="N185">IF($B185,myNull,INDEX(tblSourceData[EU Year 4],$A185))</f>
        <v/>
      </c>
      <c r="O185" s="11" t="str" cm="1">
        <f t="array" ref="O185">IF($B185,myNull,INDEX(tblSourceData[EU Year 5],$A185))</f>
        <v/>
      </c>
      <c r="P185" s="11" t="str" cm="1">
        <f t="array" ref="P185">IF($B185,myNull,INDEX(tblSourceData[NonEU Year1],$A185))</f>
        <v/>
      </c>
      <c r="Q185" s="11" t="str" cm="1">
        <f t="array" ref="Q185">IF($B185,myNull,INDEX(tblSourceData[NonEU Year2],$A185))</f>
        <v/>
      </c>
      <c r="R185" s="11" t="str" cm="1">
        <f t="array" ref="R185">IF($B185,myNull,INDEX(tblSourceData[NonEU Year3],$A185))</f>
        <v/>
      </c>
      <c r="S185" s="11" t="str" cm="1">
        <f t="array" ref="S185">IF($B185,myNull,INDEX(tblSourceData[NonEU Year4],$A185))</f>
        <v/>
      </c>
      <c r="T185" s="11" t="str" cm="1">
        <f t="array" ref="T185">IF($B185,myNull,INDEX(tblSourceData[NonEU Year5],$A185))</f>
        <v/>
      </c>
      <c r="V185" s="28">
        <f t="shared" si="37"/>
        <v>0</v>
      </c>
      <c r="W185" s="28">
        <f t="shared" si="38"/>
        <v>0</v>
      </c>
      <c r="X185" s="28">
        <f t="shared" si="39"/>
        <v>0</v>
      </c>
      <c r="Y185" s="28">
        <f t="shared" si="40"/>
        <v>0</v>
      </c>
      <c r="Z185" s="28">
        <f t="shared" si="41"/>
        <v>0</v>
      </c>
      <c r="AA185" s="28">
        <f t="shared" si="42"/>
        <v>0</v>
      </c>
      <c r="AB185" s="28">
        <f t="shared" si="43"/>
        <v>0</v>
      </c>
      <c r="AC185" s="28">
        <f t="shared" si="44"/>
        <v>0</v>
      </c>
      <c r="AD185" s="28">
        <f t="shared" si="45"/>
        <v>0</v>
      </c>
      <c r="AE185" s="28">
        <f t="shared" si="46"/>
        <v>0</v>
      </c>
      <c r="AG185" s="12" t="str" cm="1">
        <f t="array" ref="AG185">IF($B185,myNull,IF(INDEX(tblSourceData[EU Year 1],$A185)=myNull,0,INDEX(tblSourceData[EU Year 1],$A185)))</f>
        <v/>
      </c>
      <c r="AH185" s="12" t="str" cm="1">
        <f t="array" ref="AH185">IF($B185,myNull,IF(INDEX(tblSourceData[EU Year 2],$A185)=myNull,0,INDEX(tblSourceData[EU Year 2],$A185)))</f>
        <v/>
      </c>
      <c r="AI185" s="12" t="str" cm="1">
        <f t="array" ref="AI185">IF($B185,myNull,IF(INDEX(tblSourceData[EU Year 3],$A185)=myNull,0,INDEX(tblSourceData[EU Year 3],$A185)))</f>
        <v/>
      </c>
      <c r="AJ185" s="12" t="str" cm="1">
        <f t="array" ref="AJ185">IF($B185,myNull,IF(INDEX(tblSourceData[EU Year 4],$A185)=myNull,0,INDEX(tblSourceData[EU Year 4],$A185)))</f>
        <v/>
      </c>
      <c r="AK185" s="12" t="str" cm="1">
        <f t="array" ref="AK185">IF($B185,myNull,IF(INDEX(tblSourceData[EU Year 5],$A185)=myNull,0,INDEX(tblSourceData[EU Year 5],$A185)))</f>
        <v/>
      </c>
      <c r="AL185" s="12" t="str" cm="1">
        <f t="array" ref="AL185">IF($B185,myNull,IF(INDEX(tblSourceData[NonEU Year1],$A185)=myNull,0,INDEX(tblSourceData[NonEU Year1],$A185)))</f>
        <v/>
      </c>
      <c r="AM185" s="12" t="str" cm="1">
        <f t="array" ref="AM185">IF($B185,myNull,IF(INDEX(tblSourceData[NonEU Year2],$A185)=myNull,0,INDEX(tblSourceData[NonEU Year2],$A185)))</f>
        <v/>
      </c>
      <c r="AN185" s="12" t="str" cm="1">
        <f t="array" ref="AN185">IF($B185,myNull,IF(INDEX(tblSourceData[NonEU Year3],$A185)=myNull,0,INDEX(tblSourceData[NonEU Year3],$A185)))</f>
        <v/>
      </c>
      <c r="AO185" s="12" t="str" cm="1">
        <f t="array" ref="AO185">IF($B185,myNull,IF(INDEX(tblSourceData[NonEU Year4],$A185)=myNull,0,INDEX(tblSourceData[NonEU Year4],$A185)))</f>
        <v/>
      </c>
      <c r="AP185" s="12" t="str" cm="1">
        <f t="array" ref="AP185">IF($B185,myNull,IF(INDEX(tblSourceData[NonEU Year5],$A185)=myNull,0,INDEX(tblSourceData[NonEU Year5],$A185)))</f>
        <v/>
      </c>
    </row>
    <row r="186" spans="1:42" x14ac:dyDescent="0.3">
      <c r="A186" s="4">
        <f t="shared" si="35"/>
        <v>177</v>
      </c>
      <c r="B186" s="6" t="b">
        <f t="shared" si="36"/>
        <v>1</v>
      </c>
      <c r="D186" t="str" cm="1">
        <f t="array" ref="D186">IF($B186,myNull,INDEX(tblSourceData[Campus],$A186))</f>
        <v/>
      </c>
      <c r="E186" t="str" cm="1">
        <f t="array" ref="E186">IF($B186,myNull,INDEX(tblSourceData[Major],$A186))</f>
        <v/>
      </c>
      <c r="F186" t="str" cm="1">
        <f t="array" ref="F186">IF($B186,myNull,INDEX(tblSourceData[Stage],$A186))</f>
        <v/>
      </c>
      <c r="G186" t="str" cm="1">
        <f t="array" ref="G186">IF($B186,myNull,INDEX(tblSourceData[Level],$A186))</f>
        <v/>
      </c>
      <c r="H186" s="10" t="str" cm="1">
        <f t="array" ref="H186">IF($B186,myNull,INDEX(tblSourceData[EU Census],$A186))</f>
        <v/>
      </c>
      <c r="I186" s="10" t="str" cm="1">
        <f t="array" ref="I186">IF($B186,myNull,INDEX(tblSourceData[NonEU Census],$A186))</f>
        <v/>
      </c>
      <c r="J186" s="10" t="str" cm="1">
        <f t="array" ref="J186">IF($B186,myNull,INDEX(tblSourceData[Census Total],$A186))</f>
        <v/>
      </c>
      <c r="K186" s="11" t="str" cm="1">
        <f t="array" ref="K186">IF($B186,myNull,INDEX(tblSourceData[EU Year 1],$A186))</f>
        <v/>
      </c>
      <c r="L186" s="11" t="str" cm="1">
        <f t="array" ref="L186">IF($B186,myNull,INDEX(tblSourceData[EU Year 2],$A186))</f>
        <v/>
      </c>
      <c r="M186" s="11" t="str" cm="1">
        <f t="array" ref="M186">IF($B186,myNull,INDEX(tblSourceData[EU Year 3],$A186))</f>
        <v/>
      </c>
      <c r="N186" s="11" t="str" cm="1">
        <f t="array" ref="N186">IF($B186,myNull,INDEX(tblSourceData[EU Year 4],$A186))</f>
        <v/>
      </c>
      <c r="O186" s="11" t="str" cm="1">
        <f t="array" ref="O186">IF($B186,myNull,INDEX(tblSourceData[EU Year 5],$A186))</f>
        <v/>
      </c>
      <c r="P186" s="11" t="str" cm="1">
        <f t="array" ref="P186">IF($B186,myNull,INDEX(tblSourceData[NonEU Year1],$A186))</f>
        <v/>
      </c>
      <c r="Q186" s="11" t="str" cm="1">
        <f t="array" ref="Q186">IF($B186,myNull,INDEX(tblSourceData[NonEU Year2],$A186))</f>
        <v/>
      </c>
      <c r="R186" s="11" t="str" cm="1">
        <f t="array" ref="R186">IF($B186,myNull,INDEX(tblSourceData[NonEU Year3],$A186))</f>
        <v/>
      </c>
      <c r="S186" s="11" t="str" cm="1">
        <f t="array" ref="S186">IF($B186,myNull,INDEX(tblSourceData[NonEU Year4],$A186))</f>
        <v/>
      </c>
      <c r="T186" s="11" t="str" cm="1">
        <f t="array" ref="T186">IF($B186,myNull,INDEX(tblSourceData[NonEU Year5],$A186))</f>
        <v/>
      </c>
      <c r="V186" s="28">
        <f t="shared" si="37"/>
        <v>0</v>
      </c>
      <c r="W186" s="28">
        <f t="shared" si="38"/>
        <v>0</v>
      </c>
      <c r="X186" s="28">
        <f t="shared" si="39"/>
        <v>0</v>
      </c>
      <c r="Y186" s="28">
        <f t="shared" si="40"/>
        <v>0</v>
      </c>
      <c r="Z186" s="28">
        <f t="shared" si="41"/>
        <v>0</v>
      </c>
      <c r="AA186" s="28">
        <f t="shared" si="42"/>
        <v>0</v>
      </c>
      <c r="AB186" s="28">
        <f t="shared" si="43"/>
        <v>0</v>
      </c>
      <c r="AC186" s="28">
        <f t="shared" si="44"/>
        <v>0</v>
      </c>
      <c r="AD186" s="28">
        <f t="shared" si="45"/>
        <v>0</v>
      </c>
      <c r="AE186" s="28">
        <f t="shared" si="46"/>
        <v>0</v>
      </c>
      <c r="AG186" s="12" t="str" cm="1">
        <f t="array" ref="AG186">IF($B186,myNull,IF(INDEX(tblSourceData[EU Year 1],$A186)=myNull,0,INDEX(tblSourceData[EU Year 1],$A186)))</f>
        <v/>
      </c>
      <c r="AH186" s="12" t="str" cm="1">
        <f t="array" ref="AH186">IF($B186,myNull,IF(INDEX(tblSourceData[EU Year 2],$A186)=myNull,0,INDEX(tblSourceData[EU Year 2],$A186)))</f>
        <v/>
      </c>
      <c r="AI186" s="12" t="str" cm="1">
        <f t="array" ref="AI186">IF($B186,myNull,IF(INDEX(tblSourceData[EU Year 3],$A186)=myNull,0,INDEX(tblSourceData[EU Year 3],$A186)))</f>
        <v/>
      </c>
      <c r="AJ186" s="12" t="str" cm="1">
        <f t="array" ref="AJ186">IF($B186,myNull,IF(INDEX(tblSourceData[EU Year 4],$A186)=myNull,0,INDEX(tblSourceData[EU Year 4],$A186)))</f>
        <v/>
      </c>
      <c r="AK186" s="12" t="str" cm="1">
        <f t="array" ref="AK186">IF($B186,myNull,IF(INDEX(tblSourceData[EU Year 5],$A186)=myNull,0,INDEX(tblSourceData[EU Year 5],$A186)))</f>
        <v/>
      </c>
      <c r="AL186" s="12" t="str" cm="1">
        <f t="array" ref="AL186">IF($B186,myNull,IF(INDEX(tblSourceData[NonEU Year1],$A186)=myNull,0,INDEX(tblSourceData[NonEU Year1],$A186)))</f>
        <v/>
      </c>
      <c r="AM186" s="12" t="str" cm="1">
        <f t="array" ref="AM186">IF($B186,myNull,IF(INDEX(tblSourceData[NonEU Year2],$A186)=myNull,0,INDEX(tblSourceData[NonEU Year2],$A186)))</f>
        <v/>
      </c>
      <c r="AN186" s="12" t="str" cm="1">
        <f t="array" ref="AN186">IF($B186,myNull,IF(INDEX(tblSourceData[NonEU Year3],$A186)=myNull,0,INDEX(tblSourceData[NonEU Year3],$A186)))</f>
        <v/>
      </c>
      <c r="AO186" s="12" t="str" cm="1">
        <f t="array" ref="AO186">IF($B186,myNull,IF(INDEX(tblSourceData[NonEU Year4],$A186)=myNull,0,INDEX(tblSourceData[NonEU Year4],$A186)))</f>
        <v/>
      </c>
      <c r="AP186" s="12" t="str" cm="1">
        <f t="array" ref="AP186">IF($B186,myNull,IF(INDEX(tblSourceData[NonEU Year5],$A186)=myNull,0,INDEX(tblSourceData[NonEU Year5],$A186)))</f>
        <v/>
      </c>
    </row>
    <row r="187" spans="1:42" x14ac:dyDescent="0.3">
      <c r="A187" s="4">
        <f t="shared" si="35"/>
        <v>178</v>
      </c>
      <c r="B187" s="6" t="b">
        <f t="shared" si="36"/>
        <v>1</v>
      </c>
      <c r="D187" t="str" cm="1">
        <f t="array" ref="D187">IF($B187,myNull,INDEX(tblSourceData[Campus],$A187))</f>
        <v/>
      </c>
      <c r="E187" t="str" cm="1">
        <f t="array" ref="E187">IF($B187,myNull,INDEX(tblSourceData[Major],$A187))</f>
        <v/>
      </c>
      <c r="F187" t="str" cm="1">
        <f t="array" ref="F187">IF($B187,myNull,INDEX(tblSourceData[Stage],$A187))</f>
        <v/>
      </c>
      <c r="G187" t="str" cm="1">
        <f t="array" ref="G187">IF($B187,myNull,INDEX(tblSourceData[Level],$A187))</f>
        <v/>
      </c>
      <c r="H187" s="10" t="str" cm="1">
        <f t="array" ref="H187">IF($B187,myNull,INDEX(tblSourceData[EU Census],$A187))</f>
        <v/>
      </c>
      <c r="I187" s="10" t="str" cm="1">
        <f t="array" ref="I187">IF($B187,myNull,INDEX(tblSourceData[NonEU Census],$A187))</f>
        <v/>
      </c>
      <c r="J187" s="10" t="str" cm="1">
        <f t="array" ref="J187">IF($B187,myNull,INDEX(tblSourceData[Census Total],$A187))</f>
        <v/>
      </c>
      <c r="K187" s="11" t="str" cm="1">
        <f t="array" ref="K187">IF($B187,myNull,INDEX(tblSourceData[EU Year 1],$A187))</f>
        <v/>
      </c>
      <c r="L187" s="11" t="str" cm="1">
        <f t="array" ref="L187">IF($B187,myNull,INDEX(tblSourceData[EU Year 2],$A187))</f>
        <v/>
      </c>
      <c r="M187" s="11" t="str" cm="1">
        <f t="array" ref="M187">IF($B187,myNull,INDEX(tblSourceData[EU Year 3],$A187))</f>
        <v/>
      </c>
      <c r="N187" s="11" t="str" cm="1">
        <f t="array" ref="N187">IF($B187,myNull,INDEX(tblSourceData[EU Year 4],$A187))</f>
        <v/>
      </c>
      <c r="O187" s="11" t="str" cm="1">
        <f t="array" ref="O187">IF($B187,myNull,INDEX(tblSourceData[EU Year 5],$A187))</f>
        <v/>
      </c>
      <c r="P187" s="11" t="str" cm="1">
        <f t="array" ref="P187">IF($B187,myNull,INDEX(tblSourceData[NonEU Year1],$A187))</f>
        <v/>
      </c>
      <c r="Q187" s="11" t="str" cm="1">
        <f t="array" ref="Q187">IF($B187,myNull,INDEX(tblSourceData[NonEU Year2],$A187))</f>
        <v/>
      </c>
      <c r="R187" s="11" t="str" cm="1">
        <f t="array" ref="R187">IF($B187,myNull,INDEX(tblSourceData[NonEU Year3],$A187))</f>
        <v/>
      </c>
      <c r="S187" s="11" t="str" cm="1">
        <f t="array" ref="S187">IF($B187,myNull,INDEX(tblSourceData[NonEU Year4],$A187))</f>
        <v/>
      </c>
      <c r="T187" s="11" t="str" cm="1">
        <f t="array" ref="T187">IF($B187,myNull,INDEX(tblSourceData[NonEU Year5],$A187))</f>
        <v/>
      </c>
      <c r="V187" s="28">
        <f t="shared" si="37"/>
        <v>0</v>
      </c>
      <c r="W187" s="28">
        <f t="shared" si="38"/>
        <v>0</v>
      </c>
      <c r="X187" s="28">
        <f t="shared" si="39"/>
        <v>0</v>
      </c>
      <c r="Y187" s="28">
        <f t="shared" si="40"/>
        <v>0</v>
      </c>
      <c r="Z187" s="28">
        <f t="shared" si="41"/>
        <v>0</v>
      </c>
      <c r="AA187" s="28">
        <f t="shared" si="42"/>
        <v>0</v>
      </c>
      <c r="AB187" s="28">
        <f t="shared" si="43"/>
        <v>0</v>
      </c>
      <c r="AC187" s="28">
        <f t="shared" si="44"/>
        <v>0</v>
      </c>
      <c r="AD187" s="28">
        <f t="shared" si="45"/>
        <v>0</v>
      </c>
      <c r="AE187" s="28">
        <f t="shared" si="46"/>
        <v>0</v>
      </c>
      <c r="AG187" s="12" t="str" cm="1">
        <f t="array" ref="AG187">IF($B187,myNull,IF(INDEX(tblSourceData[EU Year 1],$A187)=myNull,0,INDEX(tblSourceData[EU Year 1],$A187)))</f>
        <v/>
      </c>
      <c r="AH187" s="12" t="str" cm="1">
        <f t="array" ref="AH187">IF($B187,myNull,IF(INDEX(tblSourceData[EU Year 2],$A187)=myNull,0,INDEX(tblSourceData[EU Year 2],$A187)))</f>
        <v/>
      </c>
      <c r="AI187" s="12" t="str" cm="1">
        <f t="array" ref="AI187">IF($B187,myNull,IF(INDEX(tblSourceData[EU Year 3],$A187)=myNull,0,INDEX(tblSourceData[EU Year 3],$A187)))</f>
        <v/>
      </c>
      <c r="AJ187" s="12" t="str" cm="1">
        <f t="array" ref="AJ187">IF($B187,myNull,IF(INDEX(tblSourceData[EU Year 4],$A187)=myNull,0,INDEX(tblSourceData[EU Year 4],$A187)))</f>
        <v/>
      </c>
      <c r="AK187" s="12" t="str" cm="1">
        <f t="array" ref="AK187">IF($B187,myNull,IF(INDEX(tblSourceData[EU Year 5],$A187)=myNull,0,INDEX(tblSourceData[EU Year 5],$A187)))</f>
        <v/>
      </c>
      <c r="AL187" s="12" t="str" cm="1">
        <f t="array" ref="AL187">IF($B187,myNull,IF(INDEX(tblSourceData[NonEU Year1],$A187)=myNull,0,INDEX(tblSourceData[NonEU Year1],$A187)))</f>
        <v/>
      </c>
      <c r="AM187" s="12" t="str" cm="1">
        <f t="array" ref="AM187">IF($B187,myNull,IF(INDEX(tblSourceData[NonEU Year2],$A187)=myNull,0,INDEX(tblSourceData[NonEU Year2],$A187)))</f>
        <v/>
      </c>
      <c r="AN187" s="12" t="str" cm="1">
        <f t="array" ref="AN187">IF($B187,myNull,IF(INDEX(tblSourceData[NonEU Year3],$A187)=myNull,0,INDEX(tblSourceData[NonEU Year3],$A187)))</f>
        <v/>
      </c>
      <c r="AO187" s="12" t="str" cm="1">
        <f t="array" ref="AO187">IF($B187,myNull,IF(INDEX(tblSourceData[NonEU Year4],$A187)=myNull,0,INDEX(tblSourceData[NonEU Year4],$A187)))</f>
        <v/>
      </c>
      <c r="AP187" s="12" t="str" cm="1">
        <f t="array" ref="AP187">IF($B187,myNull,IF(INDEX(tblSourceData[NonEU Year5],$A187)=myNull,0,INDEX(tblSourceData[NonEU Year5],$A187)))</f>
        <v/>
      </c>
    </row>
    <row r="188" spans="1:42" x14ac:dyDescent="0.3">
      <c r="A188" s="4">
        <f t="shared" si="35"/>
        <v>179</v>
      </c>
      <c r="B188" s="6" t="b">
        <f t="shared" si="36"/>
        <v>1</v>
      </c>
      <c r="D188" t="str" cm="1">
        <f t="array" ref="D188">IF($B188,myNull,INDEX(tblSourceData[Campus],$A188))</f>
        <v/>
      </c>
      <c r="E188" t="str" cm="1">
        <f t="array" ref="E188">IF($B188,myNull,INDEX(tblSourceData[Major],$A188))</f>
        <v/>
      </c>
      <c r="F188" t="str" cm="1">
        <f t="array" ref="F188">IF($B188,myNull,INDEX(tblSourceData[Stage],$A188))</f>
        <v/>
      </c>
      <c r="G188" t="str" cm="1">
        <f t="array" ref="G188">IF($B188,myNull,INDEX(tblSourceData[Level],$A188))</f>
        <v/>
      </c>
      <c r="H188" s="10" t="str" cm="1">
        <f t="array" ref="H188">IF($B188,myNull,INDEX(tblSourceData[EU Census],$A188))</f>
        <v/>
      </c>
      <c r="I188" s="10" t="str" cm="1">
        <f t="array" ref="I188">IF($B188,myNull,INDEX(tblSourceData[NonEU Census],$A188))</f>
        <v/>
      </c>
      <c r="J188" s="10" t="str" cm="1">
        <f t="array" ref="J188">IF($B188,myNull,INDEX(tblSourceData[Census Total],$A188))</f>
        <v/>
      </c>
      <c r="K188" s="11" t="str" cm="1">
        <f t="array" ref="K188">IF($B188,myNull,INDEX(tblSourceData[EU Year 1],$A188))</f>
        <v/>
      </c>
      <c r="L188" s="11" t="str" cm="1">
        <f t="array" ref="L188">IF($B188,myNull,INDEX(tblSourceData[EU Year 2],$A188))</f>
        <v/>
      </c>
      <c r="M188" s="11" t="str" cm="1">
        <f t="array" ref="M188">IF($B188,myNull,INDEX(tblSourceData[EU Year 3],$A188))</f>
        <v/>
      </c>
      <c r="N188" s="11" t="str" cm="1">
        <f t="array" ref="N188">IF($B188,myNull,INDEX(tblSourceData[EU Year 4],$A188))</f>
        <v/>
      </c>
      <c r="O188" s="11" t="str" cm="1">
        <f t="array" ref="O188">IF($B188,myNull,INDEX(tblSourceData[EU Year 5],$A188))</f>
        <v/>
      </c>
      <c r="P188" s="11" t="str" cm="1">
        <f t="array" ref="P188">IF($B188,myNull,INDEX(tblSourceData[NonEU Year1],$A188))</f>
        <v/>
      </c>
      <c r="Q188" s="11" t="str" cm="1">
        <f t="array" ref="Q188">IF($B188,myNull,INDEX(tblSourceData[NonEU Year2],$A188))</f>
        <v/>
      </c>
      <c r="R188" s="11" t="str" cm="1">
        <f t="array" ref="R188">IF($B188,myNull,INDEX(tblSourceData[NonEU Year3],$A188))</f>
        <v/>
      </c>
      <c r="S188" s="11" t="str" cm="1">
        <f t="array" ref="S188">IF($B188,myNull,INDEX(tblSourceData[NonEU Year4],$A188))</f>
        <v/>
      </c>
      <c r="T188" s="11" t="str" cm="1">
        <f t="array" ref="T188">IF($B188,myNull,INDEX(tblSourceData[NonEU Year5],$A188))</f>
        <v/>
      </c>
      <c r="V188" s="28">
        <f t="shared" si="37"/>
        <v>0</v>
      </c>
      <c r="W188" s="28">
        <f t="shared" si="38"/>
        <v>0</v>
      </c>
      <c r="X188" s="28">
        <f t="shared" si="39"/>
        <v>0</v>
      </c>
      <c r="Y188" s="28">
        <f t="shared" si="40"/>
        <v>0</v>
      </c>
      <c r="Z188" s="28">
        <f t="shared" si="41"/>
        <v>0</v>
      </c>
      <c r="AA188" s="28">
        <f t="shared" si="42"/>
        <v>0</v>
      </c>
      <c r="AB188" s="28">
        <f t="shared" si="43"/>
        <v>0</v>
      </c>
      <c r="AC188" s="28">
        <f t="shared" si="44"/>
        <v>0</v>
      </c>
      <c r="AD188" s="28">
        <f t="shared" si="45"/>
        <v>0</v>
      </c>
      <c r="AE188" s="28">
        <f t="shared" si="46"/>
        <v>0</v>
      </c>
      <c r="AG188" s="12" t="str" cm="1">
        <f t="array" ref="AG188">IF($B188,myNull,IF(INDEX(tblSourceData[EU Year 1],$A188)=myNull,0,INDEX(tblSourceData[EU Year 1],$A188)))</f>
        <v/>
      </c>
      <c r="AH188" s="12" t="str" cm="1">
        <f t="array" ref="AH188">IF($B188,myNull,IF(INDEX(tblSourceData[EU Year 2],$A188)=myNull,0,INDEX(tblSourceData[EU Year 2],$A188)))</f>
        <v/>
      </c>
      <c r="AI188" s="12" t="str" cm="1">
        <f t="array" ref="AI188">IF($B188,myNull,IF(INDEX(tblSourceData[EU Year 3],$A188)=myNull,0,INDEX(tblSourceData[EU Year 3],$A188)))</f>
        <v/>
      </c>
      <c r="AJ188" s="12" t="str" cm="1">
        <f t="array" ref="AJ188">IF($B188,myNull,IF(INDEX(tblSourceData[EU Year 4],$A188)=myNull,0,INDEX(tblSourceData[EU Year 4],$A188)))</f>
        <v/>
      </c>
      <c r="AK188" s="12" t="str" cm="1">
        <f t="array" ref="AK188">IF($B188,myNull,IF(INDEX(tblSourceData[EU Year 5],$A188)=myNull,0,INDEX(tblSourceData[EU Year 5],$A188)))</f>
        <v/>
      </c>
      <c r="AL188" s="12" t="str" cm="1">
        <f t="array" ref="AL188">IF($B188,myNull,IF(INDEX(tblSourceData[NonEU Year1],$A188)=myNull,0,INDEX(tblSourceData[NonEU Year1],$A188)))</f>
        <v/>
      </c>
      <c r="AM188" s="12" t="str" cm="1">
        <f t="array" ref="AM188">IF($B188,myNull,IF(INDEX(tblSourceData[NonEU Year2],$A188)=myNull,0,INDEX(tblSourceData[NonEU Year2],$A188)))</f>
        <v/>
      </c>
      <c r="AN188" s="12" t="str" cm="1">
        <f t="array" ref="AN188">IF($B188,myNull,IF(INDEX(tblSourceData[NonEU Year3],$A188)=myNull,0,INDEX(tblSourceData[NonEU Year3],$A188)))</f>
        <v/>
      </c>
      <c r="AO188" s="12" t="str" cm="1">
        <f t="array" ref="AO188">IF($B188,myNull,IF(INDEX(tblSourceData[NonEU Year4],$A188)=myNull,0,INDEX(tblSourceData[NonEU Year4],$A188)))</f>
        <v/>
      </c>
      <c r="AP188" s="12" t="str" cm="1">
        <f t="array" ref="AP188">IF($B188,myNull,IF(INDEX(tblSourceData[NonEU Year5],$A188)=myNull,0,INDEX(tblSourceData[NonEU Year5],$A188)))</f>
        <v/>
      </c>
    </row>
    <row r="189" spans="1:42" x14ac:dyDescent="0.3">
      <c r="A189" s="4">
        <f t="shared" si="35"/>
        <v>180</v>
      </c>
      <c r="B189" s="6" t="b">
        <f t="shared" si="36"/>
        <v>1</v>
      </c>
      <c r="D189" t="str" cm="1">
        <f t="array" ref="D189">IF($B189,myNull,INDEX(tblSourceData[Campus],$A189))</f>
        <v/>
      </c>
      <c r="E189" t="str" cm="1">
        <f t="array" ref="E189">IF($B189,myNull,INDEX(tblSourceData[Major],$A189))</f>
        <v/>
      </c>
      <c r="F189" t="str" cm="1">
        <f t="array" ref="F189">IF($B189,myNull,INDEX(tblSourceData[Stage],$A189))</f>
        <v/>
      </c>
      <c r="G189" t="str" cm="1">
        <f t="array" ref="G189">IF($B189,myNull,INDEX(tblSourceData[Level],$A189))</f>
        <v/>
      </c>
      <c r="H189" s="10" t="str" cm="1">
        <f t="array" ref="H189">IF($B189,myNull,INDEX(tblSourceData[EU Census],$A189))</f>
        <v/>
      </c>
      <c r="I189" s="10" t="str" cm="1">
        <f t="array" ref="I189">IF($B189,myNull,INDEX(tblSourceData[NonEU Census],$A189))</f>
        <v/>
      </c>
      <c r="J189" s="10" t="str" cm="1">
        <f t="array" ref="J189">IF($B189,myNull,INDEX(tblSourceData[Census Total],$A189))</f>
        <v/>
      </c>
      <c r="K189" s="11" t="str" cm="1">
        <f t="array" ref="K189">IF($B189,myNull,INDEX(tblSourceData[EU Year 1],$A189))</f>
        <v/>
      </c>
      <c r="L189" s="11" t="str" cm="1">
        <f t="array" ref="L189">IF($B189,myNull,INDEX(tblSourceData[EU Year 2],$A189))</f>
        <v/>
      </c>
      <c r="M189" s="11" t="str" cm="1">
        <f t="array" ref="M189">IF($B189,myNull,INDEX(tblSourceData[EU Year 3],$A189))</f>
        <v/>
      </c>
      <c r="N189" s="11" t="str" cm="1">
        <f t="array" ref="N189">IF($B189,myNull,INDEX(tblSourceData[EU Year 4],$A189))</f>
        <v/>
      </c>
      <c r="O189" s="11" t="str" cm="1">
        <f t="array" ref="O189">IF($B189,myNull,INDEX(tblSourceData[EU Year 5],$A189))</f>
        <v/>
      </c>
      <c r="P189" s="11" t="str" cm="1">
        <f t="array" ref="P189">IF($B189,myNull,INDEX(tblSourceData[NonEU Year1],$A189))</f>
        <v/>
      </c>
      <c r="Q189" s="11" t="str" cm="1">
        <f t="array" ref="Q189">IF($B189,myNull,INDEX(tblSourceData[NonEU Year2],$A189))</f>
        <v/>
      </c>
      <c r="R189" s="11" t="str" cm="1">
        <f t="array" ref="R189">IF($B189,myNull,INDEX(tblSourceData[NonEU Year3],$A189))</f>
        <v/>
      </c>
      <c r="S189" s="11" t="str" cm="1">
        <f t="array" ref="S189">IF($B189,myNull,INDEX(tblSourceData[NonEU Year4],$A189))</f>
        <v/>
      </c>
      <c r="T189" s="11" t="str" cm="1">
        <f t="array" ref="T189">IF($B189,myNull,INDEX(tblSourceData[NonEU Year5],$A189))</f>
        <v/>
      </c>
      <c r="V189" s="28">
        <f t="shared" si="37"/>
        <v>0</v>
      </c>
      <c r="W189" s="28">
        <f t="shared" si="38"/>
        <v>0</v>
      </c>
      <c r="X189" s="28">
        <f t="shared" si="39"/>
        <v>0</v>
      </c>
      <c r="Y189" s="28">
        <f t="shared" si="40"/>
        <v>0</v>
      </c>
      <c r="Z189" s="28">
        <f t="shared" si="41"/>
        <v>0</v>
      </c>
      <c r="AA189" s="28">
        <f t="shared" si="42"/>
        <v>0</v>
      </c>
      <c r="AB189" s="28">
        <f t="shared" si="43"/>
        <v>0</v>
      </c>
      <c r="AC189" s="28">
        <f t="shared" si="44"/>
        <v>0</v>
      </c>
      <c r="AD189" s="28">
        <f t="shared" si="45"/>
        <v>0</v>
      </c>
      <c r="AE189" s="28">
        <f t="shared" si="46"/>
        <v>0</v>
      </c>
      <c r="AG189" s="12" t="str" cm="1">
        <f t="array" ref="AG189">IF($B189,myNull,IF(INDEX(tblSourceData[EU Year 1],$A189)=myNull,0,INDEX(tblSourceData[EU Year 1],$A189)))</f>
        <v/>
      </c>
      <c r="AH189" s="12" t="str" cm="1">
        <f t="array" ref="AH189">IF($B189,myNull,IF(INDEX(tblSourceData[EU Year 2],$A189)=myNull,0,INDEX(tblSourceData[EU Year 2],$A189)))</f>
        <v/>
      </c>
      <c r="AI189" s="12" t="str" cm="1">
        <f t="array" ref="AI189">IF($B189,myNull,IF(INDEX(tblSourceData[EU Year 3],$A189)=myNull,0,INDEX(tblSourceData[EU Year 3],$A189)))</f>
        <v/>
      </c>
      <c r="AJ189" s="12" t="str" cm="1">
        <f t="array" ref="AJ189">IF($B189,myNull,IF(INDEX(tblSourceData[EU Year 4],$A189)=myNull,0,INDEX(tblSourceData[EU Year 4],$A189)))</f>
        <v/>
      </c>
      <c r="AK189" s="12" t="str" cm="1">
        <f t="array" ref="AK189">IF($B189,myNull,IF(INDEX(tblSourceData[EU Year 5],$A189)=myNull,0,INDEX(tblSourceData[EU Year 5],$A189)))</f>
        <v/>
      </c>
      <c r="AL189" s="12" t="str" cm="1">
        <f t="array" ref="AL189">IF($B189,myNull,IF(INDEX(tblSourceData[NonEU Year1],$A189)=myNull,0,INDEX(tblSourceData[NonEU Year1],$A189)))</f>
        <v/>
      </c>
      <c r="AM189" s="12" t="str" cm="1">
        <f t="array" ref="AM189">IF($B189,myNull,IF(INDEX(tblSourceData[NonEU Year2],$A189)=myNull,0,INDEX(tblSourceData[NonEU Year2],$A189)))</f>
        <v/>
      </c>
      <c r="AN189" s="12" t="str" cm="1">
        <f t="array" ref="AN189">IF($B189,myNull,IF(INDEX(tblSourceData[NonEU Year3],$A189)=myNull,0,INDEX(tblSourceData[NonEU Year3],$A189)))</f>
        <v/>
      </c>
      <c r="AO189" s="12" t="str" cm="1">
        <f t="array" ref="AO189">IF($B189,myNull,IF(INDEX(tblSourceData[NonEU Year4],$A189)=myNull,0,INDEX(tblSourceData[NonEU Year4],$A189)))</f>
        <v/>
      </c>
      <c r="AP189" s="12" t="str" cm="1">
        <f t="array" ref="AP189">IF($B189,myNull,IF(INDEX(tblSourceData[NonEU Year5],$A189)=myNull,0,INDEX(tblSourceData[NonEU Year5],$A189)))</f>
        <v/>
      </c>
    </row>
    <row r="190" spans="1:42" x14ac:dyDescent="0.3">
      <c r="A190" s="4">
        <f t="shared" si="35"/>
        <v>181</v>
      </c>
      <c r="B190" s="6" t="b">
        <f t="shared" si="36"/>
        <v>1</v>
      </c>
      <c r="D190" t="str" cm="1">
        <f t="array" ref="D190">IF($B190,myNull,INDEX(tblSourceData[Campus],$A190))</f>
        <v/>
      </c>
      <c r="E190" t="str" cm="1">
        <f t="array" ref="E190">IF($B190,myNull,INDEX(tblSourceData[Major],$A190))</f>
        <v/>
      </c>
      <c r="F190" t="str" cm="1">
        <f t="array" ref="F190">IF($B190,myNull,INDEX(tblSourceData[Stage],$A190))</f>
        <v/>
      </c>
      <c r="G190" t="str" cm="1">
        <f t="array" ref="G190">IF($B190,myNull,INDEX(tblSourceData[Level],$A190))</f>
        <v/>
      </c>
      <c r="H190" s="10" t="str" cm="1">
        <f t="array" ref="H190">IF($B190,myNull,INDEX(tblSourceData[EU Census],$A190))</f>
        <v/>
      </c>
      <c r="I190" s="10" t="str" cm="1">
        <f t="array" ref="I190">IF($B190,myNull,INDEX(tblSourceData[NonEU Census],$A190))</f>
        <v/>
      </c>
      <c r="J190" s="10" t="str" cm="1">
        <f t="array" ref="J190">IF($B190,myNull,INDEX(tblSourceData[Census Total],$A190))</f>
        <v/>
      </c>
      <c r="K190" s="11" t="str" cm="1">
        <f t="array" ref="K190">IF($B190,myNull,INDEX(tblSourceData[EU Year 1],$A190))</f>
        <v/>
      </c>
      <c r="L190" s="11" t="str" cm="1">
        <f t="array" ref="L190">IF($B190,myNull,INDEX(tblSourceData[EU Year 2],$A190))</f>
        <v/>
      </c>
      <c r="M190" s="11" t="str" cm="1">
        <f t="array" ref="M190">IF($B190,myNull,INDEX(tblSourceData[EU Year 3],$A190))</f>
        <v/>
      </c>
      <c r="N190" s="11" t="str" cm="1">
        <f t="array" ref="N190">IF($B190,myNull,INDEX(tblSourceData[EU Year 4],$A190))</f>
        <v/>
      </c>
      <c r="O190" s="11" t="str" cm="1">
        <f t="array" ref="O190">IF($B190,myNull,INDEX(tblSourceData[EU Year 5],$A190))</f>
        <v/>
      </c>
      <c r="P190" s="11" t="str" cm="1">
        <f t="array" ref="P190">IF($B190,myNull,INDEX(tblSourceData[NonEU Year1],$A190))</f>
        <v/>
      </c>
      <c r="Q190" s="11" t="str" cm="1">
        <f t="array" ref="Q190">IF($B190,myNull,INDEX(tblSourceData[NonEU Year2],$A190))</f>
        <v/>
      </c>
      <c r="R190" s="11" t="str" cm="1">
        <f t="array" ref="R190">IF($B190,myNull,INDEX(tblSourceData[NonEU Year3],$A190))</f>
        <v/>
      </c>
      <c r="S190" s="11" t="str" cm="1">
        <f t="array" ref="S190">IF($B190,myNull,INDEX(tblSourceData[NonEU Year4],$A190))</f>
        <v/>
      </c>
      <c r="T190" s="11" t="str" cm="1">
        <f t="array" ref="T190">IF($B190,myNull,INDEX(tblSourceData[NonEU Year5],$A190))</f>
        <v/>
      </c>
      <c r="V190" s="28">
        <f t="shared" si="37"/>
        <v>0</v>
      </c>
      <c r="W190" s="28">
        <f t="shared" si="38"/>
        <v>0</v>
      </c>
      <c r="X190" s="28">
        <f t="shared" si="39"/>
        <v>0</v>
      </c>
      <c r="Y190" s="28">
        <f t="shared" si="40"/>
        <v>0</v>
      </c>
      <c r="Z190" s="28">
        <f t="shared" si="41"/>
        <v>0</v>
      </c>
      <c r="AA190" s="28">
        <f t="shared" si="42"/>
        <v>0</v>
      </c>
      <c r="AB190" s="28">
        <f t="shared" si="43"/>
        <v>0</v>
      </c>
      <c r="AC190" s="28">
        <f t="shared" si="44"/>
        <v>0</v>
      </c>
      <c r="AD190" s="28">
        <f t="shared" si="45"/>
        <v>0</v>
      </c>
      <c r="AE190" s="28">
        <f t="shared" si="46"/>
        <v>0</v>
      </c>
      <c r="AG190" s="12" t="str" cm="1">
        <f t="array" ref="AG190">IF($B190,myNull,IF(INDEX(tblSourceData[EU Year 1],$A190)=myNull,0,INDEX(tblSourceData[EU Year 1],$A190)))</f>
        <v/>
      </c>
      <c r="AH190" s="12" t="str" cm="1">
        <f t="array" ref="AH190">IF($B190,myNull,IF(INDEX(tblSourceData[EU Year 2],$A190)=myNull,0,INDEX(tblSourceData[EU Year 2],$A190)))</f>
        <v/>
      </c>
      <c r="AI190" s="12" t="str" cm="1">
        <f t="array" ref="AI190">IF($B190,myNull,IF(INDEX(tblSourceData[EU Year 3],$A190)=myNull,0,INDEX(tblSourceData[EU Year 3],$A190)))</f>
        <v/>
      </c>
      <c r="AJ190" s="12" t="str" cm="1">
        <f t="array" ref="AJ190">IF($B190,myNull,IF(INDEX(tblSourceData[EU Year 4],$A190)=myNull,0,INDEX(tblSourceData[EU Year 4],$A190)))</f>
        <v/>
      </c>
      <c r="AK190" s="12" t="str" cm="1">
        <f t="array" ref="AK190">IF($B190,myNull,IF(INDEX(tblSourceData[EU Year 5],$A190)=myNull,0,INDEX(tblSourceData[EU Year 5],$A190)))</f>
        <v/>
      </c>
      <c r="AL190" s="12" t="str" cm="1">
        <f t="array" ref="AL190">IF($B190,myNull,IF(INDEX(tblSourceData[NonEU Year1],$A190)=myNull,0,INDEX(tblSourceData[NonEU Year1],$A190)))</f>
        <v/>
      </c>
      <c r="AM190" s="12" t="str" cm="1">
        <f t="array" ref="AM190">IF($B190,myNull,IF(INDEX(tblSourceData[NonEU Year2],$A190)=myNull,0,INDEX(tblSourceData[NonEU Year2],$A190)))</f>
        <v/>
      </c>
      <c r="AN190" s="12" t="str" cm="1">
        <f t="array" ref="AN190">IF($B190,myNull,IF(INDEX(tblSourceData[NonEU Year3],$A190)=myNull,0,INDEX(tblSourceData[NonEU Year3],$A190)))</f>
        <v/>
      </c>
      <c r="AO190" s="12" t="str" cm="1">
        <f t="array" ref="AO190">IF($B190,myNull,IF(INDEX(tblSourceData[NonEU Year4],$A190)=myNull,0,INDEX(tblSourceData[NonEU Year4],$A190)))</f>
        <v/>
      </c>
      <c r="AP190" s="12" t="str" cm="1">
        <f t="array" ref="AP190">IF($B190,myNull,IF(INDEX(tblSourceData[NonEU Year5],$A190)=myNull,0,INDEX(tblSourceData[NonEU Year5],$A190)))</f>
        <v/>
      </c>
    </row>
    <row r="191" spans="1:42" x14ac:dyDescent="0.3">
      <c r="A191" s="4">
        <f t="shared" si="35"/>
        <v>182</v>
      </c>
      <c r="B191" s="6" t="b">
        <f t="shared" si="36"/>
        <v>1</v>
      </c>
      <c r="D191" t="str" cm="1">
        <f t="array" ref="D191">IF($B191,myNull,INDEX(tblSourceData[Campus],$A191))</f>
        <v/>
      </c>
      <c r="E191" t="str" cm="1">
        <f t="array" ref="E191">IF($B191,myNull,INDEX(tblSourceData[Major],$A191))</f>
        <v/>
      </c>
      <c r="F191" t="str" cm="1">
        <f t="array" ref="F191">IF($B191,myNull,INDEX(tblSourceData[Stage],$A191))</f>
        <v/>
      </c>
      <c r="G191" t="str" cm="1">
        <f t="array" ref="G191">IF($B191,myNull,INDEX(tblSourceData[Level],$A191))</f>
        <v/>
      </c>
      <c r="H191" s="10" t="str" cm="1">
        <f t="array" ref="H191">IF($B191,myNull,INDEX(tblSourceData[EU Census],$A191))</f>
        <v/>
      </c>
      <c r="I191" s="10" t="str" cm="1">
        <f t="array" ref="I191">IF($B191,myNull,INDEX(tblSourceData[NonEU Census],$A191))</f>
        <v/>
      </c>
      <c r="J191" s="10" t="str" cm="1">
        <f t="array" ref="J191">IF($B191,myNull,INDEX(tblSourceData[Census Total],$A191))</f>
        <v/>
      </c>
      <c r="K191" s="11" t="str" cm="1">
        <f t="array" ref="K191">IF($B191,myNull,INDEX(tblSourceData[EU Year 1],$A191))</f>
        <v/>
      </c>
      <c r="L191" s="11" t="str" cm="1">
        <f t="array" ref="L191">IF($B191,myNull,INDEX(tblSourceData[EU Year 2],$A191))</f>
        <v/>
      </c>
      <c r="M191" s="11" t="str" cm="1">
        <f t="array" ref="M191">IF($B191,myNull,INDEX(tblSourceData[EU Year 3],$A191))</f>
        <v/>
      </c>
      <c r="N191" s="11" t="str" cm="1">
        <f t="array" ref="N191">IF($B191,myNull,INDEX(tblSourceData[EU Year 4],$A191))</f>
        <v/>
      </c>
      <c r="O191" s="11" t="str" cm="1">
        <f t="array" ref="O191">IF($B191,myNull,INDEX(tblSourceData[EU Year 5],$A191))</f>
        <v/>
      </c>
      <c r="P191" s="11" t="str" cm="1">
        <f t="array" ref="P191">IF($B191,myNull,INDEX(tblSourceData[NonEU Year1],$A191))</f>
        <v/>
      </c>
      <c r="Q191" s="11" t="str" cm="1">
        <f t="array" ref="Q191">IF($B191,myNull,INDEX(tblSourceData[NonEU Year2],$A191))</f>
        <v/>
      </c>
      <c r="R191" s="11" t="str" cm="1">
        <f t="array" ref="R191">IF($B191,myNull,INDEX(tblSourceData[NonEU Year3],$A191))</f>
        <v/>
      </c>
      <c r="S191" s="11" t="str" cm="1">
        <f t="array" ref="S191">IF($B191,myNull,INDEX(tblSourceData[NonEU Year4],$A191))</f>
        <v/>
      </c>
      <c r="T191" s="11" t="str" cm="1">
        <f t="array" ref="T191">IF($B191,myNull,INDEX(tblSourceData[NonEU Year5],$A191))</f>
        <v/>
      </c>
      <c r="V191" s="28">
        <f t="shared" si="37"/>
        <v>0</v>
      </c>
      <c r="W191" s="28">
        <f t="shared" si="38"/>
        <v>0</v>
      </c>
      <c r="X191" s="28">
        <f t="shared" si="39"/>
        <v>0</v>
      </c>
      <c r="Y191" s="28">
        <f t="shared" si="40"/>
        <v>0</v>
      </c>
      <c r="Z191" s="28">
        <f t="shared" si="41"/>
        <v>0</v>
      </c>
      <c r="AA191" s="28">
        <f t="shared" si="42"/>
        <v>0</v>
      </c>
      <c r="AB191" s="28">
        <f t="shared" si="43"/>
        <v>0</v>
      </c>
      <c r="AC191" s="28">
        <f t="shared" si="44"/>
        <v>0</v>
      </c>
      <c r="AD191" s="28">
        <f t="shared" si="45"/>
        <v>0</v>
      </c>
      <c r="AE191" s="28">
        <f t="shared" si="46"/>
        <v>0</v>
      </c>
      <c r="AG191" s="12" t="str" cm="1">
        <f t="array" ref="AG191">IF($B191,myNull,IF(INDEX(tblSourceData[EU Year 1],$A191)=myNull,0,INDEX(tblSourceData[EU Year 1],$A191)))</f>
        <v/>
      </c>
      <c r="AH191" s="12" t="str" cm="1">
        <f t="array" ref="AH191">IF($B191,myNull,IF(INDEX(tblSourceData[EU Year 2],$A191)=myNull,0,INDEX(tblSourceData[EU Year 2],$A191)))</f>
        <v/>
      </c>
      <c r="AI191" s="12" t="str" cm="1">
        <f t="array" ref="AI191">IF($B191,myNull,IF(INDEX(tblSourceData[EU Year 3],$A191)=myNull,0,INDEX(tblSourceData[EU Year 3],$A191)))</f>
        <v/>
      </c>
      <c r="AJ191" s="12" t="str" cm="1">
        <f t="array" ref="AJ191">IF($B191,myNull,IF(INDEX(tblSourceData[EU Year 4],$A191)=myNull,0,INDEX(tblSourceData[EU Year 4],$A191)))</f>
        <v/>
      </c>
      <c r="AK191" s="12" t="str" cm="1">
        <f t="array" ref="AK191">IF($B191,myNull,IF(INDEX(tblSourceData[EU Year 5],$A191)=myNull,0,INDEX(tblSourceData[EU Year 5],$A191)))</f>
        <v/>
      </c>
      <c r="AL191" s="12" t="str" cm="1">
        <f t="array" ref="AL191">IF($B191,myNull,IF(INDEX(tblSourceData[NonEU Year1],$A191)=myNull,0,INDEX(tblSourceData[NonEU Year1],$A191)))</f>
        <v/>
      </c>
      <c r="AM191" s="12" t="str" cm="1">
        <f t="array" ref="AM191">IF($B191,myNull,IF(INDEX(tblSourceData[NonEU Year2],$A191)=myNull,0,INDEX(tblSourceData[NonEU Year2],$A191)))</f>
        <v/>
      </c>
      <c r="AN191" s="12" t="str" cm="1">
        <f t="array" ref="AN191">IF($B191,myNull,IF(INDEX(tblSourceData[NonEU Year3],$A191)=myNull,0,INDEX(tblSourceData[NonEU Year3],$A191)))</f>
        <v/>
      </c>
      <c r="AO191" s="12" t="str" cm="1">
        <f t="array" ref="AO191">IF($B191,myNull,IF(INDEX(tblSourceData[NonEU Year4],$A191)=myNull,0,INDEX(tblSourceData[NonEU Year4],$A191)))</f>
        <v/>
      </c>
      <c r="AP191" s="12" t="str" cm="1">
        <f t="array" ref="AP191">IF($B191,myNull,IF(INDEX(tblSourceData[NonEU Year5],$A191)=myNull,0,INDEX(tblSourceData[NonEU Year5],$A191)))</f>
        <v/>
      </c>
    </row>
    <row r="192" spans="1:42" x14ac:dyDescent="0.3">
      <c r="A192" s="4">
        <f t="shared" si="35"/>
        <v>183</v>
      </c>
      <c r="B192" s="6" t="b">
        <f t="shared" si="36"/>
        <v>1</v>
      </c>
      <c r="D192" t="str" cm="1">
        <f t="array" ref="D192">IF($B192,myNull,INDEX(tblSourceData[Campus],$A192))</f>
        <v/>
      </c>
      <c r="E192" t="str" cm="1">
        <f t="array" ref="E192">IF($B192,myNull,INDEX(tblSourceData[Major],$A192))</f>
        <v/>
      </c>
      <c r="F192" t="str" cm="1">
        <f t="array" ref="F192">IF($B192,myNull,INDEX(tblSourceData[Stage],$A192))</f>
        <v/>
      </c>
      <c r="G192" t="str" cm="1">
        <f t="array" ref="G192">IF($B192,myNull,INDEX(tblSourceData[Level],$A192))</f>
        <v/>
      </c>
      <c r="H192" s="10" t="str" cm="1">
        <f t="array" ref="H192">IF($B192,myNull,INDEX(tblSourceData[EU Census],$A192))</f>
        <v/>
      </c>
      <c r="I192" s="10" t="str" cm="1">
        <f t="array" ref="I192">IF($B192,myNull,INDEX(tblSourceData[NonEU Census],$A192))</f>
        <v/>
      </c>
      <c r="J192" s="10" t="str" cm="1">
        <f t="array" ref="J192">IF($B192,myNull,INDEX(tblSourceData[Census Total],$A192))</f>
        <v/>
      </c>
      <c r="K192" s="11" t="str" cm="1">
        <f t="array" ref="K192">IF($B192,myNull,INDEX(tblSourceData[EU Year 1],$A192))</f>
        <v/>
      </c>
      <c r="L192" s="11" t="str" cm="1">
        <f t="array" ref="L192">IF($B192,myNull,INDEX(tblSourceData[EU Year 2],$A192))</f>
        <v/>
      </c>
      <c r="M192" s="11" t="str" cm="1">
        <f t="array" ref="M192">IF($B192,myNull,INDEX(tblSourceData[EU Year 3],$A192))</f>
        <v/>
      </c>
      <c r="N192" s="11" t="str" cm="1">
        <f t="array" ref="N192">IF($B192,myNull,INDEX(tblSourceData[EU Year 4],$A192))</f>
        <v/>
      </c>
      <c r="O192" s="11" t="str" cm="1">
        <f t="array" ref="O192">IF($B192,myNull,INDEX(tblSourceData[EU Year 5],$A192))</f>
        <v/>
      </c>
      <c r="P192" s="11" t="str" cm="1">
        <f t="array" ref="P192">IF($B192,myNull,INDEX(tblSourceData[NonEU Year1],$A192))</f>
        <v/>
      </c>
      <c r="Q192" s="11" t="str" cm="1">
        <f t="array" ref="Q192">IF($B192,myNull,INDEX(tblSourceData[NonEU Year2],$A192))</f>
        <v/>
      </c>
      <c r="R192" s="11" t="str" cm="1">
        <f t="array" ref="R192">IF($B192,myNull,INDEX(tblSourceData[NonEU Year3],$A192))</f>
        <v/>
      </c>
      <c r="S192" s="11" t="str" cm="1">
        <f t="array" ref="S192">IF($B192,myNull,INDEX(tblSourceData[NonEU Year4],$A192))</f>
        <v/>
      </c>
      <c r="T192" s="11" t="str" cm="1">
        <f t="array" ref="T192">IF($B192,myNull,INDEX(tblSourceData[NonEU Year5],$A192))</f>
        <v/>
      </c>
      <c r="V192" s="28">
        <f t="shared" si="37"/>
        <v>0</v>
      </c>
      <c r="W192" s="28">
        <f t="shared" si="38"/>
        <v>0</v>
      </c>
      <c r="X192" s="28">
        <f t="shared" si="39"/>
        <v>0</v>
      </c>
      <c r="Y192" s="28">
        <f t="shared" si="40"/>
        <v>0</v>
      </c>
      <c r="Z192" s="28">
        <f t="shared" si="41"/>
        <v>0</v>
      </c>
      <c r="AA192" s="28">
        <f t="shared" si="42"/>
        <v>0</v>
      </c>
      <c r="AB192" s="28">
        <f t="shared" si="43"/>
        <v>0</v>
      </c>
      <c r="AC192" s="28">
        <f t="shared" si="44"/>
        <v>0</v>
      </c>
      <c r="AD192" s="28">
        <f t="shared" si="45"/>
        <v>0</v>
      </c>
      <c r="AE192" s="28">
        <f t="shared" si="46"/>
        <v>0</v>
      </c>
      <c r="AG192" s="12" t="str" cm="1">
        <f t="array" ref="AG192">IF($B192,myNull,IF(INDEX(tblSourceData[EU Year 1],$A192)=myNull,0,INDEX(tblSourceData[EU Year 1],$A192)))</f>
        <v/>
      </c>
      <c r="AH192" s="12" t="str" cm="1">
        <f t="array" ref="AH192">IF($B192,myNull,IF(INDEX(tblSourceData[EU Year 2],$A192)=myNull,0,INDEX(tblSourceData[EU Year 2],$A192)))</f>
        <v/>
      </c>
      <c r="AI192" s="12" t="str" cm="1">
        <f t="array" ref="AI192">IF($B192,myNull,IF(INDEX(tblSourceData[EU Year 3],$A192)=myNull,0,INDEX(tblSourceData[EU Year 3],$A192)))</f>
        <v/>
      </c>
      <c r="AJ192" s="12" t="str" cm="1">
        <f t="array" ref="AJ192">IF($B192,myNull,IF(INDEX(tblSourceData[EU Year 4],$A192)=myNull,0,INDEX(tblSourceData[EU Year 4],$A192)))</f>
        <v/>
      </c>
      <c r="AK192" s="12" t="str" cm="1">
        <f t="array" ref="AK192">IF($B192,myNull,IF(INDEX(tblSourceData[EU Year 5],$A192)=myNull,0,INDEX(tblSourceData[EU Year 5],$A192)))</f>
        <v/>
      </c>
      <c r="AL192" s="12" t="str" cm="1">
        <f t="array" ref="AL192">IF($B192,myNull,IF(INDEX(tblSourceData[NonEU Year1],$A192)=myNull,0,INDEX(tblSourceData[NonEU Year1],$A192)))</f>
        <v/>
      </c>
      <c r="AM192" s="12" t="str" cm="1">
        <f t="array" ref="AM192">IF($B192,myNull,IF(INDEX(tblSourceData[NonEU Year2],$A192)=myNull,0,INDEX(tblSourceData[NonEU Year2],$A192)))</f>
        <v/>
      </c>
      <c r="AN192" s="12" t="str" cm="1">
        <f t="array" ref="AN192">IF($B192,myNull,IF(INDEX(tblSourceData[NonEU Year3],$A192)=myNull,0,INDEX(tblSourceData[NonEU Year3],$A192)))</f>
        <v/>
      </c>
      <c r="AO192" s="12" t="str" cm="1">
        <f t="array" ref="AO192">IF($B192,myNull,IF(INDEX(tblSourceData[NonEU Year4],$A192)=myNull,0,INDEX(tblSourceData[NonEU Year4],$A192)))</f>
        <v/>
      </c>
      <c r="AP192" s="12" t="str" cm="1">
        <f t="array" ref="AP192">IF($B192,myNull,IF(INDEX(tblSourceData[NonEU Year5],$A192)=myNull,0,INDEX(tblSourceData[NonEU Year5],$A192)))</f>
        <v/>
      </c>
    </row>
    <row r="193" spans="1:42" x14ac:dyDescent="0.3">
      <c r="A193" s="4">
        <f t="shared" si="35"/>
        <v>184</v>
      </c>
      <c r="B193" s="6" t="b">
        <f t="shared" si="36"/>
        <v>1</v>
      </c>
      <c r="D193" t="str" cm="1">
        <f t="array" ref="D193">IF($B193,myNull,INDEX(tblSourceData[Campus],$A193))</f>
        <v/>
      </c>
      <c r="E193" t="str" cm="1">
        <f t="array" ref="E193">IF($B193,myNull,INDEX(tblSourceData[Major],$A193))</f>
        <v/>
      </c>
      <c r="F193" t="str" cm="1">
        <f t="array" ref="F193">IF($B193,myNull,INDEX(tblSourceData[Stage],$A193))</f>
        <v/>
      </c>
      <c r="G193" t="str" cm="1">
        <f t="array" ref="G193">IF($B193,myNull,INDEX(tblSourceData[Level],$A193))</f>
        <v/>
      </c>
      <c r="H193" s="10" t="str" cm="1">
        <f t="array" ref="H193">IF($B193,myNull,INDEX(tblSourceData[EU Census],$A193))</f>
        <v/>
      </c>
      <c r="I193" s="10" t="str" cm="1">
        <f t="array" ref="I193">IF($B193,myNull,INDEX(tblSourceData[NonEU Census],$A193))</f>
        <v/>
      </c>
      <c r="J193" s="10" t="str" cm="1">
        <f t="array" ref="J193">IF($B193,myNull,INDEX(tblSourceData[Census Total],$A193))</f>
        <v/>
      </c>
      <c r="K193" s="11" t="str" cm="1">
        <f t="array" ref="K193">IF($B193,myNull,INDEX(tblSourceData[EU Year 1],$A193))</f>
        <v/>
      </c>
      <c r="L193" s="11" t="str" cm="1">
        <f t="array" ref="L193">IF($B193,myNull,INDEX(tblSourceData[EU Year 2],$A193))</f>
        <v/>
      </c>
      <c r="M193" s="11" t="str" cm="1">
        <f t="array" ref="M193">IF($B193,myNull,INDEX(tblSourceData[EU Year 3],$A193))</f>
        <v/>
      </c>
      <c r="N193" s="11" t="str" cm="1">
        <f t="array" ref="N193">IF($B193,myNull,INDEX(tblSourceData[EU Year 4],$A193))</f>
        <v/>
      </c>
      <c r="O193" s="11" t="str" cm="1">
        <f t="array" ref="O193">IF($B193,myNull,INDEX(tblSourceData[EU Year 5],$A193))</f>
        <v/>
      </c>
      <c r="P193" s="11" t="str" cm="1">
        <f t="array" ref="P193">IF($B193,myNull,INDEX(tblSourceData[NonEU Year1],$A193))</f>
        <v/>
      </c>
      <c r="Q193" s="11" t="str" cm="1">
        <f t="array" ref="Q193">IF($B193,myNull,INDEX(tblSourceData[NonEU Year2],$A193))</f>
        <v/>
      </c>
      <c r="R193" s="11" t="str" cm="1">
        <f t="array" ref="R193">IF($B193,myNull,INDEX(tblSourceData[NonEU Year3],$A193))</f>
        <v/>
      </c>
      <c r="S193" s="11" t="str" cm="1">
        <f t="array" ref="S193">IF($B193,myNull,INDEX(tblSourceData[NonEU Year4],$A193))</f>
        <v/>
      </c>
      <c r="T193" s="11" t="str" cm="1">
        <f t="array" ref="T193">IF($B193,myNull,INDEX(tblSourceData[NonEU Year5],$A193))</f>
        <v/>
      </c>
      <c r="V193" s="28">
        <f t="shared" si="37"/>
        <v>0</v>
      </c>
      <c r="W193" s="28">
        <f t="shared" si="38"/>
        <v>0</v>
      </c>
      <c r="X193" s="28">
        <f t="shared" si="39"/>
        <v>0</v>
      </c>
      <c r="Y193" s="28">
        <f t="shared" si="40"/>
        <v>0</v>
      </c>
      <c r="Z193" s="28">
        <f t="shared" si="41"/>
        <v>0</v>
      </c>
      <c r="AA193" s="28">
        <f t="shared" si="42"/>
        <v>0</v>
      </c>
      <c r="AB193" s="28">
        <f t="shared" si="43"/>
        <v>0</v>
      </c>
      <c r="AC193" s="28">
        <f t="shared" si="44"/>
        <v>0</v>
      </c>
      <c r="AD193" s="28">
        <f t="shared" si="45"/>
        <v>0</v>
      </c>
      <c r="AE193" s="28">
        <f t="shared" si="46"/>
        <v>0</v>
      </c>
      <c r="AG193" s="12" t="str" cm="1">
        <f t="array" ref="AG193">IF($B193,myNull,IF(INDEX(tblSourceData[EU Year 1],$A193)=myNull,0,INDEX(tblSourceData[EU Year 1],$A193)))</f>
        <v/>
      </c>
      <c r="AH193" s="12" t="str" cm="1">
        <f t="array" ref="AH193">IF($B193,myNull,IF(INDEX(tblSourceData[EU Year 2],$A193)=myNull,0,INDEX(tblSourceData[EU Year 2],$A193)))</f>
        <v/>
      </c>
      <c r="AI193" s="12" t="str" cm="1">
        <f t="array" ref="AI193">IF($B193,myNull,IF(INDEX(tblSourceData[EU Year 3],$A193)=myNull,0,INDEX(tblSourceData[EU Year 3],$A193)))</f>
        <v/>
      </c>
      <c r="AJ193" s="12" t="str" cm="1">
        <f t="array" ref="AJ193">IF($B193,myNull,IF(INDEX(tblSourceData[EU Year 4],$A193)=myNull,0,INDEX(tblSourceData[EU Year 4],$A193)))</f>
        <v/>
      </c>
      <c r="AK193" s="12" t="str" cm="1">
        <f t="array" ref="AK193">IF($B193,myNull,IF(INDEX(tblSourceData[EU Year 5],$A193)=myNull,0,INDEX(tblSourceData[EU Year 5],$A193)))</f>
        <v/>
      </c>
      <c r="AL193" s="12" t="str" cm="1">
        <f t="array" ref="AL193">IF($B193,myNull,IF(INDEX(tblSourceData[NonEU Year1],$A193)=myNull,0,INDEX(tblSourceData[NonEU Year1],$A193)))</f>
        <v/>
      </c>
      <c r="AM193" s="12" t="str" cm="1">
        <f t="array" ref="AM193">IF($B193,myNull,IF(INDEX(tblSourceData[NonEU Year2],$A193)=myNull,0,INDEX(tblSourceData[NonEU Year2],$A193)))</f>
        <v/>
      </c>
      <c r="AN193" s="12" t="str" cm="1">
        <f t="array" ref="AN193">IF($B193,myNull,IF(INDEX(tblSourceData[NonEU Year3],$A193)=myNull,0,INDEX(tblSourceData[NonEU Year3],$A193)))</f>
        <v/>
      </c>
      <c r="AO193" s="12" t="str" cm="1">
        <f t="array" ref="AO193">IF($B193,myNull,IF(INDEX(tblSourceData[NonEU Year4],$A193)=myNull,0,INDEX(tblSourceData[NonEU Year4],$A193)))</f>
        <v/>
      </c>
      <c r="AP193" s="12" t="str" cm="1">
        <f t="array" ref="AP193">IF($B193,myNull,IF(INDEX(tblSourceData[NonEU Year5],$A193)=myNull,0,INDEX(tblSourceData[NonEU Year5],$A193)))</f>
        <v/>
      </c>
    </row>
    <row r="194" spans="1:42" x14ac:dyDescent="0.3">
      <c r="A194" s="4">
        <f t="shared" si="35"/>
        <v>185</v>
      </c>
      <c r="B194" s="6" t="b">
        <f t="shared" si="36"/>
        <v>1</v>
      </c>
      <c r="D194" t="str" cm="1">
        <f t="array" ref="D194">IF($B194,myNull,INDEX(tblSourceData[Campus],$A194))</f>
        <v/>
      </c>
      <c r="E194" t="str" cm="1">
        <f t="array" ref="E194">IF($B194,myNull,INDEX(tblSourceData[Major],$A194))</f>
        <v/>
      </c>
      <c r="F194" t="str" cm="1">
        <f t="array" ref="F194">IF($B194,myNull,INDEX(tblSourceData[Stage],$A194))</f>
        <v/>
      </c>
      <c r="G194" t="str" cm="1">
        <f t="array" ref="G194">IF($B194,myNull,INDEX(tblSourceData[Level],$A194))</f>
        <v/>
      </c>
      <c r="H194" s="10" t="str" cm="1">
        <f t="array" ref="H194">IF($B194,myNull,INDEX(tblSourceData[EU Census],$A194))</f>
        <v/>
      </c>
      <c r="I194" s="10" t="str" cm="1">
        <f t="array" ref="I194">IF($B194,myNull,INDEX(tblSourceData[NonEU Census],$A194))</f>
        <v/>
      </c>
      <c r="J194" s="10" t="str" cm="1">
        <f t="array" ref="J194">IF($B194,myNull,INDEX(tblSourceData[Census Total],$A194))</f>
        <v/>
      </c>
      <c r="K194" s="11" t="str" cm="1">
        <f t="array" ref="K194">IF($B194,myNull,INDEX(tblSourceData[EU Year 1],$A194))</f>
        <v/>
      </c>
      <c r="L194" s="11" t="str" cm="1">
        <f t="array" ref="L194">IF($B194,myNull,INDEX(tblSourceData[EU Year 2],$A194))</f>
        <v/>
      </c>
      <c r="M194" s="11" t="str" cm="1">
        <f t="array" ref="M194">IF($B194,myNull,INDEX(tblSourceData[EU Year 3],$A194))</f>
        <v/>
      </c>
      <c r="N194" s="11" t="str" cm="1">
        <f t="array" ref="N194">IF($B194,myNull,INDEX(tblSourceData[EU Year 4],$A194))</f>
        <v/>
      </c>
      <c r="O194" s="11" t="str" cm="1">
        <f t="array" ref="O194">IF($B194,myNull,INDEX(tblSourceData[EU Year 5],$A194))</f>
        <v/>
      </c>
      <c r="P194" s="11" t="str" cm="1">
        <f t="array" ref="P194">IF($B194,myNull,INDEX(tblSourceData[NonEU Year1],$A194))</f>
        <v/>
      </c>
      <c r="Q194" s="11" t="str" cm="1">
        <f t="array" ref="Q194">IF($B194,myNull,INDEX(tblSourceData[NonEU Year2],$A194))</f>
        <v/>
      </c>
      <c r="R194" s="11" t="str" cm="1">
        <f t="array" ref="R194">IF($B194,myNull,INDEX(tblSourceData[NonEU Year3],$A194))</f>
        <v/>
      </c>
      <c r="S194" s="11" t="str" cm="1">
        <f t="array" ref="S194">IF($B194,myNull,INDEX(tblSourceData[NonEU Year4],$A194))</f>
        <v/>
      </c>
      <c r="T194" s="11" t="str" cm="1">
        <f t="array" ref="T194">IF($B194,myNull,INDEX(tblSourceData[NonEU Year5],$A194))</f>
        <v/>
      </c>
      <c r="V194" s="28">
        <f t="shared" si="37"/>
        <v>0</v>
      </c>
      <c r="W194" s="28">
        <f t="shared" si="38"/>
        <v>0</v>
      </c>
      <c r="X194" s="28">
        <f t="shared" si="39"/>
        <v>0</v>
      </c>
      <c r="Y194" s="28">
        <f t="shared" si="40"/>
        <v>0</v>
      </c>
      <c r="Z194" s="28">
        <f t="shared" si="41"/>
        <v>0</v>
      </c>
      <c r="AA194" s="28">
        <f t="shared" si="42"/>
        <v>0</v>
      </c>
      <c r="AB194" s="28">
        <f t="shared" si="43"/>
        <v>0</v>
      </c>
      <c r="AC194" s="28">
        <f t="shared" si="44"/>
        <v>0</v>
      </c>
      <c r="AD194" s="28">
        <f t="shared" si="45"/>
        <v>0</v>
      </c>
      <c r="AE194" s="28">
        <f t="shared" si="46"/>
        <v>0</v>
      </c>
      <c r="AG194" s="12" t="str" cm="1">
        <f t="array" ref="AG194">IF($B194,myNull,IF(INDEX(tblSourceData[EU Year 1],$A194)=myNull,0,INDEX(tblSourceData[EU Year 1],$A194)))</f>
        <v/>
      </c>
      <c r="AH194" s="12" t="str" cm="1">
        <f t="array" ref="AH194">IF($B194,myNull,IF(INDEX(tblSourceData[EU Year 2],$A194)=myNull,0,INDEX(tblSourceData[EU Year 2],$A194)))</f>
        <v/>
      </c>
      <c r="AI194" s="12" t="str" cm="1">
        <f t="array" ref="AI194">IF($B194,myNull,IF(INDEX(tblSourceData[EU Year 3],$A194)=myNull,0,INDEX(tblSourceData[EU Year 3],$A194)))</f>
        <v/>
      </c>
      <c r="AJ194" s="12" t="str" cm="1">
        <f t="array" ref="AJ194">IF($B194,myNull,IF(INDEX(tblSourceData[EU Year 4],$A194)=myNull,0,INDEX(tblSourceData[EU Year 4],$A194)))</f>
        <v/>
      </c>
      <c r="AK194" s="12" t="str" cm="1">
        <f t="array" ref="AK194">IF($B194,myNull,IF(INDEX(tblSourceData[EU Year 5],$A194)=myNull,0,INDEX(tblSourceData[EU Year 5],$A194)))</f>
        <v/>
      </c>
      <c r="AL194" s="12" t="str" cm="1">
        <f t="array" ref="AL194">IF($B194,myNull,IF(INDEX(tblSourceData[NonEU Year1],$A194)=myNull,0,INDEX(tblSourceData[NonEU Year1],$A194)))</f>
        <v/>
      </c>
      <c r="AM194" s="12" t="str" cm="1">
        <f t="array" ref="AM194">IF($B194,myNull,IF(INDEX(tblSourceData[NonEU Year2],$A194)=myNull,0,INDEX(tblSourceData[NonEU Year2],$A194)))</f>
        <v/>
      </c>
      <c r="AN194" s="12" t="str" cm="1">
        <f t="array" ref="AN194">IF($B194,myNull,IF(INDEX(tblSourceData[NonEU Year3],$A194)=myNull,0,INDEX(tblSourceData[NonEU Year3],$A194)))</f>
        <v/>
      </c>
      <c r="AO194" s="12" t="str" cm="1">
        <f t="array" ref="AO194">IF($B194,myNull,IF(INDEX(tblSourceData[NonEU Year4],$A194)=myNull,0,INDEX(tblSourceData[NonEU Year4],$A194)))</f>
        <v/>
      </c>
      <c r="AP194" s="12" t="str" cm="1">
        <f t="array" ref="AP194">IF($B194,myNull,IF(INDEX(tblSourceData[NonEU Year5],$A194)=myNull,0,INDEX(tblSourceData[NonEU Year5],$A194)))</f>
        <v/>
      </c>
    </row>
    <row r="195" spans="1:42" x14ac:dyDescent="0.3">
      <c r="A195" s="4">
        <f t="shared" si="35"/>
        <v>186</v>
      </c>
      <c r="B195" s="6" t="b">
        <f t="shared" si="36"/>
        <v>1</v>
      </c>
      <c r="D195" t="str" cm="1">
        <f t="array" ref="D195">IF($B195,myNull,INDEX(tblSourceData[Campus],$A195))</f>
        <v/>
      </c>
      <c r="E195" t="str" cm="1">
        <f t="array" ref="E195">IF($B195,myNull,INDEX(tblSourceData[Major],$A195))</f>
        <v/>
      </c>
      <c r="F195" t="str" cm="1">
        <f t="array" ref="F195">IF($B195,myNull,INDEX(tblSourceData[Stage],$A195))</f>
        <v/>
      </c>
      <c r="G195" t="str" cm="1">
        <f t="array" ref="G195">IF($B195,myNull,INDEX(tblSourceData[Level],$A195))</f>
        <v/>
      </c>
      <c r="H195" s="10" t="str" cm="1">
        <f t="array" ref="H195">IF($B195,myNull,INDEX(tblSourceData[EU Census],$A195))</f>
        <v/>
      </c>
      <c r="I195" s="10" t="str" cm="1">
        <f t="array" ref="I195">IF($B195,myNull,INDEX(tblSourceData[NonEU Census],$A195))</f>
        <v/>
      </c>
      <c r="J195" s="10" t="str" cm="1">
        <f t="array" ref="J195">IF($B195,myNull,INDEX(tblSourceData[Census Total],$A195))</f>
        <v/>
      </c>
      <c r="K195" s="11" t="str" cm="1">
        <f t="array" ref="K195">IF($B195,myNull,INDEX(tblSourceData[EU Year 1],$A195))</f>
        <v/>
      </c>
      <c r="L195" s="11" t="str" cm="1">
        <f t="array" ref="L195">IF($B195,myNull,INDEX(tblSourceData[EU Year 2],$A195))</f>
        <v/>
      </c>
      <c r="M195" s="11" t="str" cm="1">
        <f t="array" ref="M195">IF($B195,myNull,INDEX(tblSourceData[EU Year 3],$A195))</f>
        <v/>
      </c>
      <c r="N195" s="11" t="str" cm="1">
        <f t="array" ref="N195">IF($B195,myNull,INDEX(tblSourceData[EU Year 4],$A195))</f>
        <v/>
      </c>
      <c r="O195" s="11" t="str" cm="1">
        <f t="array" ref="O195">IF($B195,myNull,INDEX(tblSourceData[EU Year 5],$A195))</f>
        <v/>
      </c>
      <c r="P195" s="11" t="str" cm="1">
        <f t="array" ref="P195">IF($B195,myNull,INDEX(tblSourceData[NonEU Year1],$A195))</f>
        <v/>
      </c>
      <c r="Q195" s="11" t="str" cm="1">
        <f t="array" ref="Q195">IF($B195,myNull,INDEX(tblSourceData[NonEU Year2],$A195))</f>
        <v/>
      </c>
      <c r="R195" s="11" t="str" cm="1">
        <f t="array" ref="R195">IF($B195,myNull,INDEX(tblSourceData[NonEU Year3],$A195))</f>
        <v/>
      </c>
      <c r="S195" s="11" t="str" cm="1">
        <f t="array" ref="S195">IF($B195,myNull,INDEX(tblSourceData[NonEU Year4],$A195))</f>
        <v/>
      </c>
      <c r="T195" s="11" t="str" cm="1">
        <f t="array" ref="T195">IF($B195,myNull,INDEX(tblSourceData[NonEU Year5],$A195))</f>
        <v/>
      </c>
      <c r="V195" s="28">
        <f t="shared" si="37"/>
        <v>0</v>
      </c>
      <c r="W195" s="28">
        <f t="shared" si="38"/>
        <v>0</v>
      </c>
      <c r="X195" s="28">
        <f t="shared" si="39"/>
        <v>0</v>
      </c>
      <c r="Y195" s="28">
        <f t="shared" si="40"/>
        <v>0</v>
      </c>
      <c r="Z195" s="28">
        <f t="shared" si="41"/>
        <v>0</v>
      </c>
      <c r="AA195" s="28">
        <f t="shared" si="42"/>
        <v>0</v>
      </c>
      <c r="AB195" s="28">
        <f t="shared" si="43"/>
        <v>0</v>
      </c>
      <c r="AC195" s="28">
        <f t="shared" si="44"/>
        <v>0</v>
      </c>
      <c r="AD195" s="28">
        <f t="shared" si="45"/>
        <v>0</v>
      </c>
      <c r="AE195" s="28">
        <f t="shared" si="46"/>
        <v>0</v>
      </c>
      <c r="AG195" s="12" t="str" cm="1">
        <f t="array" ref="AG195">IF($B195,myNull,IF(INDEX(tblSourceData[EU Year 1],$A195)=myNull,0,INDEX(tblSourceData[EU Year 1],$A195)))</f>
        <v/>
      </c>
      <c r="AH195" s="12" t="str" cm="1">
        <f t="array" ref="AH195">IF($B195,myNull,IF(INDEX(tblSourceData[EU Year 2],$A195)=myNull,0,INDEX(tblSourceData[EU Year 2],$A195)))</f>
        <v/>
      </c>
      <c r="AI195" s="12" t="str" cm="1">
        <f t="array" ref="AI195">IF($B195,myNull,IF(INDEX(tblSourceData[EU Year 3],$A195)=myNull,0,INDEX(tblSourceData[EU Year 3],$A195)))</f>
        <v/>
      </c>
      <c r="AJ195" s="12" t="str" cm="1">
        <f t="array" ref="AJ195">IF($B195,myNull,IF(INDEX(tblSourceData[EU Year 4],$A195)=myNull,0,INDEX(tblSourceData[EU Year 4],$A195)))</f>
        <v/>
      </c>
      <c r="AK195" s="12" t="str" cm="1">
        <f t="array" ref="AK195">IF($B195,myNull,IF(INDEX(tblSourceData[EU Year 5],$A195)=myNull,0,INDEX(tblSourceData[EU Year 5],$A195)))</f>
        <v/>
      </c>
      <c r="AL195" s="12" t="str" cm="1">
        <f t="array" ref="AL195">IF($B195,myNull,IF(INDEX(tblSourceData[NonEU Year1],$A195)=myNull,0,INDEX(tblSourceData[NonEU Year1],$A195)))</f>
        <v/>
      </c>
      <c r="AM195" s="12" t="str" cm="1">
        <f t="array" ref="AM195">IF($B195,myNull,IF(INDEX(tblSourceData[NonEU Year2],$A195)=myNull,0,INDEX(tblSourceData[NonEU Year2],$A195)))</f>
        <v/>
      </c>
      <c r="AN195" s="12" t="str" cm="1">
        <f t="array" ref="AN195">IF($B195,myNull,IF(INDEX(tblSourceData[NonEU Year3],$A195)=myNull,0,INDEX(tblSourceData[NonEU Year3],$A195)))</f>
        <v/>
      </c>
      <c r="AO195" s="12" t="str" cm="1">
        <f t="array" ref="AO195">IF($B195,myNull,IF(INDEX(tblSourceData[NonEU Year4],$A195)=myNull,0,INDEX(tblSourceData[NonEU Year4],$A195)))</f>
        <v/>
      </c>
      <c r="AP195" s="12" t="str" cm="1">
        <f t="array" ref="AP195">IF($B195,myNull,IF(INDEX(tblSourceData[NonEU Year5],$A195)=myNull,0,INDEX(tblSourceData[NonEU Year5],$A195)))</f>
        <v/>
      </c>
    </row>
    <row r="196" spans="1:42" x14ac:dyDescent="0.3">
      <c r="A196" s="4">
        <f t="shared" si="35"/>
        <v>187</v>
      </c>
      <c r="B196" s="6" t="b">
        <f t="shared" si="36"/>
        <v>1</v>
      </c>
      <c r="D196" t="str" cm="1">
        <f t="array" ref="D196">IF($B196,myNull,INDEX(tblSourceData[Campus],$A196))</f>
        <v/>
      </c>
      <c r="E196" t="str" cm="1">
        <f t="array" ref="E196">IF($B196,myNull,INDEX(tblSourceData[Major],$A196))</f>
        <v/>
      </c>
      <c r="F196" t="str" cm="1">
        <f t="array" ref="F196">IF($B196,myNull,INDEX(tblSourceData[Stage],$A196))</f>
        <v/>
      </c>
      <c r="G196" t="str" cm="1">
        <f t="array" ref="G196">IF($B196,myNull,INDEX(tblSourceData[Level],$A196))</f>
        <v/>
      </c>
      <c r="H196" s="10" t="str" cm="1">
        <f t="array" ref="H196">IF($B196,myNull,INDEX(tblSourceData[EU Census],$A196))</f>
        <v/>
      </c>
      <c r="I196" s="10" t="str" cm="1">
        <f t="array" ref="I196">IF($B196,myNull,INDEX(tblSourceData[NonEU Census],$A196))</f>
        <v/>
      </c>
      <c r="J196" s="10" t="str" cm="1">
        <f t="array" ref="J196">IF($B196,myNull,INDEX(tblSourceData[Census Total],$A196))</f>
        <v/>
      </c>
      <c r="K196" s="11" t="str" cm="1">
        <f t="array" ref="K196">IF($B196,myNull,INDEX(tblSourceData[EU Year 1],$A196))</f>
        <v/>
      </c>
      <c r="L196" s="11" t="str" cm="1">
        <f t="array" ref="L196">IF($B196,myNull,INDEX(tblSourceData[EU Year 2],$A196))</f>
        <v/>
      </c>
      <c r="M196" s="11" t="str" cm="1">
        <f t="array" ref="M196">IF($B196,myNull,INDEX(tblSourceData[EU Year 3],$A196))</f>
        <v/>
      </c>
      <c r="N196" s="11" t="str" cm="1">
        <f t="array" ref="N196">IF($B196,myNull,INDEX(tblSourceData[EU Year 4],$A196))</f>
        <v/>
      </c>
      <c r="O196" s="11" t="str" cm="1">
        <f t="array" ref="O196">IF($B196,myNull,INDEX(tblSourceData[EU Year 5],$A196))</f>
        <v/>
      </c>
      <c r="P196" s="11" t="str" cm="1">
        <f t="array" ref="P196">IF($B196,myNull,INDEX(tblSourceData[NonEU Year1],$A196))</f>
        <v/>
      </c>
      <c r="Q196" s="11" t="str" cm="1">
        <f t="array" ref="Q196">IF($B196,myNull,INDEX(tblSourceData[NonEU Year2],$A196))</f>
        <v/>
      </c>
      <c r="R196" s="11" t="str" cm="1">
        <f t="array" ref="R196">IF($B196,myNull,INDEX(tblSourceData[NonEU Year3],$A196))</f>
        <v/>
      </c>
      <c r="S196" s="11" t="str" cm="1">
        <f t="array" ref="S196">IF($B196,myNull,INDEX(tblSourceData[NonEU Year4],$A196))</f>
        <v/>
      </c>
      <c r="T196" s="11" t="str" cm="1">
        <f t="array" ref="T196">IF($B196,myNull,INDEX(tblSourceData[NonEU Year5],$A196))</f>
        <v/>
      </c>
      <c r="V196" s="28">
        <f t="shared" si="37"/>
        <v>0</v>
      </c>
      <c r="W196" s="28">
        <f t="shared" si="38"/>
        <v>0</v>
      </c>
      <c r="X196" s="28">
        <f t="shared" si="39"/>
        <v>0</v>
      </c>
      <c r="Y196" s="28">
        <f t="shared" si="40"/>
        <v>0</v>
      </c>
      <c r="Z196" s="28">
        <f t="shared" si="41"/>
        <v>0</v>
      </c>
      <c r="AA196" s="28">
        <f t="shared" si="42"/>
        <v>0</v>
      </c>
      <c r="AB196" s="28">
        <f t="shared" si="43"/>
        <v>0</v>
      </c>
      <c r="AC196" s="28">
        <f t="shared" si="44"/>
        <v>0</v>
      </c>
      <c r="AD196" s="28">
        <f t="shared" si="45"/>
        <v>0</v>
      </c>
      <c r="AE196" s="28">
        <f t="shared" si="46"/>
        <v>0</v>
      </c>
      <c r="AG196" s="12" t="str" cm="1">
        <f t="array" ref="AG196">IF($B196,myNull,IF(INDEX(tblSourceData[EU Year 1],$A196)=myNull,0,INDEX(tblSourceData[EU Year 1],$A196)))</f>
        <v/>
      </c>
      <c r="AH196" s="12" t="str" cm="1">
        <f t="array" ref="AH196">IF($B196,myNull,IF(INDEX(tblSourceData[EU Year 2],$A196)=myNull,0,INDEX(tblSourceData[EU Year 2],$A196)))</f>
        <v/>
      </c>
      <c r="AI196" s="12" t="str" cm="1">
        <f t="array" ref="AI196">IF($B196,myNull,IF(INDEX(tblSourceData[EU Year 3],$A196)=myNull,0,INDEX(tblSourceData[EU Year 3],$A196)))</f>
        <v/>
      </c>
      <c r="AJ196" s="12" t="str" cm="1">
        <f t="array" ref="AJ196">IF($B196,myNull,IF(INDEX(tblSourceData[EU Year 4],$A196)=myNull,0,INDEX(tblSourceData[EU Year 4],$A196)))</f>
        <v/>
      </c>
      <c r="AK196" s="12" t="str" cm="1">
        <f t="array" ref="AK196">IF($B196,myNull,IF(INDEX(tblSourceData[EU Year 5],$A196)=myNull,0,INDEX(tblSourceData[EU Year 5],$A196)))</f>
        <v/>
      </c>
      <c r="AL196" s="12" t="str" cm="1">
        <f t="array" ref="AL196">IF($B196,myNull,IF(INDEX(tblSourceData[NonEU Year1],$A196)=myNull,0,INDEX(tblSourceData[NonEU Year1],$A196)))</f>
        <v/>
      </c>
      <c r="AM196" s="12" t="str" cm="1">
        <f t="array" ref="AM196">IF($B196,myNull,IF(INDEX(tblSourceData[NonEU Year2],$A196)=myNull,0,INDEX(tblSourceData[NonEU Year2],$A196)))</f>
        <v/>
      </c>
      <c r="AN196" s="12" t="str" cm="1">
        <f t="array" ref="AN196">IF($B196,myNull,IF(INDEX(tblSourceData[NonEU Year3],$A196)=myNull,0,INDEX(tblSourceData[NonEU Year3],$A196)))</f>
        <v/>
      </c>
      <c r="AO196" s="12" t="str" cm="1">
        <f t="array" ref="AO196">IF($B196,myNull,IF(INDEX(tblSourceData[NonEU Year4],$A196)=myNull,0,INDEX(tblSourceData[NonEU Year4],$A196)))</f>
        <v/>
      </c>
      <c r="AP196" s="12" t="str" cm="1">
        <f t="array" ref="AP196">IF($B196,myNull,IF(INDEX(tblSourceData[NonEU Year5],$A196)=myNull,0,INDEX(tblSourceData[NonEU Year5],$A196)))</f>
        <v/>
      </c>
    </row>
    <row r="197" spans="1:42" x14ac:dyDescent="0.3">
      <c r="A197" s="4">
        <f t="shared" si="35"/>
        <v>188</v>
      </c>
      <c r="B197" s="6" t="b">
        <f t="shared" si="36"/>
        <v>1</v>
      </c>
      <c r="D197" t="str" cm="1">
        <f t="array" ref="D197">IF($B197,myNull,INDEX(tblSourceData[Campus],$A197))</f>
        <v/>
      </c>
      <c r="E197" t="str" cm="1">
        <f t="array" ref="E197">IF($B197,myNull,INDEX(tblSourceData[Major],$A197))</f>
        <v/>
      </c>
      <c r="F197" t="str" cm="1">
        <f t="array" ref="F197">IF($B197,myNull,INDEX(tblSourceData[Stage],$A197))</f>
        <v/>
      </c>
      <c r="G197" t="str" cm="1">
        <f t="array" ref="G197">IF($B197,myNull,INDEX(tblSourceData[Level],$A197))</f>
        <v/>
      </c>
      <c r="H197" s="10" t="str" cm="1">
        <f t="array" ref="H197">IF($B197,myNull,INDEX(tblSourceData[EU Census],$A197))</f>
        <v/>
      </c>
      <c r="I197" s="10" t="str" cm="1">
        <f t="array" ref="I197">IF($B197,myNull,INDEX(tblSourceData[NonEU Census],$A197))</f>
        <v/>
      </c>
      <c r="J197" s="10" t="str" cm="1">
        <f t="array" ref="J197">IF($B197,myNull,INDEX(tblSourceData[Census Total],$A197))</f>
        <v/>
      </c>
      <c r="K197" s="11" t="str" cm="1">
        <f t="array" ref="K197">IF($B197,myNull,INDEX(tblSourceData[EU Year 1],$A197))</f>
        <v/>
      </c>
      <c r="L197" s="11" t="str" cm="1">
        <f t="array" ref="L197">IF($B197,myNull,INDEX(tblSourceData[EU Year 2],$A197))</f>
        <v/>
      </c>
      <c r="M197" s="11" t="str" cm="1">
        <f t="array" ref="M197">IF($B197,myNull,INDEX(tblSourceData[EU Year 3],$A197))</f>
        <v/>
      </c>
      <c r="N197" s="11" t="str" cm="1">
        <f t="array" ref="N197">IF($B197,myNull,INDEX(tblSourceData[EU Year 4],$A197))</f>
        <v/>
      </c>
      <c r="O197" s="11" t="str" cm="1">
        <f t="array" ref="O197">IF($B197,myNull,INDEX(tblSourceData[EU Year 5],$A197))</f>
        <v/>
      </c>
      <c r="P197" s="11" t="str" cm="1">
        <f t="array" ref="P197">IF($B197,myNull,INDEX(tblSourceData[NonEU Year1],$A197))</f>
        <v/>
      </c>
      <c r="Q197" s="11" t="str" cm="1">
        <f t="array" ref="Q197">IF($B197,myNull,INDEX(tblSourceData[NonEU Year2],$A197))</f>
        <v/>
      </c>
      <c r="R197" s="11" t="str" cm="1">
        <f t="array" ref="R197">IF($B197,myNull,INDEX(tblSourceData[NonEU Year3],$A197))</f>
        <v/>
      </c>
      <c r="S197" s="11" t="str" cm="1">
        <f t="array" ref="S197">IF($B197,myNull,INDEX(tblSourceData[NonEU Year4],$A197))</f>
        <v/>
      </c>
      <c r="T197" s="11" t="str" cm="1">
        <f t="array" ref="T197">IF($B197,myNull,INDEX(tblSourceData[NonEU Year5],$A197))</f>
        <v/>
      </c>
      <c r="V197" s="28">
        <f t="shared" si="37"/>
        <v>0</v>
      </c>
      <c r="W197" s="28">
        <f t="shared" si="38"/>
        <v>0</v>
      </c>
      <c r="X197" s="28">
        <f t="shared" si="39"/>
        <v>0</v>
      </c>
      <c r="Y197" s="28">
        <f t="shared" si="40"/>
        <v>0</v>
      </c>
      <c r="Z197" s="28">
        <f t="shared" si="41"/>
        <v>0</v>
      </c>
      <c r="AA197" s="28">
        <f t="shared" si="42"/>
        <v>0</v>
      </c>
      <c r="AB197" s="28">
        <f t="shared" si="43"/>
        <v>0</v>
      </c>
      <c r="AC197" s="28">
        <f t="shared" si="44"/>
        <v>0</v>
      </c>
      <c r="AD197" s="28">
        <f t="shared" si="45"/>
        <v>0</v>
      </c>
      <c r="AE197" s="28">
        <f t="shared" si="46"/>
        <v>0</v>
      </c>
      <c r="AG197" s="12" t="str" cm="1">
        <f t="array" ref="AG197">IF($B197,myNull,IF(INDEX(tblSourceData[EU Year 1],$A197)=myNull,0,INDEX(tblSourceData[EU Year 1],$A197)))</f>
        <v/>
      </c>
      <c r="AH197" s="12" t="str" cm="1">
        <f t="array" ref="AH197">IF($B197,myNull,IF(INDEX(tblSourceData[EU Year 2],$A197)=myNull,0,INDEX(tblSourceData[EU Year 2],$A197)))</f>
        <v/>
      </c>
      <c r="AI197" s="12" t="str" cm="1">
        <f t="array" ref="AI197">IF($B197,myNull,IF(INDEX(tblSourceData[EU Year 3],$A197)=myNull,0,INDEX(tblSourceData[EU Year 3],$A197)))</f>
        <v/>
      </c>
      <c r="AJ197" s="12" t="str" cm="1">
        <f t="array" ref="AJ197">IF($B197,myNull,IF(INDEX(tblSourceData[EU Year 4],$A197)=myNull,0,INDEX(tblSourceData[EU Year 4],$A197)))</f>
        <v/>
      </c>
      <c r="AK197" s="12" t="str" cm="1">
        <f t="array" ref="AK197">IF($B197,myNull,IF(INDEX(tblSourceData[EU Year 5],$A197)=myNull,0,INDEX(tblSourceData[EU Year 5],$A197)))</f>
        <v/>
      </c>
      <c r="AL197" s="12" t="str" cm="1">
        <f t="array" ref="AL197">IF($B197,myNull,IF(INDEX(tblSourceData[NonEU Year1],$A197)=myNull,0,INDEX(tblSourceData[NonEU Year1],$A197)))</f>
        <v/>
      </c>
      <c r="AM197" s="12" t="str" cm="1">
        <f t="array" ref="AM197">IF($B197,myNull,IF(INDEX(tblSourceData[NonEU Year2],$A197)=myNull,0,INDEX(tblSourceData[NonEU Year2],$A197)))</f>
        <v/>
      </c>
      <c r="AN197" s="12" t="str" cm="1">
        <f t="array" ref="AN197">IF($B197,myNull,IF(INDEX(tblSourceData[NonEU Year3],$A197)=myNull,0,INDEX(tblSourceData[NonEU Year3],$A197)))</f>
        <v/>
      </c>
      <c r="AO197" s="12" t="str" cm="1">
        <f t="array" ref="AO197">IF($B197,myNull,IF(INDEX(tblSourceData[NonEU Year4],$A197)=myNull,0,INDEX(tblSourceData[NonEU Year4],$A197)))</f>
        <v/>
      </c>
      <c r="AP197" s="12" t="str" cm="1">
        <f t="array" ref="AP197">IF($B197,myNull,IF(INDEX(tblSourceData[NonEU Year5],$A197)=myNull,0,INDEX(tblSourceData[NonEU Year5],$A197)))</f>
        <v/>
      </c>
    </row>
    <row r="198" spans="1:42" x14ac:dyDescent="0.3">
      <c r="A198" s="4">
        <f t="shared" si="35"/>
        <v>189</v>
      </c>
      <c r="B198" s="6" t="b">
        <f t="shared" si="36"/>
        <v>1</v>
      </c>
      <c r="D198" t="str" cm="1">
        <f t="array" ref="D198">IF($B198,myNull,INDEX(tblSourceData[Campus],$A198))</f>
        <v/>
      </c>
      <c r="E198" t="str" cm="1">
        <f t="array" ref="E198">IF($B198,myNull,INDEX(tblSourceData[Major],$A198))</f>
        <v/>
      </c>
      <c r="F198" t="str" cm="1">
        <f t="array" ref="F198">IF($B198,myNull,INDEX(tblSourceData[Stage],$A198))</f>
        <v/>
      </c>
      <c r="G198" t="str" cm="1">
        <f t="array" ref="G198">IF($B198,myNull,INDEX(tblSourceData[Level],$A198))</f>
        <v/>
      </c>
      <c r="H198" s="10" t="str" cm="1">
        <f t="array" ref="H198">IF($B198,myNull,INDEX(tblSourceData[EU Census],$A198))</f>
        <v/>
      </c>
      <c r="I198" s="10" t="str" cm="1">
        <f t="array" ref="I198">IF($B198,myNull,INDEX(tblSourceData[NonEU Census],$A198))</f>
        <v/>
      </c>
      <c r="J198" s="10" t="str" cm="1">
        <f t="array" ref="J198">IF($B198,myNull,INDEX(tblSourceData[Census Total],$A198))</f>
        <v/>
      </c>
      <c r="K198" s="11" t="str" cm="1">
        <f t="array" ref="K198">IF($B198,myNull,INDEX(tblSourceData[EU Year 1],$A198))</f>
        <v/>
      </c>
      <c r="L198" s="11" t="str" cm="1">
        <f t="array" ref="L198">IF($B198,myNull,INDEX(tblSourceData[EU Year 2],$A198))</f>
        <v/>
      </c>
      <c r="M198" s="11" t="str" cm="1">
        <f t="array" ref="M198">IF($B198,myNull,INDEX(tblSourceData[EU Year 3],$A198))</f>
        <v/>
      </c>
      <c r="N198" s="11" t="str" cm="1">
        <f t="array" ref="N198">IF($B198,myNull,INDEX(tblSourceData[EU Year 4],$A198))</f>
        <v/>
      </c>
      <c r="O198" s="11" t="str" cm="1">
        <f t="array" ref="O198">IF($B198,myNull,INDEX(tblSourceData[EU Year 5],$A198))</f>
        <v/>
      </c>
      <c r="P198" s="11" t="str" cm="1">
        <f t="array" ref="P198">IF($B198,myNull,INDEX(tblSourceData[NonEU Year1],$A198))</f>
        <v/>
      </c>
      <c r="Q198" s="11" t="str" cm="1">
        <f t="array" ref="Q198">IF($B198,myNull,INDEX(tblSourceData[NonEU Year2],$A198))</f>
        <v/>
      </c>
      <c r="R198" s="11" t="str" cm="1">
        <f t="array" ref="R198">IF($B198,myNull,INDEX(tblSourceData[NonEU Year3],$A198))</f>
        <v/>
      </c>
      <c r="S198" s="11" t="str" cm="1">
        <f t="array" ref="S198">IF($B198,myNull,INDEX(tblSourceData[NonEU Year4],$A198))</f>
        <v/>
      </c>
      <c r="T198" s="11" t="str" cm="1">
        <f t="array" ref="T198">IF($B198,myNull,INDEX(tblSourceData[NonEU Year5],$A198))</f>
        <v/>
      </c>
      <c r="V198" s="28">
        <f t="shared" si="37"/>
        <v>0</v>
      </c>
      <c r="W198" s="28">
        <f t="shared" si="38"/>
        <v>0</v>
      </c>
      <c r="X198" s="28">
        <f t="shared" si="39"/>
        <v>0</v>
      </c>
      <c r="Y198" s="28">
        <f t="shared" si="40"/>
        <v>0</v>
      </c>
      <c r="Z198" s="28">
        <f t="shared" si="41"/>
        <v>0</v>
      </c>
      <c r="AA198" s="28">
        <f t="shared" si="42"/>
        <v>0</v>
      </c>
      <c r="AB198" s="28">
        <f t="shared" si="43"/>
        <v>0</v>
      </c>
      <c r="AC198" s="28">
        <f t="shared" si="44"/>
        <v>0</v>
      </c>
      <c r="AD198" s="28">
        <f t="shared" si="45"/>
        <v>0</v>
      </c>
      <c r="AE198" s="28">
        <f t="shared" si="46"/>
        <v>0</v>
      </c>
      <c r="AG198" s="12" t="str" cm="1">
        <f t="array" ref="AG198">IF($B198,myNull,IF(INDEX(tblSourceData[EU Year 1],$A198)=myNull,0,INDEX(tblSourceData[EU Year 1],$A198)))</f>
        <v/>
      </c>
      <c r="AH198" s="12" t="str" cm="1">
        <f t="array" ref="AH198">IF($B198,myNull,IF(INDEX(tblSourceData[EU Year 2],$A198)=myNull,0,INDEX(tblSourceData[EU Year 2],$A198)))</f>
        <v/>
      </c>
      <c r="AI198" s="12" t="str" cm="1">
        <f t="array" ref="AI198">IF($B198,myNull,IF(INDEX(tblSourceData[EU Year 3],$A198)=myNull,0,INDEX(tblSourceData[EU Year 3],$A198)))</f>
        <v/>
      </c>
      <c r="AJ198" s="12" t="str" cm="1">
        <f t="array" ref="AJ198">IF($B198,myNull,IF(INDEX(tblSourceData[EU Year 4],$A198)=myNull,0,INDEX(tblSourceData[EU Year 4],$A198)))</f>
        <v/>
      </c>
      <c r="AK198" s="12" t="str" cm="1">
        <f t="array" ref="AK198">IF($B198,myNull,IF(INDEX(tblSourceData[EU Year 5],$A198)=myNull,0,INDEX(tblSourceData[EU Year 5],$A198)))</f>
        <v/>
      </c>
      <c r="AL198" s="12" t="str" cm="1">
        <f t="array" ref="AL198">IF($B198,myNull,IF(INDEX(tblSourceData[NonEU Year1],$A198)=myNull,0,INDEX(tblSourceData[NonEU Year1],$A198)))</f>
        <v/>
      </c>
      <c r="AM198" s="12" t="str" cm="1">
        <f t="array" ref="AM198">IF($B198,myNull,IF(INDEX(tblSourceData[NonEU Year2],$A198)=myNull,0,INDEX(tblSourceData[NonEU Year2],$A198)))</f>
        <v/>
      </c>
      <c r="AN198" s="12" t="str" cm="1">
        <f t="array" ref="AN198">IF($B198,myNull,IF(INDEX(tblSourceData[NonEU Year3],$A198)=myNull,0,INDEX(tblSourceData[NonEU Year3],$A198)))</f>
        <v/>
      </c>
      <c r="AO198" s="12" t="str" cm="1">
        <f t="array" ref="AO198">IF($B198,myNull,IF(INDEX(tblSourceData[NonEU Year4],$A198)=myNull,0,INDEX(tblSourceData[NonEU Year4],$A198)))</f>
        <v/>
      </c>
      <c r="AP198" s="12" t="str" cm="1">
        <f t="array" ref="AP198">IF($B198,myNull,IF(INDEX(tblSourceData[NonEU Year5],$A198)=myNull,0,INDEX(tblSourceData[NonEU Year5],$A198)))</f>
        <v/>
      </c>
    </row>
    <row r="199" spans="1:42" x14ac:dyDescent="0.3">
      <c r="A199" s="4">
        <f t="shared" si="35"/>
        <v>190</v>
      </c>
      <c r="B199" s="6" t="b">
        <f t="shared" si="36"/>
        <v>1</v>
      </c>
      <c r="D199" t="str" cm="1">
        <f t="array" ref="D199">IF($B199,myNull,INDEX(tblSourceData[Campus],$A199))</f>
        <v/>
      </c>
      <c r="E199" t="str" cm="1">
        <f t="array" ref="E199">IF($B199,myNull,INDEX(tblSourceData[Major],$A199))</f>
        <v/>
      </c>
      <c r="F199" t="str" cm="1">
        <f t="array" ref="F199">IF($B199,myNull,INDEX(tblSourceData[Stage],$A199))</f>
        <v/>
      </c>
      <c r="G199" t="str" cm="1">
        <f t="array" ref="G199">IF($B199,myNull,INDEX(tblSourceData[Level],$A199))</f>
        <v/>
      </c>
      <c r="H199" s="10" t="str" cm="1">
        <f t="array" ref="H199">IF($B199,myNull,INDEX(tblSourceData[EU Census],$A199))</f>
        <v/>
      </c>
      <c r="I199" s="10" t="str" cm="1">
        <f t="array" ref="I199">IF($B199,myNull,INDEX(tblSourceData[NonEU Census],$A199))</f>
        <v/>
      </c>
      <c r="J199" s="10" t="str" cm="1">
        <f t="array" ref="J199">IF($B199,myNull,INDEX(tblSourceData[Census Total],$A199))</f>
        <v/>
      </c>
      <c r="K199" s="11" t="str" cm="1">
        <f t="array" ref="K199">IF($B199,myNull,INDEX(tblSourceData[EU Year 1],$A199))</f>
        <v/>
      </c>
      <c r="L199" s="11" t="str" cm="1">
        <f t="array" ref="L199">IF($B199,myNull,INDEX(tblSourceData[EU Year 2],$A199))</f>
        <v/>
      </c>
      <c r="M199" s="11" t="str" cm="1">
        <f t="array" ref="M199">IF($B199,myNull,INDEX(tblSourceData[EU Year 3],$A199))</f>
        <v/>
      </c>
      <c r="N199" s="11" t="str" cm="1">
        <f t="array" ref="N199">IF($B199,myNull,INDEX(tblSourceData[EU Year 4],$A199))</f>
        <v/>
      </c>
      <c r="O199" s="11" t="str" cm="1">
        <f t="array" ref="O199">IF($B199,myNull,INDEX(tblSourceData[EU Year 5],$A199))</f>
        <v/>
      </c>
      <c r="P199" s="11" t="str" cm="1">
        <f t="array" ref="P199">IF($B199,myNull,INDEX(tblSourceData[NonEU Year1],$A199))</f>
        <v/>
      </c>
      <c r="Q199" s="11" t="str" cm="1">
        <f t="array" ref="Q199">IF($B199,myNull,INDEX(tblSourceData[NonEU Year2],$A199))</f>
        <v/>
      </c>
      <c r="R199" s="11" t="str" cm="1">
        <f t="array" ref="R199">IF($B199,myNull,INDEX(tblSourceData[NonEU Year3],$A199))</f>
        <v/>
      </c>
      <c r="S199" s="11" t="str" cm="1">
        <f t="array" ref="S199">IF($B199,myNull,INDEX(tblSourceData[NonEU Year4],$A199))</f>
        <v/>
      </c>
      <c r="T199" s="11" t="str" cm="1">
        <f t="array" ref="T199">IF($B199,myNull,INDEX(tblSourceData[NonEU Year5],$A199))</f>
        <v/>
      </c>
      <c r="V199" s="28">
        <f t="shared" si="37"/>
        <v>0</v>
      </c>
      <c r="W199" s="28">
        <f t="shared" si="38"/>
        <v>0</v>
      </c>
      <c r="X199" s="28">
        <f t="shared" si="39"/>
        <v>0</v>
      </c>
      <c r="Y199" s="28">
        <f t="shared" si="40"/>
        <v>0</v>
      </c>
      <c r="Z199" s="28">
        <f t="shared" si="41"/>
        <v>0</v>
      </c>
      <c r="AA199" s="28">
        <f t="shared" si="42"/>
        <v>0</v>
      </c>
      <c r="AB199" s="28">
        <f t="shared" si="43"/>
        <v>0</v>
      </c>
      <c r="AC199" s="28">
        <f t="shared" si="44"/>
        <v>0</v>
      </c>
      <c r="AD199" s="28">
        <f t="shared" si="45"/>
        <v>0</v>
      </c>
      <c r="AE199" s="28">
        <f t="shared" si="46"/>
        <v>0</v>
      </c>
      <c r="AG199" s="12" t="str" cm="1">
        <f t="array" ref="AG199">IF($B199,myNull,IF(INDEX(tblSourceData[EU Year 1],$A199)=myNull,0,INDEX(tblSourceData[EU Year 1],$A199)))</f>
        <v/>
      </c>
      <c r="AH199" s="12" t="str" cm="1">
        <f t="array" ref="AH199">IF($B199,myNull,IF(INDEX(tblSourceData[EU Year 2],$A199)=myNull,0,INDEX(tblSourceData[EU Year 2],$A199)))</f>
        <v/>
      </c>
      <c r="AI199" s="12" t="str" cm="1">
        <f t="array" ref="AI199">IF($B199,myNull,IF(INDEX(tblSourceData[EU Year 3],$A199)=myNull,0,INDEX(tblSourceData[EU Year 3],$A199)))</f>
        <v/>
      </c>
      <c r="AJ199" s="12" t="str" cm="1">
        <f t="array" ref="AJ199">IF($B199,myNull,IF(INDEX(tblSourceData[EU Year 4],$A199)=myNull,0,INDEX(tblSourceData[EU Year 4],$A199)))</f>
        <v/>
      </c>
      <c r="AK199" s="12" t="str" cm="1">
        <f t="array" ref="AK199">IF($B199,myNull,IF(INDEX(tblSourceData[EU Year 5],$A199)=myNull,0,INDEX(tblSourceData[EU Year 5],$A199)))</f>
        <v/>
      </c>
      <c r="AL199" s="12" t="str" cm="1">
        <f t="array" ref="AL199">IF($B199,myNull,IF(INDEX(tblSourceData[NonEU Year1],$A199)=myNull,0,INDEX(tblSourceData[NonEU Year1],$A199)))</f>
        <v/>
      </c>
      <c r="AM199" s="12" t="str" cm="1">
        <f t="array" ref="AM199">IF($B199,myNull,IF(INDEX(tblSourceData[NonEU Year2],$A199)=myNull,0,INDEX(tblSourceData[NonEU Year2],$A199)))</f>
        <v/>
      </c>
      <c r="AN199" s="12" t="str" cm="1">
        <f t="array" ref="AN199">IF($B199,myNull,IF(INDEX(tblSourceData[NonEU Year3],$A199)=myNull,0,INDEX(tblSourceData[NonEU Year3],$A199)))</f>
        <v/>
      </c>
      <c r="AO199" s="12" t="str" cm="1">
        <f t="array" ref="AO199">IF($B199,myNull,IF(INDEX(tblSourceData[NonEU Year4],$A199)=myNull,0,INDEX(tblSourceData[NonEU Year4],$A199)))</f>
        <v/>
      </c>
      <c r="AP199" s="12" t="str" cm="1">
        <f t="array" ref="AP199">IF($B199,myNull,IF(INDEX(tblSourceData[NonEU Year5],$A199)=myNull,0,INDEX(tblSourceData[NonEU Year5],$A199)))</f>
        <v/>
      </c>
    </row>
    <row r="200" spans="1:42" x14ac:dyDescent="0.3">
      <c r="A200" s="4">
        <f t="shared" si="35"/>
        <v>191</v>
      </c>
      <c r="B200" s="6" t="b">
        <f t="shared" si="36"/>
        <v>1</v>
      </c>
      <c r="D200" t="str" cm="1">
        <f t="array" ref="D200">IF($B200,myNull,INDEX(tblSourceData[Campus],$A200))</f>
        <v/>
      </c>
      <c r="E200" t="str" cm="1">
        <f t="array" ref="E200">IF($B200,myNull,INDEX(tblSourceData[Major],$A200))</f>
        <v/>
      </c>
      <c r="F200" t="str" cm="1">
        <f t="array" ref="F200">IF($B200,myNull,INDEX(tblSourceData[Stage],$A200))</f>
        <v/>
      </c>
      <c r="G200" t="str" cm="1">
        <f t="array" ref="G200">IF($B200,myNull,INDEX(tblSourceData[Level],$A200))</f>
        <v/>
      </c>
      <c r="H200" s="10" t="str" cm="1">
        <f t="array" ref="H200">IF($B200,myNull,INDEX(tblSourceData[EU Census],$A200))</f>
        <v/>
      </c>
      <c r="I200" s="10" t="str" cm="1">
        <f t="array" ref="I200">IF($B200,myNull,INDEX(tblSourceData[NonEU Census],$A200))</f>
        <v/>
      </c>
      <c r="J200" s="10" t="str" cm="1">
        <f t="array" ref="J200">IF($B200,myNull,INDEX(tblSourceData[Census Total],$A200))</f>
        <v/>
      </c>
      <c r="K200" s="11" t="str" cm="1">
        <f t="array" ref="K200">IF($B200,myNull,INDEX(tblSourceData[EU Year 1],$A200))</f>
        <v/>
      </c>
      <c r="L200" s="11" t="str" cm="1">
        <f t="array" ref="L200">IF($B200,myNull,INDEX(tblSourceData[EU Year 2],$A200))</f>
        <v/>
      </c>
      <c r="M200" s="11" t="str" cm="1">
        <f t="array" ref="M200">IF($B200,myNull,INDEX(tblSourceData[EU Year 3],$A200))</f>
        <v/>
      </c>
      <c r="N200" s="11" t="str" cm="1">
        <f t="array" ref="N200">IF($B200,myNull,INDEX(tblSourceData[EU Year 4],$A200))</f>
        <v/>
      </c>
      <c r="O200" s="11" t="str" cm="1">
        <f t="array" ref="O200">IF($B200,myNull,INDEX(tblSourceData[EU Year 5],$A200))</f>
        <v/>
      </c>
      <c r="P200" s="11" t="str" cm="1">
        <f t="array" ref="P200">IF($B200,myNull,INDEX(tblSourceData[NonEU Year1],$A200))</f>
        <v/>
      </c>
      <c r="Q200" s="11" t="str" cm="1">
        <f t="array" ref="Q200">IF($B200,myNull,INDEX(tblSourceData[NonEU Year2],$A200))</f>
        <v/>
      </c>
      <c r="R200" s="11" t="str" cm="1">
        <f t="array" ref="R200">IF($B200,myNull,INDEX(tblSourceData[NonEU Year3],$A200))</f>
        <v/>
      </c>
      <c r="S200" s="11" t="str" cm="1">
        <f t="array" ref="S200">IF($B200,myNull,INDEX(tblSourceData[NonEU Year4],$A200))</f>
        <v/>
      </c>
      <c r="T200" s="11" t="str" cm="1">
        <f t="array" ref="T200">IF($B200,myNull,INDEX(tblSourceData[NonEU Year5],$A200))</f>
        <v/>
      </c>
      <c r="V200" s="28">
        <f t="shared" si="37"/>
        <v>0</v>
      </c>
      <c r="W200" s="28">
        <f t="shared" si="38"/>
        <v>0</v>
      </c>
      <c r="X200" s="28">
        <f t="shared" si="39"/>
        <v>0</v>
      </c>
      <c r="Y200" s="28">
        <f t="shared" si="40"/>
        <v>0</v>
      </c>
      <c r="Z200" s="28">
        <f t="shared" si="41"/>
        <v>0</v>
      </c>
      <c r="AA200" s="28">
        <f t="shared" si="42"/>
        <v>0</v>
      </c>
      <c r="AB200" s="28">
        <f t="shared" si="43"/>
        <v>0</v>
      </c>
      <c r="AC200" s="28">
        <f t="shared" si="44"/>
        <v>0</v>
      </c>
      <c r="AD200" s="28">
        <f t="shared" si="45"/>
        <v>0</v>
      </c>
      <c r="AE200" s="28">
        <f t="shared" si="46"/>
        <v>0</v>
      </c>
      <c r="AG200" s="12" t="str" cm="1">
        <f t="array" ref="AG200">IF($B200,myNull,IF(INDEX(tblSourceData[EU Year 1],$A200)=myNull,0,INDEX(tblSourceData[EU Year 1],$A200)))</f>
        <v/>
      </c>
      <c r="AH200" s="12" t="str" cm="1">
        <f t="array" ref="AH200">IF($B200,myNull,IF(INDEX(tblSourceData[EU Year 2],$A200)=myNull,0,INDEX(tblSourceData[EU Year 2],$A200)))</f>
        <v/>
      </c>
      <c r="AI200" s="12" t="str" cm="1">
        <f t="array" ref="AI200">IF($B200,myNull,IF(INDEX(tblSourceData[EU Year 3],$A200)=myNull,0,INDEX(tblSourceData[EU Year 3],$A200)))</f>
        <v/>
      </c>
      <c r="AJ200" s="12" t="str" cm="1">
        <f t="array" ref="AJ200">IF($B200,myNull,IF(INDEX(tblSourceData[EU Year 4],$A200)=myNull,0,INDEX(tblSourceData[EU Year 4],$A200)))</f>
        <v/>
      </c>
      <c r="AK200" s="12" t="str" cm="1">
        <f t="array" ref="AK200">IF($B200,myNull,IF(INDEX(tblSourceData[EU Year 5],$A200)=myNull,0,INDEX(tblSourceData[EU Year 5],$A200)))</f>
        <v/>
      </c>
      <c r="AL200" s="12" t="str" cm="1">
        <f t="array" ref="AL200">IF($B200,myNull,IF(INDEX(tblSourceData[NonEU Year1],$A200)=myNull,0,INDEX(tblSourceData[NonEU Year1],$A200)))</f>
        <v/>
      </c>
      <c r="AM200" s="12" t="str" cm="1">
        <f t="array" ref="AM200">IF($B200,myNull,IF(INDEX(tblSourceData[NonEU Year2],$A200)=myNull,0,INDEX(tblSourceData[NonEU Year2],$A200)))</f>
        <v/>
      </c>
      <c r="AN200" s="12" t="str" cm="1">
        <f t="array" ref="AN200">IF($B200,myNull,IF(INDEX(tblSourceData[NonEU Year3],$A200)=myNull,0,INDEX(tblSourceData[NonEU Year3],$A200)))</f>
        <v/>
      </c>
      <c r="AO200" s="12" t="str" cm="1">
        <f t="array" ref="AO200">IF($B200,myNull,IF(INDEX(tblSourceData[NonEU Year4],$A200)=myNull,0,INDEX(tblSourceData[NonEU Year4],$A200)))</f>
        <v/>
      </c>
      <c r="AP200" s="12" t="str" cm="1">
        <f t="array" ref="AP200">IF($B200,myNull,IF(INDEX(tblSourceData[NonEU Year5],$A200)=myNull,0,INDEX(tblSourceData[NonEU Year5],$A200)))</f>
        <v/>
      </c>
    </row>
    <row r="201" spans="1:42" x14ac:dyDescent="0.3">
      <c r="A201" s="4">
        <f t="shared" si="35"/>
        <v>192</v>
      </c>
      <c r="B201" s="6" t="b">
        <f t="shared" si="36"/>
        <v>1</v>
      </c>
      <c r="D201" t="str" cm="1">
        <f t="array" ref="D201">IF($B201,myNull,INDEX(tblSourceData[Campus],$A201))</f>
        <v/>
      </c>
      <c r="E201" t="str" cm="1">
        <f t="array" ref="E201">IF($B201,myNull,INDEX(tblSourceData[Major],$A201))</f>
        <v/>
      </c>
      <c r="F201" t="str" cm="1">
        <f t="array" ref="F201">IF($B201,myNull,INDEX(tblSourceData[Stage],$A201))</f>
        <v/>
      </c>
      <c r="G201" t="str" cm="1">
        <f t="array" ref="G201">IF($B201,myNull,INDEX(tblSourceData[Level],$A201))</f>
        <v/>
      </c>
      <c r="H201" s="10" t="str" cm="1">
        <f t="array" ref="H201">IF($B201,myNull,INDEX(tblSourceData[EU Census],$A201))</f>
        <v/>
      </c>
      <c r="I201" s="10" t="str" cm="1">
        <f t="array" ref="I201">IF($B201,myNull,INDEX(tblSourceData[NonEU Census],$A201))</f>
        <v/>
      </c>
      <c r="J201" s="10" t="str" cm="1">
        <f t="array" ref="J201">IF($B201,myNull,INDEX(tblSourceData[Census Total],$A201))</f>
        <v/>
      </c>
      <c r="K201" s="11" t="str" cm="1">
        <f t="array" ref="K201">IF($B201,myNull,INDEX(tblSourceData[EU Year 1],$A201))</f>
        <v/>
      </c>
      <c r="L201" s="11" t="str" cm="1">
        <f t="array" ref="L201">IF($B201,myNull,INDEX(tblSourceData[EU Year 2],$A201))</f>
        <v/>
      </c>
      <c r="M201" s="11" t="str" cm="1">
        <f t="array" ref="M201">IF($B201,myNull,INDEX(tblSourceData[EU Year 3],$A201))</f>
        <v/>
      </c>
      <c r="N201" s="11" t="str" cm="1">
        <f t="array" ref="N201">IF($B201,myNull,INDEX(tblSourceData[EU Year 4],$A201))</f>
        <v/>
      </c>
      <c r="O201" s="11" t="str" cm="1">
        <f t="array" ref="O201">IF($B201,myNull,INDEX(tblSourceData[EU Year 5],$A201))</f>
        <v/>
      </c>
      <c r="P201" s="11" t="str" cm="1">
        <f t="array" ref="P201">IF($B201,myNull,INDEX(tblSourceData[NonEU Year1],$A201))</f>
        <v/>
      </c>
      <c r="Q201" s="11" t="str" cm="1">
        <f t="array" ref="Q201">IF($B201,myNull,INDEX(tblSourceData[NonEU Year2],$A201))</f>
        <v/>
      </c>
      <c r="R201" s="11" t="str" cm="1">
        <f t="array" ref="R201">IF($B201,myNull,INDEX(tblSourceData[NonEU Year3],$A201))</f>
        <v/>
      </c>
      <c r="S201" s="11" t="str" cm="1">
        <f t="array" ref="S201">IF($B201,myNull,INDEX(tblSourceData[NonEU Year4],$A201))</f>
        <v/>
      </c>
      <c r="T201" s="11" t="str" cm="1">
        <f t="array" ref="T201">IF($B201,myNull,INDEX(tblSourceData[NonEU Year5],$A201))</f>
        <v/>
      </c>
      <c r="V201" s="28">
        <f t="shared" si="37"/>
        <v>0</v>
      </c>
      <c r="W201" s="28">
        <f t="shared" si="38"/>
        <v>0</v>
      </c>
      <c r="X201" s="28">
        <f t="shared" si="39"/>
        <v>0</v>
      </c>
      <c r="Y201" s="28">
        <f t="shared" si="40"/>
        <v>0</v>
      </c>
      <c r="Z201" s="28">
        <f t="shared" si="41"/>
        <v>0</v>
      </c>
      <c r="AA201" s="28">
        <f t="shared" si="42"/>
        <v>0</v>
      </c>
      <c r="AB201" s="28">
        <f t="shared" si="43"/>
        <v>0</v>
      </c>
      <c r="AC201" s="28">
        <f t="shared" si="44"/>
        <v>0</v>
      </c>
      <c r="AD201" s="28">
        <f t="shared" si="45"/>
        <v>0</v>
      </c>
      <c r="AE201" s="28">
        <f t="shared" si="46"/>
        <v>0</v>
      </c>
      <c r="AG201" s="12" t="str" cm="1">
        <f t="array" ref="AG201">IF($B201,myNull,IF(INDEX(tblSourceData[EU Year 1],$A201)=myNull,0,INDEX(tblSourceData[EU Year 1],$A201)))</f>
        <v/>
      </c>
      <c r="AH201" s="12" t="str" cm="1">
        <f t="array" ref="AH201">IF($B201,myNull,IF(INDEX(tblSourceData[EU Year 2],$A201)=myNull,0,INDEX(tblSourceData[EU Year 2],$A201)))</f>
        <v/>
      </c>
      <c r="AI201" s="12" t="str" cm="1">
        <f t="array" ref="AI201">IF($B201,myNull,IF(INDEX(tblSourceData[EU Year 3],$A201)=myNull,0,INDEX(tblSourceData[EU Year 3],$A201)))</f>
        <v/>
      </c>
      <c r="AJ201" s="12" t="str" cm="1">
        <f t="array" ref="AJ201">IF($B201,myNull,IF(INDEX(tblSourceData[EU Year 4],$A201)=myNull,0,INDEX(tblSourceData[EU Year 4],$A201)))</f>
        <v/>
      </c>
      <c r="AK201" s="12" t="str" cm="1">
        <f t="array" ref="AK201">IF($B201,myNull,IF(INDEX(tblSourceData[EU Year 5],$A201)=myNull,0,INDEX(tblSourceData[EU Year 5],$A201)))</f>
        <v/>
      </c>
      <c r="AL201" s="12" t="str" cm="1">
        <f t="array" ref="AL201">IF($B201,myNull,IF(INDEX(tblSourceData[NonEU Year1],$A201)=myNull,0,INDEX(tblSourceData[NonEU Year1],$A201)))</f>
        <v/>
      </c>
      <c r="AM201" s="12" t="str" cm="1">
        <f t="array" ref="AM201">IF($B201,myNull,IF(INDEX(tblSourceData[NonEU Year2],$A201)=myNull,0,INDEX(tblSourceData[NonEU Year2],$A201)))</f>
        <v/>
      </c>
      <c r="AN201" s="12" t="str" cm="1">
        <f t="array" ref="AN201">IF($B201,myNull,IF(INDEX(tblSourceData[NonEU Year3],$A201)=myNull,0,INDEX(tblSourceData[NonEU Year3],$A201)))</f>
        <v/>
      </c>
      <c r="AO201" s="12" t="str" cm="1">
        <f t="array" ref="AO201">IF($B201,myNull,IF(INDEX(tblSourceData[NonEU Year4],$A201)=myNull,0,INDEX(tblSourceData[NonEU Year4],$A201)))</f>
        <v/>
      </c>
      <c r="AP201" s="12" t="str" cm="1">
        <f t="array" ref="AP201">IF($B201,myNull,IF(INDEX(tblSourceData[NonEU Year5],$A201)=myNull,0,INDEX(tblSourceData[NonEU Year5],$A201)))</f>
        <v/>
      </c>
    </row>
    <row r="202" spans="1:42" x14ac:dyDescent="0.3">
      <c r="A202" s="4">
        <f t="shared" si="35"/>
        <v>193</v>
      </c>
      <c r="B202" s="6" t="b">
        <f t="shared" si="36"/>
        <v>1</v>
      </c>
      <c r="D202" t="str" cm="1">
        <f t="array" ref="D202">IF($B202,myNull,INDEX(tblSourceData[Campus],$A202))</f>
        <v/>
      </c>
      <c r="E202" t="str" cm="1">
        <f t="array" ref="E202">IF($B202,myNull,INDEX(tblSourceData[Major],$A202))</f>
        <v/>
      </c>
      <c r="F202" t="str" cm="1">
        <f t="array" ref="F202">IF($B202,myNull,INDEX(tblSourceData[Stage],$A202))</f>
        <v/>
      </c>
      <c r="G202" t="str" cm="1">
        <f t="array" ref="G202">IF($B202,myNull,INDEX(tblSourceData[Level],$A202))</f>
        <v/>
      </c>
      <c r="H202" s="10" t="str" cm="1">
        <f t="array" ref="H202">IF($B202,myNull,INDEX(tblSourceData[EU Census],$A202))</f>
        <v/>
      </c>
      <c r="I202" s="10" t="str" cm="1">
        <f t="array" ref="I202">IF($B202,myNull,INDEX(tblSourceData[NonEU Census],$A202))</f>
        <v/>
      </c>
      <c r="J202" s="10" t="str" cm="1">
        <f t="array" ref="J202">IF($B202,myNull,INDEX(tblSourceData[Census Total],$A202))</f>
        <v/>
      </c>
      <c r="K202" s="11" t="str" cm="1">
        <f t="array" ref="K202">IF($B202,myNull,INDEX(tblSourceData[EU Year 1],$A202))</f>
        <v/>
      </c>
      <c r="L202" s="11" t="str" cm="1">
        <f t="array" ref="L202">IF($B202,myNull,INDEX(tblSourceData[EU Year 2],$A202))</f>
        <v/>
      </c>
      <c r="M202" s="11" t="str" cm="1">
        <f t="array" ref="M202">IF($B202,myNull,INDEX(tblSourceData[EU Year 3],$A202))</f>
        <v/>
      </c>
      <c r="N202" s="11" t="str" cm="1">
        <f t="array" ref="N202">IF($B202,myNull,INDEX(tblSourceData[EU Year 4],$A202))</f>
        <v/>
      </c>
      <c r="O202" s="11" t="str" cm="1">
        <f t="array" ref="O202">IF($B202,myNull,INDEX(tblSourceData[EU Year 5],$A202))</f>
        <v/>
      </c>
      <c r="P202" s="11" t="str" cm="1">
        <f t="array" ref="P202">IF($B202,myNull,INDEX(tblSourceData[NonEU Year1],$A202))</f>
        <v/>
      </c>
      <c r="Q202" s="11" t="str" cm="1">
        <f t="array" ref="Q202">IF($B202,myNull,INDEX(tblSourceData[NonEU Year2],$A202))</f>
        <v/>
      </c>
      <c r="R202" s="11" t="str" cm="1">
        <f t="array" ref="R202">IF($B202,myNull,INDEX(tblSourceData[NonEU Year3],$A202))</f>
        <v/>
      </c>
      <c r="S202" s="11" t="str" cm="1">
        <f t="array" ref="S202">IF($B202,myNull,INDEX(tblSourceData[NonEU Year4],$A202))</f>
        <v/>
      </c>
      <c r="T202" s="11" t="str" cm="1">
        <f t="array" ref="T202">IF($B202,myNull,INDEX(tblSourceData[NonEU Year5],$A202))</f>
        <v/>
      </c>
      <c r="V202" s="28">
        <f t="shared" si="37"/>
        <v>0</v>
      </c>
      <c r="W202" s="28">
        <f t="shared" si="38"/>
        <v>0</v>
      </c>
      <c r="X202" s="28">
        <f t="shared" si="39"/>
        <v>0</v>
      </c>
      <c r="Y202" s="28">
        <f t="shared" si="40"/>
        <v>0</v>
      </c>
      <c r="Z202" s="28">
        <f t="shared" si="41"/>
        <v>0</v>
      </c>
      <c r="AA202" s="28">
        <f t="shared" si="42"/>
        <v>0</v>
      </c>
      <c r="AB202" s="28">
        <f t="shared" si="43"/>
        <v>0</v>
      </c>
      <c r="AC202" s="28">
        <f t="shared" si="44"/>
        <v>0</v>
      </c>
      <c r="AD202" s="28">
        <f t="shared" si="45"/>
        <v>0</v>
      </c>
      <c r="AE202" s="28">
        <f t="shared" si="46"/>
        <v>0</v>
      </c>
      <c r="AG202" s="12" t="str" cm="1">
        <f t="array" ref="AG202">IF($B202,myNull,IF(INDEX(tblSourceData[EU Year 1],$A202)=myNull,0,INDEX(tblSourceData[EU Year 1],$A202)))</f>
        <v/>
      </c>
      <c r="AH202" s="12" t="str" cm="1">
        <f t="array" ref="AH202">IF($B202,myNull,IF(INDEX(tblSourceData[EU Year 2],$A202)=myNull,0,INDEX(tblSourceData[EU Year 2],$A202)))</f>
        <v/>
      </c>
      <c r="AI202" s="12" t="str" cm="1">
        <f t="array" ref="AI202">IF($B202,myNull,IF(INDEX(tblSourceData[EU Year 3],$A202)=myNull,0,INDEX(tblSourceData[EU Year 3],$A202)))</f>
        <v/>
      </c>
      <c r="AJ202" s="12" t="str" cm="1">
        <f t="array" ref="AJ202">IF($B202,myNull,IF(INDEX(tblSourceData[EU Year 4],$A202)=myNull,0,INDEX(tblSourceData[EU Year 4],$A202)))</f>
        <v/>
      </c>
      <c r="AK202" s="12" t="str" cm="1">
        <f t="array" ref="AK202">IF($B202,myNull,IF(INDEX(tblSourceData[EU Year 5],$A202)=myNull,0,INDEX(tblSourceData[EU Year 5],$A202)))</f>
        <v/>
      </c>
      <c r="AL202" s="12" t="str" cm="1">
        <f t="array" ref="AL202">IF($B202,myNull,IF(INDEX(tblSourceData[NonEU Year1],$A202)=myNull,0,INDEX(tblSourceData[NonEU Year1],$A202)))</f>
        <v/>
      </c>
      <c r="AM202" s="12" t="str" cm="1">
        <f t="array" ref="AM202">IF($B202,myNull,IF(INDEX(tblSourceData[NonEU Year2],$A202)=myNull,0,INDEX(tblSourceData[NonEU Year2],$A202)))</f>
        <v/>
      </c>
      <c r="AN202" s="12" t="str" cm="1">
        <f t="array" ref="AN202">IF($B202,myNull,IF(INDEX(tblSourceData[NonEU Year3],$A202)=myNull,0,INDEX(tblSourceData[NonEU Year3],$A202)))</f>
        <v/>
      </c>
      <c r="AO202" s="12" t="str" cm="1">
        <f t="array" ref="AO202">IF($B202,myNull,IF(INDEX(tblSourceData[NonEU Year4],$A202)=myNull,0,INDEX(tblSourceData[NonEU Year4],$A202)))</f>
        <v/>
      </c>
      <c r="AP202" s="12" t="str" cm="1">
        <f t="array" ref="AP202">IF($B202,myNull,IF(INDEX(tblSourceData[NonEU Year5],$A202)=myNull,0,INDEX(tblSourceData[NonEU Year5],$A202)))</f>
        <v/>
      </c>
    </row>
    <row r="203" spans="1:42" x14ac:dyDescent="0.3">
      <c r="A203" s="4">
        <f t="shared" si="35"/>
        <v>194</v>
      </c>
      <c r="B203" s="6" t="b">
        <f t="shared" si="36"/>
        <v>1</v>
      </c>
      <c r="D203" t="str" cm="1">
        <f t="array" ref="D203">IF($B203,myNull,INDEX(tblSourceData[Campus],$A203))</f>
        <v/>
      </c>
      <c r="E203" t="str" cm="1">
        <f t="array" ref="E203">IF($B203,myNull,INDEX(tblSourceData[Major],$A203))</f>
        <v/>
      </c>
      <c r="F203" t="str" cm="1">
        <f t="array" ref="F203">IF($B203,myNull,INDEX(tblSourceData[Stage],$A203))</f>
        <v/>
      </c>
      <c r="G203" t="str" cm="1">
        <f t="array" ref="G203">IF($B203,myNull,INDEX(tblSourceData[Level],$A203))</f>
        <v/>
      </c>
      <c r="H203" s="10" t="str" cm="1">
        <f t="array" ref="H203">IF($B203,myNull,INDEX(tblSourceData[EU Census],$A203))</f>
        <v/>
      </c>
      <c r="I203" s="10" t="str" cm="1">
        <f t="array" ref="I203">IF($B203,myNull,INDEX(tblSourceData[NonEU Census],$A203))</f>
        <v/>
      </c>
      <c r="J203" s="10" t="str" cm="1">
        <f t="array" ref="J203">IF($B203,myNull,INDEX(tblSourceData[Census Total],$A203))</f>
        <v/>
      </c>
      <c r="K203" s="11" t="str" cm="1">
        <f t="array" ref="K203">IF($B203,myNull,INDEX(tblSourceData[EU Year 1],$A203))</f>
        <v/>
      </c>
      <c r="L203" s="11" t="str" cm="1">
        <f t="array" ref="L203">IF($B203,myNull,INDEX(tblSourceData[EU Year 2],$A203))</f>
        <v/>
      </c>
      <c r="M203" s="11" t="str" cm="1">
        <f t="array" ref="M203">IF($B203,myNull,INDEX(tblSourceData[EU Year 3],$A203))</f>
        <v/>
      </c>
      <c r="N203" s="11" t="str" cm="1">
        <f t="array" ref="N203">IF($B203,myNull,INDEX(tblSourceData[EU Year 4],$A203))</f>
        <v/>
      </c>
      <c r="O203" s="11" t="str" cm="1">
        <f t="array" ref="O203">IF($B203,myNull,INDEX(tblSourceData[EU Year 5],$A203))</f>
        <v/>
      </c>
      <c r="P203" s="11" t="str" cm="1">
        <f t="array" ref="P203">IF($B203,myNull,INDEX(tblSourceData[NonEU Year1],$A203))</f>
        <v/>
      </c>
      <c r="Q203" s="11" t="str" cm="1">
        <f t="array" ref="Q203">IF($B203,myNull,INDEX(tblSourceData[NonEU Year2],$A203))</f>
        <v/>
      </c>
      <c r="R203" s="11" t="str" cm="1">
        <f t="array" ref="R203">IF($B203,myNull,INDEX(tblSourceData[NonEU Year3],$A203))</f>
        <v/>
      </c>
      <c r="S203" s="11" t="str" cm="1">
        <f t="array" ref="S203">IF($B203,myNull,INDEX(tblSourceData[NonEU Year4],$A203))</f>
        <v/>
      </c>
      <c r="T203" s="11" t="str" cm="1">
        <f t="array" ref="T203">IF($B203,myNull,INDEX(tblSourceData[NonEU Year5],$A203))</f>
        <v/>
      </c>
      <c r="V203" s="28">
        <f t="shared" si="37"/>
        <v>0</v>
      </c>
      <c r="W203" s="28">
        <f t="shared" si="38"/>
        <v>0</v>
      </c>
      <c r="X203" s="28">
        <f t="shared" si="39"/>
        <v>0</v>
      </c>
      <c r="Y203" s="28">
        <f t="shared" si="40"/>
        <v>0</v>
      </c>
      <c r="Z203" s="28">
        <f t="shared" si="41"/>
        <v>0</v>
      </c>
      <c r="AA203" s="28">
        <f t="shared" si="42"/>
        <v>0</v>
      </c>
      <c r="AB203" s="28">
        <f t="shared" si="43"/>
        <v>0</v>
      </c>
      <c r="AC203" s="28">
        <f t="shared" si="44"/>
        <v>0</v>
      </c>
      <c r="AD203" s="28">
        <f t="shared" si="45"/>
        <v>0</v>
      </c>
      <c r="AE203" s="28">
        <f t="shared" si="46"/>
        <v>0</v>
      </c>
      <c r="AG203" s="12" t="str" cm="1">
        <f t="array" ref="AG203">IF($B203,myNull,IF(INDEX(tblSourceData[EU Year 1],$A203)=myNull,0,INDEX(tblSourceData[EU Year 1],$A203)))</f>
        <v/>
      </c>
      <c r="AH203" s="12" t="str" cm="1">
        <f t="array" ref="AH203">IF($B203,myNull,IF(INDEX(tblSourceData[EU Year 2],$A203)=myNull,0,INDEX(tblSourceData[EU Year 2],$A203)))</f>
        <v/>
      </c>
      <c r="AI203" s="12" t="str" cm="1">
        <f t="array" ref="AI203">IF($B203,myNull,IF(INDEX(tblSourceData[EU Year 3],$A203)=myNull,0,INDEX(tblSourceData[EU Year 3],$A203)))</f>
        <v/>
      </c>
      <c r="AJ203" s="12" t="str" cm="1">
        <f t="array" ref="AJ203">IF($B203,myNull,IF(INDEX(tblSourceData[EU Year 4],$A203)=myNull,0,INDEX(tblSourceData[EU Year 4],$A203)))</f>
        <v/>
      </c>
      <c r="AK203" s="12" t="str" cm="1">
        <f t="array" ref="AK203">IF($B203,myNull,IF(INDEX(tblSourceData[EU Year 5],$A203)=myNull,0,INDEX(tblSourceData[EU Year 5],$A203)))</f>
        <v/>
      </c>
      <c r="AL203" s="12" t="str" cm="1">
        <f t="array" ref="AL203">IF($B203,myNull,IF(INDEX(tblSourceData[NonEU Year1],$A203)=myNull,0,INDEX(tblSourceData[NonEU Year1],$A203)))</f>
        <v/>
      </c>
      <c r="AM203" s="12" t="str" cm="1">
        <f t="array" ref="AM203">IF($B203,myNull,IF(INDEX(tblSourceData[NonEU Year2],$A203)=myNull,0,INDEX(tblSourceData[NonEU Year2],$A203)))</f>
        <v/>
      </c>
      <c r="AN203" s="12" t="str" cm="1">
        <f t="array" ref="AN203">IF($B203,myNull,IF(INDEX(tblSourceData[NonEU Year3],$A203)=myNull,0,INDEX(tblSourceData[NonEU Year3],$A203)))</f>
        <v/>
      </c>
      <c r="AO203" s="12" t="str" cm="1">
        <f t="array" ref="AO203">IF($B203,myNull,IF(INDEX(tblSourceData[NonEU Year4],$A203)=myNull,0,INDEX(tblSourceData[NonEU Year4],$A203)))</f>
        <v/>
      </c>
      <c r="AP203" s="12" t="str" cm="1">
        <f t="array" ref="AP203">IF($B203,myNull,IF(INDEX(tblSourceData[NonEU Year5],$A203)=myNull,0,INDEX(tblSourceData[NonEU Year5],$A203)))</f>
        <v/>
      </c>
    </row>
    <row r="204" spans="1:42" x14ac:dyDescent="0.3">
      <c r="A204" s="4">
        <f t="shared" ref="A204:A267" si="47">A203+1</f>
        <v>195</v>
      </c>
      <c r="B204" s="6" t="b">
        <f t="shared" ref="B204:B267" si="48">(A204&gt;myNoOfMajors)</f>
        <v>1</v>
      </c>
      <c r="D204" t="str" cm="1">
        <f t="array" ref="D204">IF($B204,myNull,INDEX(tblSourceData[Campus],$A204))</f>
        <v/>
      </c>
      <c r="E204" t="str" cm="1">
        <f t="array" ref="E204">IF($B204,myNull,INDEX(tblSourceData[Major],$A204))</f>
        <v/>
      </c>
      <c r="F204" t="str" cm="1">
        <f t="array" ref="F204">IF($B204,myNull,INDEX(tblSourceData[Stage],$A204))</f>
        <v/>
      </c>
      <c r="G204" t="str" cm="1">
        <f t="array" ref="G204">IF($B204,myNull,INDEX(tblSourceData[Level],$A204))</f>
        <v/>
      </c>
      <c r="H204" s="10" t="str" cm="1">
        <f t="array" ref="H204">IF($B204,myNull,INDEX(tblSourceData[EU Census],$A204))</f>
        <v/>
      </c>
      <c r="I204" s="10" t="str" cm="1">
        <f t="array" ref="I204">IF($B204,myNull,INDEX(tblSourceData[NonEU Census],$A204))</f>
        <v/>
      </c>
      <c r="J204" s="10" t="str" cm="1">
        <f t="array" ref="J204">IF($B204,myNull,INDEX(tblSourceData[Census Total],$A204))</f>
        <v/>
      </c>
      <c r="K204" s="11" t="str" cm="1">
        <f t="array" ref="K204">IF($B204,myNull,INDEX(tblSourceData[EU Year 1],$A204))</f>
        <v/>
      </c>
      <c r="L204" s="11" t="str" cm="1">
        <f t="array" ref="L204">IF($B204,myNull,INDEX(tblSourceData[EU Year 2],$A204))</f>
        <v/>
      </c>
      <c r="M204" s="11" t="str" cm="1">
        <f t="array" ref="M204">IF($B204,myNull,INDEX(tblSourceData[EU Year 3],$A204))</f>
        <v/>
      </c>
      <c r="N204" s="11" t="str" cm="1">
        <f t="array" ref="N204">IF($B204,myNull,INDEX(tblSourceData[EU Year 4],$A204))</f>
        <v/>
      </c>
      <c r="O204" s="11" t="str" cm="1">
        <f t="array" ref="O204">IF($B204,myNull,INDEX(tblSourceData[EU Year 5],$A204))</f>
        <v/>
      </c>
      <c r="P204" s="11" t="str" cm="1">
        <f t="array" ref="P204">IF($B204,myNull,INDEX(tblSourceData[NonEU Year1],$A204))</f>
        <v/>
      </c>
      <c r="Q204" s="11" t="str" cm="1">
        <f t="array" ref="Q204">IF($B204,myNull,INDEX(tblSourceData[NonEU Year2],$A204))</f>
        <v/>
      </c>
      <c r="R204" s="11" t="str" cm="1">
        <f t="array" ref="R204">IF($B204,myNull,INDEX(tblSourceData[NonEU Year3],$A204))</f>
        <v/>
      </c>
      <c r="S204" s="11" t="str" cm="1">
        <f t="array" ref="S204">IF($B204,myNull,INDEX(tblSourceData[NonEU Year4],$A204))</f>
        <v/>
      </c>
      <c r="T204" s="11" t="str" cm="1">
        <f t="array" ref="T204">IF($B204,myNull,INDEX(tblSourceData[NonEU Year5],$A204))</f>
        <v/>
      </c>
      <c r="V204" s="28">
        <f t="shared" ref="V204:V267" si="49">IFERROR(K204-AG204,0)</f>
        <v>0</v>
      </c>
      <c r="W204" s="28">
        <f t="shared" ref="W204:W267" si="50">IFERROR(L204-AH204,0)</f>
        <v>0</v>
      </c>
      <c r="X204" s="28">
        <f t="shared" ref="X204:X267" si="51">IFERROR(M204-AI204,0)</f>
        <v>0</v>
      </c>
      <c r="Y204" s="28">
        <f t="shared" ref="Y204:Y267" si="52">IFERROR(N204-AJ204,0)</f>
        <v>0</v>
      </c>
      <c r="Z204" s="28">
        <f t="shared" ref="Z204:Z267" si="53">IFERROR(O204-AK204,0)</f>
        <v>0</v>
      </c>
      <c r="AA204" s="28">
        <f t="shared" ref="AA204:AA267" si="54">IFERROR(P204-AL204,0)</f>
        <v>0</v>
      </c>
      <c r="AB204" s="28">
        <f t="shared" ref="AB204:AB267" si="55">IFERROR(Q204-AM204,0)</f>
        <v>0</v>
      </c>
      <c r="AC204" s="28">
        <f t="shared" ref="AC204:AC267" si="56">IFERROR(R204-AN204,0)</f>
        <v>0</v>
      </c>
      <c r="AD204" s="28">
        <f t="shared" ref="AD204:AD267" si="57">IFERROR(S204-AO204,0)</f>
        <v>0</v>
      </c>
      <c r="AE204" s="28">
        <f t="shared" ref="AE204:AE267" si="58">IFERROR(T204-AP204,0)</f>
        <v>0</v>
      </c>
      <c r="AG204" s="12" t="str" cm="1">
        <f t="array" ref="AG204">IF($B204,myNull,IF(INDEX(tblSourceData[EU Year 1],$A204)=myNull,0,INDEX(tblSourceData[EU Year 1],$A204)))</f>
        <v/>
      </c>
      <c r="AH204" s="12" t="str" cm="1">
        <f t="array" ref="AH204">IF($B204,myNull,IF(INDEX(tblSourceData[EU Year 2],$A204)=myNull,0,INDEX(tblSourceData[EU Year 2],$A204)))</f>
        <v/>
      </c>
      <c r="AI204" s="12" t="str" cm="1">
        <f t="array" ref="AI204">IF($B204,myNull,IF(INDEX(tblSourceData[EU Year 3],$A204)=myNull,0,INDEX(tblSourceData[EU Year 3],$A204)))</f>
        <v/>
      </c>
      <c r="AJ204" s="12" t="str" cm="1">
        <f t="array" ref="AJ204">IF($B204,myNull,IF(INDEX(tblSourceData[EU Year 4],$A204)=myNull,0,INDEX(tblSourceData[EU Year 4],$A204)))</f>
        <v/>
      </c>
      <c r="AK204" s="12" t="str" cm="1">
        <f t="array" ref="AK204">IF($B204,myNull,IF(INDEX(tblSourceData[EU Year 5],$A204)=myNull,0,INDEX(tblSourceData[EU Year 5],$A204)))</f>
        <v/>
      </c>
      <c r="AL204" s="12" t="str" cm="1">
        <f t="array" ref="AL204">IF($B204,myNull,IF(INDEX(tblSourceData[NonEU Year1],$A204)=myNull,0,INDEX(tblSourceData[NonEU Year1],$A204)))</f>
        <v/>
      </c>
      <c r="AM204" s="12" t="str" cm="1">
        <f t="array" ref="AM204">IF($B204,myNull,IF(INDEX(tblSourceData[NonEU Year2],$A204)=myNull,0,INDEX(tblSourceData[NonEU Year2],$A204)))</f>
        <v/>
      </c>
      <c r="AN204" s="12" t="str" cm="1">
        <f t="array" ref="AN204">IF($B204,myNull,IF(INDEX(tblSourceData[NonEU Year3],$A204)=myNull,0,INDEX(tblSourceData[NonEU Year3],$A204)))</f>
        <v/>
      </c>
      <c r="AO204" s="12" t="str" cm="1">
        <f t="array" ref="AO204">IF($B204,myNull,IF(INDEX(tblSourceData[NonEU Year4],$A204)=myNull,0,INDEX(tblSourceData[NonEU Year4],$A204)))</f>
        <v/>
      </c>
      <c r="AP204" s="12" t="str" cm="1">
        <f t="array" ref="AP204">IF($B204,myNull,IF(INDEX(tblSourceData[NonEU Year5],$A204)=myNull,0,INDEX(tblSourceData[NonEU Year5],$A204)))</f>
        <v/>
      </c>
    </row>
    <row r="205" spans="1:42" x14ac:dyDescent="0.3">
      <c r="A205" s="4">
        <f t="shared" si="47"/>
        <v>196</v>
      </c>
      <c r="B205" s="6" t="b">
        <f t="shared" si="48"/>
        <v>1</v>
      </c>
      <c r="D205" t="str" cm="1">
        <f t="array" ref="D205">IF($B205,myNull,INDEX(tblSourceData[Campus],$A205))</f>
        <v/>
      </c>
      <c r="E205" t="str" cm="1">
        <f t="array" ref="E205">IF($B205,myNull,INDEX(tblSourceData[Major],$A205))</f>
        <v/>
      </c>
      <c r="F205" t="str" cm="1">
        <f t="array" ref="F205">IF($B205,myNull,INDEX(tblSourceData[Stage],$A205))</f>
        <v/>
      </c>
      <c r="G205" t="str" cm="1">
        <f t="array" ref="G205">IF($B205,myNull,INDEX(tblSourceData[Level],$A205))</f>
        <v/>
      </c>
      <c r="H205" s="10" t="str" cm="1">
        <f t="array" ref="H205">IF($B205,myNull,INDEX(tblSourceData[EU Census],$A205))</f>
        <v/>
      </c>
      <c r="I205" s="10" t="str" cm="1">
        <f t="array" ref="I205">IF($B205,myNull,INDEX(tblSourceData[NonEU Census],$A205))</f>
        <v/>
      </c>
      <c r="J205" s="10" t="str" cm="1">
        <f t="array" ref="J205">IF($B205,myNull,INDEX(tblSourceData[Census Total],$A205))</f>
        <v/>
      </c>
      <c r="K205" s="11" t="str" cm="1">
        <f t="array" ref="K205">IF($B205,myNull,INDEX(tblSourceData[EU Year 1],$A205))</f>
        <v/>
      </c>
      <c r="L205" s="11" t="str" cm="1">
        <f t="array" ref="L205">IF($B205,myNull,INDEX(tblSourceData[EU Year 2],$A205))</f>
        <v/>
      </c>
      <c r="M205" s="11" t="str" cm="1">
        <f t="array" ref="M205">IF($B205,myNull,INDEX(tblSourceData[EU Year 3],$A205))</f>
        <v/>
      </c>
      <c r="N205" s="11" t="str" cm="1">
        <f t="array" ref="N205">IF($B205,myNull,INDEX(tblSourceData[EU Year 4],$A205))</f>
        <v/>
      </c>
      <c r="O205" s="11" t="str" cm="1">
        <f t="array" ref="O205">IF($B205,myNull,INDEX(tblSourceData[EU Year 5],$A205))</f>
        <v/>
      </c>
      <c r="P205" s="11" t="str" cm="1">
        <f t="array" ref="P205">IF($B205,myNull,INDEX(tblSourceData[NonEU Year1],$A205))</f>
        <v/>
      </c>
      <c r="Q205" s="11" t="str" cm="1">
        <f t="array" ref="Q205">IF($B205,myNull,INDEX(tblSourceData[NonEU Year2],$A205))</f>
        <v/>
      </c>
      <c r="R205" s="11" t="str" cm="1">
        <f t="array" ref="R205">IF($B205,myNull,INDEX(tblSourceData[NonEU Year3],$A205))</f>
        <v/>
      </c>
      <c r="S205" s="11" t="str" cm="1">
        <f t="array" ref="S205">IF($B205,myNull,INDEX(tblSourceData[NonEU Year4],$A205))</f>
        <v/>
      </c>
      <c r="T205" s="11" t="str" cm="1">
        <f t="array" ref="T205">IF($B205,myNull,INDEX(tblSourceData[NonEU Year5],$A205))</f>
        <v/>
      </c>
      <c r="V205" s="28">
        <f t="shared" si="49"/>
        <v>0</v>
      </c>
      <c r="W205" s="28">
        <f t="shared" si="50"/>
        <v>0</v>
      </c>
      <c r="X205" s="28">
        <f t="shared" si="51"/>
        <v>0</v>
      </c>
      <c r="Y205" s="28">
        <f t="shared" si="52"/>
        <v>0</v>
      </c>
      <c r="Z205" s="28">
        <f t="shared" si="53"/>
        <v>0</v>
      </c>
      <c r="AA205" s="28">
        <f t="shared" si="54"/>
        <v>0</v>
      </c>
      <c r="AB205" s="28">
        <f t="shared" si="55"/>
        <v>0</v>
      </c>
      <c r="AC205" s="28">
        <f t="shared" si="56"/>
        <v>0</v>
      </c>
      <c r="AD205" s="28">
        <f t="shared" si="57"/>
        <v>0</v>
      </c>
      <c r="AE205" s="28">
        <f t="shared" si="58"/>
        <v>0</v>
      </c>
      <c r="AG205" s="12" t="str" cm="1">
        <f t="array" ref="AG205">IF($B205,myNull,IF(INDEX(tblSourceData[EU Year 1],$A205)=myNull,0,INDEX(tblSourceData[EU Year 1],$A205)))</f>
        <v/>
      </c>
      <c r="AH205" s="12" t="str" cm="1">
        <f t="array" ref="AH205">IF($B205,myNull,IF(INDEX(tblSourceData[EU Year 2],$A205)=myNull,0,INDEX(tblSourceData[EU Year 2],$A205)))</f>
        <v/>
      </c>
      <c r="AI205" s="12" t="str" cm="1">
        <f t="array" ref="AI205">IF($B205,myNull,IF(INDEX(tblSourceData[EU Year 3],$A205)=myNull,0,INDEX(tblSourceData[EU Year 3],$A205)))</f>
        <v/>
      </c>
      <c r="AJ205" s="12" t="str" cm="1">
        <f t="array" ref="AJ205">IF($B205,myNull,IF(INDEX(tblSourceData[EU Year 4],$A205)=myNull,0,INDEX(tblSourceData[EU Year 4],$A205)))</f>
        <v/>
      </c>
      <c r="AK205" s="12" t="str" cm="1">
        <f t="array" ref="AK205">IF($B205,myNull,IF(INDEX(tblSourceData[EU Year 5],$A205)=myNull,0,INDEX(tblSourceData[EU Year 5],$A205)))</f>
        <v/>
      </c>
      <c r="AL205" s="12" t="str" cm="1">
        <f t="array" ref="AL205">IF($B205,myNull,IF(INDEX(tblSourceData[NonEU Year1],$A205)=myNull,0,INDEX(tblSourceData[NonEU Year1],$A205)))</f>
        <v/>
      </c>
      <c r="AM205" s="12" t="str" cm="1">
        <f t="array" ref="AM205">IF($B205,myNull,IF(INDEX(tblSourceData[NonEU Year2],$A205)=myNull,0,INDEX(tblSourceData[NonEU Year2],$A205)))</f>
        <v/>
      </c>
      <c r="AN205" s="12" t="str" cm="1">
        <f t="array" ref="AN205">IF($B205,myNull,IF(INDEX(tblSourceData[NonEU Year3],$A205)=myNull,0,INDEX(tblSourceData[NonEU Year3],$A205)))</f>
        <v/>
      </c>
      <c r="AO205" s="12" t="str" cm="1">
        <f t="array" ref="AO205">IF($B205,myNull,IF(INDEX(tblSourceData[NonEU Year4],$A205)=myNull,0,INDEX(tblSourceData[NonEU Year4],$A205)))</f>
        <v/>
      </c>
      <c r="AP205" s="12" t="str" cm="1">
        <f t="array" ref="AP205">IF($B205,myNull,IF(INDEX(tblSourceData[NonEU Year5],$A205)=myNull,0,INDEX(tblSourceData[NonEU Year5],$A205)))</f>
        <v/>
      </c>
    </row>
    <row r="206" spans="1:42" x14ac:dyDescent="0.3">
      <c r="A206" s="4">
        <f t="shared" si="47"/>
        <v>197</v>
      </c>
      <c r="B206" s="6" t="b">
        <f t="shared" si="48"/>
        <v>1</v>
      </c>
      <c r="D206" t="str" cm="1">
        <f t="array" ref="D206">IF($B206,myNull,INDEX(tblSourceData[Campus],$A206))</f>
        <v/>
      </c>
      <c r="E206" t="str" cm="1">
        <f t="array" ref="E206">IF($B206,myNull,INDEX(tblSourceData[Major],$A206))</f>
        <v/>
      </c>
      <c r="F206" t="str" cm="1">
        <f t="array" ref="F206">IF($B206,myNull,INDEX(tblSourceData[Stage],$A206))</f>
        <v/>
      </c>
      <c r="G206" t="str" cm="1">
        <f t="array" ref="G206">IF($B206,myNull,INDEX(tblSourceData[Level],$A206))</f>
        <v/>
      </c>
      <c r="H206" s="10" t="str" cm="1">
        <f t="array" ref="H206">IF($B206,myNull,INDEX(tblSourceData[EU Census],$A206))</f>
        <v/>
      </c>
      <c r="I206" s="10" t="str" cm="1">
        <f t="array" ref="I206">IF($B206,myNull,INDEX(tblSourceData[NonEU Census],$A206))</f>
        <v/>
      </c>
      <c r="J206" s="10" t="str" cm="1">
        <f t="array" ref="J206">IF($B206,myNull,INDEX(tblSourceData[Census Total],$A206))</f>
        <v/>
      </c>
      <c r="K206" s="11" t="str" cm="1">
        <f t="array" ref="K206">IF($B206,myNull,INDEX(tblSourceData[EU Year 1],$A206))</f>
        <v/>
      </c>
      <c r="L206" s="11" t="str" cm="1">
        <f t="array" ref="L206">IF($B206,myNull,INDEX(tblSourceData[EU Year 2],$A206))</f>
        <v/>
      </c>
      <c r="M206" s="11" t="str" cm="1">
        <f t="array" ref="M206">IF($B206,myNull,INDEX(tblSourceData[EU Year 3],$A206))</f>
        <v/>
      </c>
      <c r="N206" s="11" t="str" cm="1">
        <f t="array" ref="N206">IF($B206,myNull,INDEX(tblSourceData[EU Year 4],$A206))</f>
        <v/>
      </c>
      <c r="O206" s="11" t="str" cm="1">
        <f t="array" ref="O206">IF($B206,myNull,INDEX(tblSourceData[EU Year 5],$A206))</f>
        <v/>
      </c>
      <c r="P206" s="11" t="str" cm="1">
        <f t="array" ref="P206">IF($B206,myNull,INDEX(tblSourceData[NonEU Year1],$A206))</f>
        <v/>
      </c>
      <c r="Q206" s="11" t="str" cm="1">
        <f t="array" ref="Q206">IF($B206,myNull,INDEX(tblSourceData[NonEU Year2],$A206))</f>
        <v/>
      </c>
      <c r="R206" s="11" t="str" cm="1">
        <f t="array" ref="R206">IF($B206,myNull,INDEX(tblSourceData[NonEU Year3],$A206))</f>
        <v/>
      </c>
      <c r="S206" s="11" t="str" cm="1">
        <f t="array" ref="S206">IF($B206,myNull,INDEX(tblSourceData[NonEU Year4],$A206))</f>
        <v/>
      </c>
      <c r="T206" s="11" t="str" cm="1">
        <f t="array" ref="T206">IF($B206,myNull,INDEX(tblSourceData[NonEU Year5],$A206))</f>
        <v/>
      </c>
      <c r="V206" s="28">
        <f t="shared" si="49"/>
        <v>0</v>
      </c>
      <c r="W206" s="28">
        <f t="shared" si="50"/>
        <v>0</v>
      </c>
      <c r="X206" s="28">
        <f t="shared" si="51"/>
        <v>0</v>
      </c>
      <c r="Y206" s="28">
        <f t="shared" si="52"/>
        <v>0</v>
      </c>
      <c r="Z206" s="28">
        <f t="shared" si="53"/>
        <v>0</v>
      </c>
      <c r="AA206" s="28">
        <f t="shared" si="54"/>
        <v>0</v>
      </c>
      <c r="AB206" s="28">
        <f t="shared" si="55"/>
        <v>0</v>
      </c>
      <c r="AC206" s="28">
        <f t="shared" si="56"/>
        <v>0</v>
      </c>
      <c r="AD206" s="28">
        <f t="shared" si="57"/>
        <v>0</v>
      </c>
      <c r="AE206" s="28">
        <f t="shared" si="58"/>
        <v>0</v>
      </c>
      <c r="AG206" s="12" t="str" cm="1">
        <f t="array" ref="AG206">IF($B206,myNull,IF(INDEX(tblSourceData[EU Year 1],$A206)=myNull,0,INDEX(tblSourceData[EU Year 1],$A206)))</f>
        <v/>
      </c>
      <c r="AH206" s="12" t="str" cm="1">
        <f t="array" ref="AH206">IF($B206,myNull,IF(INDEX(tblSourceData[EU Year 2],$A206)=myNull,0,INDEX(tblSourceData[EU Year 2],$A206)))</f>
        <v/>
      </c>
      <c r="AI206" s="12" t="str" cm="1">
        <f t="array" ref="AI206">IF($B206,myNull,IF(INDEX(tblSourceData[EU Year 3],$A206)=myNull,0,INDEX(tblSourceData[EU Year 3],$A206)))</f>
        <v/>
      </c>
      <c r="AJ206" s="12" t="str" cm="1">
        <f t="array" ref="AJ206">IF($B206,myNull,IF(INDEX(tblSourceData[EU Year 4],$A206)=myNull,0,INDEX(tblSourceData[EU Year 4],$A206)))</f>
        <v/>
      </c>
      <c r="AK206" s="12" t="str" cm="1">
        <f t="array" ref="AK206">IF($B206,myNull,IF(INDEX(tblSourceData[EU Year 5],$A206)=myNull,0,INDEX(tblSourceData[EU Year 5],$A206)))</f>
        <v/>
      </c>
      <c r="AL206" s="12" t="str" cm="1">
        <f t="array" ref="AL206">IF($B206,myNull,IF(INDEX(tblSourceData[NonEU Year1],$A206)=myNull,0,INDEX(tblSourceData[NonEU Year1],$A206)))</f>
        <v/>
      </c>
      <c r="AM206" s="12" t="str" cm="1">
        <f t="array" ref="AM206">IF($B206,myNull,IF(INDEX(tblSourceData[NonEU Year2],$A206)=myNull,0,INDEX(tblSourceData[NonEU Year2],$A206)))</f>
        <v/>
      </c>
      <c r="AN206" s="12" t="str" cm="1">
        <f t="array" ref="AN206">IF($B206,myNull,IF(INDEX(tblSourceData[NonEU Year3],$A206)=myNull,0,INDEX(tblSourceData[NonEU Year3],$A206)))</f>
        <v/>
      </c>
      <c r="AO206" s="12" t="str" cm="1">
        <f t="array" ref="AO206">IF($B206,myNull,IF(INDEX(tblSourceData[NonEU Year4],$A206)=myNull,0,INDEX(tblSourceData[NonEU Year4],$A206)))</f>
        <v/>
      </c>
      <c r="AP206" s="12" t="str" cm="1">
        <f t="array" ref="AP206">IF($B206,myNull,IF(INDEX(tblSourceData[NonEU Year5],$A206)=myNull,0,INDEX(tblSourceData[NonEU Year5],$A206)))</f>
        <v/>
      </c>
    </row>
    <row r="207" spans="1:42" x14ac:dyDescent="0.3">
      <c r="A207" s="4">
        <f t="shared" si="47"/>
        <v>198</v>
      </c>
      <c r="B207" s="6" t="b">
        <f t="shared" si="48"/>
        <v>1</v>
      </c>
      <c r="D207" t="str" cm="1">
        <f t="array" ref="D207">IF($B207,myNull,INDEX(tblSourceData[Campus],$A207))</f>
        <v/>
      </c>
      <c r="E207" t="str" cm="1">
        <f t="array" ref="E207">IF($B207,myNull,INDEX(tblSourceData[Major],$A207))</f>
        <v/>
      </c>
      <c r="F207" t="str" cm="1">
        <f t="array" ref="F207">IF($B207,myNull,INDEX(tblSourceData[Stage],$A207))</f>
        <v/>
      </c>
      <c r="G207" t="str" cm="1">
        <f t="array" ref="G207">IF($B207,myNull,INDEX(tblSourceData[Level],$A207))</f>
        <v/>
      </c>
      <c r="H207" s="10" t="str" cm="1">
        <f t="array" ref="H207">IF($B207,myNull,INDEX(tblSourceData[EU Census],$A207))</f>
        <v/>
      </c>
      <c r="I207" s="10" t="str" cm="1">
        <f t="array" ref="I207">IF($B207,myNull,INDEX(tblSourceData[NonEU Census],$A207))</f>
        <v/>
      </c>
      <c r="J207" s="10" t="str" cm="1">
        <f t="array" ref="J207">IF($B207,myNull,INDEX(tblSourceData[Census Total],$A207))</f>
        <v/>
      </c>
      <c r="K207" s="11" t="str" cm="1">
        <f t="array" ref="K207">IF($B207,myNull,INDEX(tblSourceData[EU Year 1],$A207))</f>
        <v/>
      </c>
      <c r="L207" s="11" t="str" cm="1">
        <f t="array" ref="L207">IF($B207,myNull,INDEX(tblSourceData[EU Year 2],$A207))</f>
        <v/>
      </c>
      <c r="M207" s="11" t="str" cm="1">
        <f t="array" ref="M207">IF($B207,myNull,INDEX(tblSourceData[EU Year 3],$A207))</f>
        <v/>
      </c>
      <c r="N207" s="11" t="str" cm="1">
        <f t="array" ref="N207">IF($B207,myNull,INDEX(tblSourceData[EU Year 4],$A207))</f>
        <v/>
      </c>
      <c r="O207" s="11" t="str" cm="1">
        <f t="array" ref="O207">IF($B207,myNull,INDEX(tblSourceData[EU Year 5],$A207))</f>
        <v/>
      </c>
      <c r="P207" s="11" t="str" cm="1">
        <f t="array" ref="P207">IF($B207,myNull,INDEX(tblSourceData[NonEU Year1],$A207))</f>
        <v/>
      </c>
      <c r="Q207" s="11" t="str" cm="1">
        <f t="array" ref="Q207">IF($B207,myNull,INDEX(tblSourceData[NonEU Year2],$A207))</f>
        <v/>
      </c>
      <c r="R207" s="11" t="str" cm="1">
        <f t="array" ref="R207">IF($B207,myNull,INDEX(tblSourceData[NonEU Year3],$A207))</f>
        <v/>
      </c>
      <c r="S207" s="11" t="str" cm="1">
        <f t="array" ref="S207">IF($B207,myNull,INDEX(tblSourceData[NonEU Year4],$A207))</f>
        <v/>
      </c>
      <c r="T207" s="11" t="str" cm="1">
        <f t="array" ref="T207">IF($B207,myNull,INDEX(tblSourceData[NonEU Year5],$A207))</f>
        <v/>
      </c>
      <c r="V207" s="28">
        <f t="shared" si="49"/>
        <v>0</v>
      </c>
      <c r="W207" s="28">
        <f t="shared" si="50"/>
        <v>0</v>
      </c>
      <c r="X207" s="28">
        <f t="shared" si="51"/>
        <v>0</v>
      </c>
      <c r="Y207" s="28">
        <f t="shared" si="52"/>
        <v>0</v>
      </c>
      <c r="Z207" s="28">
        <f t="shared" si="53"/>
        <v>0</v>
      </c>
      <c r="AA207" s="28">
        <f t="shared" si="54"/>
        <v>0</v>
      </c>
      <c r="AB207" s="28">
        <f t="shared" si="55"/>
        <v>0</v>
      </c>
      <c r="AC207" s="28">
        <f t="shared" si="56"/>
        <v>0</v>
      </c>
      <c r="AD207" s="28">
        <f t="shared" si="57"/>
        <v>0</v>
      </c>
      <c r="AE207" s="28">
        <f t="shared" si="58"/>
        <v>0</v>
      </c>
      <c r="AG207" s="12" t="str" cm="1">
        <f t="array" ref="AG207">IF($B207,myNull,IF(INDEX(tblSourceData[EU Year 1],$A207)=myNull,0,INDEX(tblSourceData[EU Year 1],$A207)))</f>
        <v/>
      </c>
      <c r="AH207" s="12" t="str" cm="1">
        <f t="array" ref="AH207">IF($B207,myNull,IF(INDEX(tblSourceData[EU Year 2],$A207)=myNull,0,INDEX(tblSourceData[EU Year 2],$A207)))</f>
        <v/>
      </c>
      <c r="AI207" s="12" t="str" cm="1">
        <f t="array" ref="AI207">IF($B207,myNull,IF(INDEX(tblSourceData[EU Year 3],$A207)=myNull,0,INDEX(tblSourceData[EU Year 3],$A207)))</f>
        <v/>
      </c>
      <c r="AJ207" s="12" t="str" cm="1">
        <f t="array" ref="AJ207">IF($B207,myNull,IF(INDEX(tblSourceData[EU Year 4],$A207)=myNull,0,INDEX(tblSourceData[EU Year 4],$A207)))</f>
        <v/>
      </c>
      <c r="AK207" s="12" t="str" cm="1">
        <f t="array" ref="AK207">IF($B207,myNull,IF(INDEX(tblSourceData[EU Year 5],$A207)=myNull,0,INDEX(tblSourceData[EU Year 5],$A207)))</f>
        <v/>
      </c>
      <c r="AL207" s="12" t="str" cm="1">
        <f t="array" ref="AL207">IF($B207,myNull,IF(INDEX(tblSourceData[NonEU Year1],$A207)=myNull,0,INDEX(tblSourceData[NonEU Year1],$A207)))</f>
        <v/>
      </c>
      <c r="AM207" s="12" t="str" cm="1">
        <f t="array" ref="AM207">IF($B207,myNull,IF(INDEX(tblSourceData[NonEU Year2],$A207)=myNull,0,INDEX(tblSourceData[NonEU Year2],$A207)))</f>
        <v/>
      </c>
      <c r="AN207" s="12" t="str" cm="1">
        <f t="array" ref="AN207">IF($B207,myNull,IF(INDEX(tblSourceData[NonEU Year3],$A207)=myNull,0,INDEX(tblSourceData[NonEU Year3],$A207)))</f>
        <v/>
      </c>
      <c r="AO207" s="12" t="str" cm="1">
        <f t="array" ref="AO207">IF($B207,myNull,IF(INDEX(tblSourceData[NonEU Year4],$A207)=myNull,0,INDEX(tblSourceData[NonEU Year4],$A207)))</f>
        <v/>
      </c>
      <c r="AP207" s="12" t="str" cm="1">
        <f t="array" ref="AP207">IF($B207,myNull,IF(INDEX(tblSourceData[NonEU Year5],$A207)=myNull,0,INDEX(tblSourceData[NonEU Year5],$A207)))</f>
        <v/>
      </c>
    </row>
    <row r="208" spans="1:42" x14ac:dyDescent="0.3">
      <c r="A208" s="4">
        <f t="shared" si="47"/>
        <v>199</v>
      </c>
      <c r="B208" s="6" t="b">
        <f t="shared" si="48"/>
        <v>1</v>
      </c>
      <c r="D208" t="str" cm="1">
        <f t="array" ref="D208">IF($B208,myNull,INDEX(tblSourceData[Campus],$A208))</f>
        <v/>
      </c>
      <c r="E208" t="str" cm="1">
        <f t="array" ref="E208">IF($B208,myNull,INDEX(tblSourceData[Major],$A208))</f>
        <v/>
      </c>
      <c r="F208" t="str" cm="1">
        <f t="array" ref="F208">IF($B208,myNull,INDEX(tblSourceData[Stage],$A208))</f>
        <v/>
      </c>
      <c r="G208" t="str" cm="1">
        <f t="array" ref="G208">IF($B208,myNull,INDEX(tblSourceData[Level],$A208))</f>
        <v/>
      </c>
      <c r="H208" s="10" t="str" cm="1">
        <f t="array" ref="H208">IF($B208,myNull,INDEX(tblSourceData[EU Census],$A208))</f>
        <v/>
      </c>
      <c r="I208" s="10" t="str" cm="1">
        <f t="array" ref="I208">IF($B208,myNull,INDEX(tblSourceData[NonEU Census],$A208))</f>
        <v/>
      </c>
      <c r="J208" s="10" t="str" cm="1">
        <f t="array" ref="J208">IF($B208,myNull,INDEX(tblSourceData[Census Total],$A208))</f>
        <v/>
      </c>
      <c r="K208" s="11" t="str" cm="1">
        <f t="array" ref="K208">IF($B208,myNull,INDEX(tblSourceData[EU Year 1],$A208))</f>
        <v/>
      </c>
      <c r="L208" s="11" t="str" cm="1">
        <f t="array" ref="L208">IF($B208,myNull,INDEX(tblSourceData[EU Year 2],$A208))</f>
        <v/>
      </c>
      <c r="M208" s="11" t="str" cm="1">
        <f t="array" ref="M208">IF($B208,myNull,INDEX(tblSourceData[EU Year 3],$A208))</f>
        <v/>
      </c>
      <c r="N208" s="11" t="str" cm="1">
        <f t="array" ref="N208">IF($B208,myNull,INDEX(tblSourceData[EU Year 4],$A208))</f>
        <v/>
      </c>
      <c r="O208" s="11" t="str" cm="1">
        <f t="array" ref="O208">IF($B208,myNull,INDEX(tblSourceData[EU Year 5],$A208))</f>
        <v/>
      </c>
      <c r="P208" s="11" t="str" cm="1">
        <f t="array" ref="P208">IF($B208,myNull,INDEX(tblSourceData[NonEU Year1],$A208))</f>
        <v/>
      </c>
      <c r="Q208" s="11" t="str" cm="1">
        <f t="array" ref="Q208">IF($B208,myNull,INDEX(tblSourceData[NonEU Year2],$A208))</f>
        <v/>
      </c>
      <c r="R208" s="11" t="str" cm="1">
        <f t="array" ref="R208">IF($B208,myNull,INDEX(tblSourceData[NonEU Year3],$A208))</f>
        <v/>
      </c>
      <c r="S208" s="11" t="str" cm="1">
        <f t="array" ref="S208">IF($B208,myNull,INDEX(tblSourceData[NonEU Year4],$A208))</f>
        <v/>
      </c>
      <c r="T208" s="11" t="str" cm="1">
        <f t="array" ref="T208">IF($B208,myNull,INDEX(tblSourceData[NonEU Year5],$A208))</f>
        <v/>
      </c>
      <c r="V208" s="28">
        <f t="shared" si="49"/>
        <v>0</v>
      </c>
      <c r="W208" s="28">
        <f t="shared" si="50"/>
        <v>0</v>
      </c>
      <c r="X208" s="28">
        <f t="shared" si="51"/>
        <v>0</v>
      </c>
      <c r="Y208" s="28">
        <f t="shared" si="52"/>
        <v>0</v>
      </c>
      <c r="Z208" s="28">
        <f t="shared" si="53"/>
        <v>0</v>
      </c>
      <c r="AA208" s="28">
        <f t="shared" si="54"/>
        <v>0</v>
      </c>
      <c r="AB208" s="28">
        <f t="shared" si="55"/>
        <v>0</v>
      </c>
      <c r="AC208" s="28">
        <f t="shared" si="56"/>
        <v>0</v>
      </c>
      <c r="AD208" s="28">
        <f t="shared" si="57"/>
        <v>0</v>
      </c>
      <c r="AE208" s="28">
        <f t="shared" si="58"/>
        <v>0</v>
      </c>
      <c r="AG208" s="12" t="str" cm="1">
        <f t="array" ref="AG208">IF($B208,myNull,IF(INDEX(tblSourceData[EU Year 1],$A208)=myNull,0,INDEX(tblSourceData[EU Year 1],$A208)))</f>
        <v/>
      </c>
      <c r="AH208" s="12" t="str" cm="1">
        <f t="array" ref="AH208">IF($B208,myNull,IF(INDEX(tblSourceData[EU Year 2],$A208)=myNull,0,INDEX(tblSourceData[EU Year 2],$A208)))</f>
        <v/>
      </c>
      <c r="AI208" s="12" t="str" cm="1">
        <f t="array" ref="AI208">IF($B208,myNull,IF(INDEX(tblSourceData[EU Year 3],$A208)=myNull,0,INDEX(tblSourceData[EU Year 3],$A208)))</f>
        <v/>
      </c>
      <c r="AJ208" s="12" t="str" cm="1">
        <f t="array" ref="AJ208">IF($B208,myNull,IF(INDEX(tblSourceData[EU Year 4],$A208)=myNull,0,INDEX(tblSourceData[EU Year 4],$A208)))</f>
        <v/>
      </c>
      <c r="AK208" s="12" t="str" cm="1">
        <f t="array" ref="AK208">IF($B208,myNull,IF(INDEX(tblSourceData[EU Year 5],$A208)=myNull,0,INDEX(tblSourceData[EU Year 5],$A208)))</f>
        <v/>
      </c>
      <c r="AL208" s="12" t="str" cm="1">
        <f t="array" ref="AL208">IF($B208,myNull,IF(INDEX(tblSourceData[NonEU Year1],$A208)=myNull,0,INDEX(tblSourceData[NonEU Year1],$A208)))</f>
        <v/>
      </c>
      <c r="AM208" s="12" t="str" cm="1">
        <f t="array" ref="AM208">IF($B208,myNull,IF(INDEX(tblSourceData[NonEU Year2],$A208)=myNull,0,INDEX(tblSourceData[NonEU Year2],$A208)))</f>
        <v/>
      </c>
      <c r="AN208" s="12" t="str" cm="1">
        <f t="array" ref="AN208">IF($B208,myNull,IF(INDEX(tblSourceData[NonEU Year3],$A208)=myNull,0,INDEX(tblSourceData[NonEU Year3],$A208)))</f>
        <v/>
      </c>
      <c r="AO208" s="12" t="str" cm="1">
        <f t="array" ref="AO208">IF($B208,myNull,IF(INDEX(tblSourceData[NonEU Year4],$A208)=myNull,0,INDEX(tblSourceData[NonEU Year4],$A208)))</f>
        <v/>
      </c>
      <c r="AP208" s="12" t="str" cm="1">
        <f t="array" ref="AP208">IF($B208,myNull,IF(INDEX(tblSourceData[NonEU Year5],$A208)=myNull,0,INDEX(tblSourceData[NonEU Year5],$A208)))</f>
        <v/>
      </c>
    </row>
    <row r="209" spans="1:42" x14ac:dyDescent="0.3">
      <c r="A209" s="4">
        <f t="shared" si="47"/>
        <v>200</v>
      </c>
      <c r="B209" s="6" t="b">
        <f t="shared" si="48"/>
        <v>1</v>
      </c>
      <c r="D209" t="str" cm="1">
        <f t="array" ref="D209">IF($B209,myNull,INDEX(tblSourceData[Campus],$A209))</f>
        <v/>
      </c>
      <c r="E209" t="str" cm="1">
        <f t="array" ref="E209">IF($B209,myNull,INDEX(tblSourceData[Major],$A209))</f>
        <v/>
      </c>
      <c r="F209" t="str" cm="1">
        <f t="array" ref="F209">IF($B209,myNull,INDEX(tblSourceData[Stage],$A209))</f>
        <v/>
      </c>
      <c r="G209" t="str" cm="1">
        <f t="array" ref="G209">IF($B209,myNull,INDEX(tblSourceData[Level],$A209))</f>
        <v/>
      </c>
      <c r="H209" s="10" t="str" cm="1">
        <f t="array" ref="H209">IF($B209,myNull,INDEX(tblSourceData[EU Census],$A209))</f>
        <v/>
      </c>
      <c r="I209" s="10" t="str" cm="1">
        <f t="array" ref="I209">IF($B209,myNull,INDEX(tblSourceData[NonEU Census],$A209))</f>
        <v/>
      </c>
      <c r="J209" s="10" t="str" cm="1">
        <f t="array" ref="J209">IF($B209,myNull,INDEX(tblSourceData[Census Total],$A209))</f>
        <v/>
      </c>
      <c r="K209" s="11" t="str" cm="1">
        <f t="array" ref="K209">IF($B209,myNull,INDEX(tblSourceData[EU Year 1],$A209))</f>
        <v/>
      </c>
      <c r="L209" s="11" t="str" cm="1">
        <f t="array" ref="L209">IF($B209,myNull,INDEX(tblSourceData[EU Year 2],$A209))</f>
        <v/>
      </c>
      <c r="M209" s="11" t="str" cm="1">
        <f t="array" ref="M209">IF($B209,myNull,INDEX(tblSourceData[EU Year 3],$A209))</f>
        <v/>
      </c>
      <c r="N209" s="11" t="str" cm="1">
        <f t="array" ref="N209">IF($B209,myNull,INDEX(tblSourceData[EU Year 4],$A209))</f>
        <v/>
      </c>
      <c r="O209" s="11" t="str" cm="1">
        <f t="array" ref="O209">IF($B209,myNull,INDEX(tblSourceData[EU Year 5],$A209))</f>
        <v/>
      </c>
      <c r="P209" s="11" t="str" cm="1">
        <f t="array" ref="P209">IF($B209,myNull,INDEX(tblSourceData[NonEU Year1],$A209))</f>
        <v/>
      </c>
      <c r="Q209" s="11" t="str" cm="1">
        <f t="array" ref="Q209">IF($B209,myNull,INDEX(tblSourceData[NonEU Year2],$A209))</f>
        <v/>
      </c>
      <c r="R209" s="11" t="str" cm="1">
        <f t="array" ref="R209">IF($B209,myNull,INDEX(tblSourceData[NonEU Year3],$A209))</f>
        <v/>
      </c>
      <c r="S209" s="11" t="str" cm="1">
        <f t="array" ref="S209">IF($B209,myNull,INDEX(tblSourceData[NonEU Year4],$A209))</f>
        <v/>
      </c>
      <c r="T209" s="11" t="str" cm="1">
        <f t="array" ref="T209">IF($B209,myNull,INDEX(tblSourceData[NonEU Year5],$A209))</f>
        <v/>
      </c>
      <c r="V209" s="28">
        <f t="shared" si="49"/>
        <v>0</v>
      </c>
      <c r="W209" s="28">
        <f t="shared" si="50"/>
        <v>0</v>
      </c>
      <c r="X209" s="28">
        <f t="shared" si="51"/>
        <v>0</v>
      </c>
      <c r="Y209" s="28">
        <f t="shared" si="52"/>
        <v>0</v>
      </c>
      <c r="Z209" s="28">
        <f t="shared" si="53"/>
        <v>0</v>
      </c>
      <c r="AA209" s="28">
        <f t="shared" si="54"/>
        <v>0</v>
      </c>
      <c r="AB209" s="28">
        <f t="shared" si="55"/>
        <v>0</v>
      </c>
      <c r="AC209" s="28">
        <f t="shared" si="56"/>
        <v>0</v>
      </c>
      <c r="AD209" s="28">
        <f t="shared" si="57"/>
        <v>0</v>
      </c>
      <c r="AE209" s="28">
        <f t="shared" si="58"/>
        <v>0</v>
      </c>
      <c r="AG209" s="12" t="str" cm="1">
        <f t="array" ref="AG209">IF($B209,myNull,IF(INDEX(tblSourceData[EU Year 1],$A209)=myNull,0,INDEX(tblSourceData[EU Year 1],$A209)))</f>
        <v/>
      </c>
      <c r="AH209" s="12" t="str" cm="1">
        <f t="array" ref="AH209">IF($B209,myNull,IF(INDEX(tblSourceData[EU Year 2],$A209)=myNull,0,INDEX(tblSourceData[EU Year 2],$A209)))</f>
        <v/>
      </c>
      <c r="AI209" s="12" t="str" cm="1">
        <f t="array" ref="AI209">IF($B209,myNull,IF(INDEX(tblSourceData[EU Year 3],$A209)=myNull,0,INDEX(tblSourceData[EU Year 3],$A209)))</f>
        <v/>
      </c>
      <c r="AJ209" s="12" t="str" cm="1">
        <f t="array" ref="AJ209">IF($B209,myNull,IF(INDEX(tblSourceData[EU Year 4],$A209)=myNull,0,INDEX(tblSourceData[EU Year 4],$A209)))</f>
        <v/>
      </c>
      <c r="AK209" s="12" t="str" cm="1">
        <f t="array" ref="AK209">IF($B209,myNull,IF(INDEX(tblSourceData[EU Year 5],$A209)=myNull,0,INDEX(tblSourceData[EU Year 5],$A209)))</f>
        <v/>
      </c>
      <c r="AL209" s="12" t="str" cm="1">
        <f t="array" ref="AL209">IF($B209,myNull,IF(INDEX(tblSourceData[NonEU Year1],$A209)=myNull,0,INDEX(tblSourceData[NonEU Year1],$A209)))</f>
        <v/>
      </c>
      <c r="AM209" s="12" t="str" cm="1">
        <f t="array" ref="AM209">IF($B209,myNull,IF(INDEX(tblSourceData[NonEU Year2],$A209)=myNull,0,INDEX(tblSourceData[NonEU Year2],$A209)))</f>
        <v/>
      </c>
      <c r="AN209" s="12" t="str" cm="1">
        <f t="array" ref="AN209">IF($B209,myNull,IF(INDEX(tblSourceData[NonEU Year3],$A209)=myNull,0,INDEX(tblSourceData[NonEU Year3],$A209)))</f>
        <v/>
      </c>
      <c r="AO209" s="12" t="str" cm="1">
        <f t="array" ref="AO209">IF($B209,myNull,IF(INDEX(tblSourceData[NonEU Year4],$A209)=myNull,0,INDEX(tblSourceData[NonEU Year4],$A209)))</f>
        <v/>
      </c>
      <c r="AP209" s="12" t="str" cm="1">
        <f t="array" ref="AP209">IF($B209,myNull,IF(INDEX(tblSourceData[NonEU Year5],$A209)=myNull,0,INDEX(tblSourceData[NonEU Year5],$A209)))</f>
        <v/>
      </c>
    </row>
    <row r="210" spans="1:42" x14ac:dyDescent="0.3">
      <c r="A210" s="4">
        <f t="shared" si="47"/>
        <v>201</v>
      </c>
      <c r="B210" s="6" t="b">
        <f t="shared" si="48"/>
        <v>1</v>
      </c>
      <c r="D210" t="str" cm="1">
        <f t="array" ref="D210">IF($B210,myNull,INDEX(tblSourceData[Campus],$A210))</f>
        <v/>
      </c>
      <c r="E210" t="str" cm="1">
        <f t="array" ref="E210">IF($B210,myNull,INDEX(tblSourceData[Major],$A210))</f>
        <v/>
      </c>
      <c r="F210" t="str" cm="1">
        <f t="array" ref="F210">IF($B210,myNull,INDEX(tblSourceData[Stage],$A210))</f>
        <v/>
      </c>
      <c r="G210" t="str" cm="1">
        <f t="array" ref="G210">IF($B210,myNull,INDEX(tblSourceData[Level],$A210))</f>
        <v/>
      </c>
      <c r="H210" s="10" t="str" cm="1">
        <f t="array" ref="H210">IF($B210,myNull,INDEX(tblSourceData[EU Census],$A210))</f>
        <v/>
      </c>
      <c r="I210" s="10" t="str" cm="1">
        <f t="array" ref="I210">IF($B210,myNull,INDEX(tblSourceData[NonEU Census],$A210))</f>
        <v/>
      </c>
      <c r="J210" s="10" t="str" cm="1">
        <f t="array" ref="J210">IF($B210,myNull,INDEX(tblSourceData[Census Total],$A210))</f>
        <v/>
      </c>
      <c r="K210" s="11" t="str" cm="1">
        <f t="array" ref="K210">IF($B210,myNull,INDEX(tblSourceData[EU Year 1],$A210))</f>
        <v/>
      </c>
      <c r="L210" s="11" t="str" cm="1">
        <f t="array" ref="L210">IF($B210,myNull,INDEX(tblSourceData[EU Year 2],$A210))</f>
        <v/>
      </c>
      <c r="M210" s="11" t="str" cm="1">
        <f t="array" ref="M210">IF($B210,myNull,INDEX(tblSourceData[EU Year 3],$A210))</f>
        <v/>
      </c>
      <c r="N210" s="11" t="str" cm="1">
        <f t="array" ref="N210">IF($B210,myNull,INDEX(tblSourceData[EU Year 4],$A210))</f>
        <v/>
      </c>
      <c r="O210" s="11" t="str" cm="1">
        <f t="array" ref="O210">IF($B210,myNull,INDEX(tblSourceData[EU Year 5],$A210))</f>
        <v/>
      </c>
      <c r="P210" s="11" t="str" cm="1">
        <f t="array" ref="P210">IF($B210,myNull,INDEX(tblSourceData[NonEU Year1],$A210))</f>
        <v/>
      </c>
      <c r="Q210" s="11" t="str" cm="1">
        <f t="array" ref="Q210">IF($B210,myNull,INDEX(tblSourceData[NonEU Year2],$A210))</f>
        <v/>
      </c>
      <c r="R210" s="11" t="str" cm="1">
        <f t="array" ref="R210">IF($B210,myNull,INDEX(tblSourceData[NonEU Year3],$A210))</f>
        <v/>
      </c>
      <c r="S210" s="11" t="str" cm="1">
        <f t="array" ref="S210">IF($B210,myNull,INDEX(tblSourceData[NonEU Year4],$A210))</f>
        <v/>
      </c>
      <c r="T210" s="11" t="str" cm="1">
        <f t="array" ref="T210">IF($B210,myNull,INDEX(tblSourceData[NonEU Year5],$A210))</f>
        <v/>
      </c>
      <c r="V210" s="28">
        <f t="shared" si="49"/>
        <v>0</v>
      </c>
      <c r="W210" s="28">
        <f t="shared" si="50"/>
        <v>0</v>
      </c>
      <c r="X210" s="28">
        <f t="shared" si="51"/>
        <v>0</v>
      </c>
      <c r="Y210" s="28">
        <f t="shared" si="52"/>
        <v>0</v>
      </c>
      <c r="Z210" s="28">
        <f t="shared" si="53"/>
        <v>0</v>
      </c>
      <c r="AA210" s="28">
        <f t="shared" si="54"/>
        <v>0</v>
      </c>
      <c r="AB210" s="28">
        <f t="shared" si="55"/>
        <v>0</v>
      </c>
      <c r="AC210" s="28">
        <f t="shared" si="56"/>
        <v>0</v>
      </c>
      <c r="AD210" s="28">
        <f t="shared" si="57"/>
        <v>0</v>
      </c>
      <c r="AE210" s="28">
        <f t="shared" si="58"/>
        <v>0</v>
      </c>
      <c r="AG210" s="12" t="str" cm="1">
        <f t="array" ref="AG210">IF($B210,myNull,IF(INDEX(tblSourceData[EU Year 1],$A210)=myNull,0,INDEX(tblSourceData[EU Year 1],$A210)))</f>
        <v/>
      </c>
      <c r="AH210" s="12" t="str" cm="1">
        <f t="array" ref="AH210">IF($B210,myNull,IF(INDEX(tblSourceData[EU Year 2],$A210)=myNull,0,INDEX(tblSourceData[EU Year 2],$A210)))</f>
        <v/>
      </c>
      <c r="AI210" s="12" t="str" cm="1">
        <f t="array" ref="AI210">IF($B210,myNull,IF(INDEX(tblSourceData[EU Year 3],$A210)=myNull,0,INDEX(tblSourceData[EU Year 3],$A210)))</f>
        <v/>
      </c>
      <c r="AJ210" s="12" t="str" cm="1">
        <f t="array" ref="AJ210">IF($B210,myNull,IF(INDEX(tblSourceData[EU Year 4],$A210)=myNull,0,INDEX(tblSourceData[EU Year 4],$A210)))</f>
        <v/>
      </c>
      <c r="AK210" s="12" t="str" cm="1">
        <f t="array" ref="AK210">IF($B210,myNull,IF(INDEX(tblSourceData[EU Year 5],$A210)=myNull,0,INDEX(tblSourceData[EU Year 5],$A210)))</f>
        <v/>
      </c>
      <c r="AL210" s="12" t="str" cm="1">
        <f t="array" ref="AL210">IF($B210,myNull,IF(INDEX(tblSourceData[NonEU Year1],$A210)=myNull,0,INDEX(tblSourceData[NonEU Year1],$A210)))</f>
        <v/>
      </c>
      <c r="AM210" s="12" t="str" cm="1">
        <f t="array" ref="AM210">IF($B210,myNull,IF(INDEX(tblSourceData[NonEU Year2],$A210)=myNull,0,INDEX(tblSourceData[NonEU Year2],$A210)))</f>
        <v/>
      </c>
      <c r="AN210" s="12" t="str" cm="1">
        <f t="array" ref="AN210">IF($B210,myNull,IF(INDEX(tblSourceData[NonEU Year3],$A210)=myNull,0,INDEX(tblSourceData[NonEU Year3],$A210)))</f>
        <v/>
      </c>
      <c r="AO210" s="12" t="str" cm="1">
        <f t="array" ref="AO210">IF($B210,myNull,IF(INDEX(tblSourceData[NonEU Year4],$A210)=myNull,0,INDEX(tblSourceData[NonEU Year4],$A210)))</f>
        <v/>
      </c>
      <c r="AP210" s="12" t="str" cm="1">
        <f t="array" ref="AP210">IF($B210,myNull,IF(INDEX(tblSourceData[NonEU Year5],$A210)=myNull,0,INDEX(tblSourceData[NonEU Year5],$A210)))</f>
        <v/>
      </c>
    </row>
    <row r="211" spans="1:42" x14ac:dyDescent="0.3">
      <c r="A211" s="4">
        <f t="shared" si="47"/>
        <v>202</v>
      </c>
      <c r="B211" s="6" t="b">
        <f t="shared" si="48"/>
        <v>1</v>
      </c>
      <c r="D211" t="str" cm="1">
        <f t="array" ref="D211">IF($B211,myNull,INDEX(tblSourceData[Campus],$A211))</f>
        <v/>
      </c>
      <c r="E211" t="str" cm="1">
        <f t="array" ref="E211">IF($B211,myNull,INDEX(tblSourceData[Major],$A211))</f>
        <v/>
      </c>
      <c r="F211" t="str" cm="1">
        <f t="array" ref="F211">IF($B211,myNull,INDEX(tblSourceData[Stage],$A211))</f>
        <v/>
      </c>
      <c r="G211" t="str" cm="1">
        <f t="array" ref="G211">IF($B211,myNull,INDEX(tblSourceData[Level],$A211))</f>
        <v/>
      </c>
      <c r="H211" s="10" t="str" cm="1">
        <f t="array" ref="H211">IF($B211,myNull,INDEX(tblSourceData[EU Census],$A211))</f>
        <v/>
      </c>
      <c r="I211" s="10" t="str" cm="1">
        <f t="array" ref="I211">IF($B211,myNull,INDEX(tblSourceData[NonEU Census],$A211))</f>
        <v/>
      </c>
      <c r="J211" s="10" t="str" cm="1">
        <f t="array" ref="J211">IF($B211,myNull,INDEX(tblSourceData[Census Total],$A211))</f>
        <v/>
      </c>
      <c r="K211" s="11" t="str" cm="1">
        <f t="array" ref="K211">IF($B211,myNull,INDEX(tblSourceData[EU Year 1],$A211))</f>
        <v/>
      </c>
      <c r="L211" s="11" t="str" cm="1">
        <f t="array" ref="L211">IF($B211,myNull,INDEX(tblSourceData[EU Year 2],$A211))</f>
        <v/>
      </c>
      <c r="M211" s="11" t="str" cm="1">
        <f t="array" ref="M211">IF($B211,myNull,INDEX(tblSourceData[EU Year 3],$A211))</f>
        <v/>
      </c>
      <c r="N211" s="11" t="str" cm="1">
        <f t="array" ref="N211">IF($B211,myNull,INDEX(tblSourceData[EU Year 4],$A211))</f>
        <v/>
      </c>
      <c r="O211" s="11" t="str" cm="1">
        <f t="array" ref="O211">IF($B211,myNull,INDEX(tblSourceData[EU Year 5],$A211))</f>
        <v/>
      </c>
      <c r="P211" s="11" t="str" cm="1">
        <f t="array" ref="P211">IF($B211,myNull,INDEX(tblSourceData[NonEU Year1],$A211))</f>
        <v/>
      </c>
      <c r="Q211" s="11" t="str" cm="1">
        <f t="array" ref="Q211">IF($B211,myNull,INDEX(tblSourceData[NonEU Year2],$A211))</f>
        <v/>
      </c>
      <c r="R211" s="11" t="str" cm="1">
        <f t="array" ref="R211">IF($B211,myNull,INDEX(tblSourceData[NonEU Year3],$A211))</f>
        <v/>
      </c>
      <c r="S211" s="11" t="str" cm="1">
        <f t="array" ref="S211">IF($B211,myNull,INDEX(tblSourceData[NonEU Year4],$A211))</f>
        <v/>
      </c>
      <c r="T211" s="11" t="str" cm="1">
        <f t="array" ref="T211">IF($B211,myNull,INDEX(tblSourceData[NonEU Year5],$A211))</f>
        <v/>
      </c>
      <c r="V211" s="28">
        <f t="shared" si="49"/>
        <v>0</v>
      </c>
      <c r="W211" s="28">
        <f t="shared" si="50"/>
        <v>0</v>
      </c>
      <c r="X211" s="28">
        <f t="shared" si="51"/>
        <v>0</v>
      </c>
      <c r="Y211" s="28">
        <f t="shared" si="52"/>
        <v>0</v>
      </c>
      <c r="Z211" s="28">
        <f t="shared" si="53"/>
        <v>0</v>
      </c>
      <c r="AA211" s="28">
        <f t="shared" si="54"/>
        <v>0</v>
      </c>
      <c r="AB211" s="28">
        <f t="shared" si="55"/>
        <v>0</v>
      </c>
      <c r="AC211" s="28">
        <f t="shared" si="56"/>
        <v>0</v>
      </c>
      <c r="AD211" s="28">
        <f t="shared" si="57"/>
        <v>0</v>
      </c>
      <c r="AE211" s="28">
        <f t="shared" si="58"/>
        <v>0</v>
      </c>
      <c r="AG211" s="12" t="str" cm="1">
        <f t="array" ref="AG211">IF($B211,myNull,IF(INDEX(tblSourceData[EU Year 1],$A211)=myNull,0,INDEX(tblSourceData[EU Year 1],$A211)))</f>
        <v/>
      </c>
      <c r="AH211" s="12" t="str" cm="1">
        <f t="array" ref="AH211">IF($B211,myNull,IF(INDEX(tblSourceData[EU Year 2],$A211)=myNull,0,INDEX(tblSourceData[EU Year 2],$A211)))</f>
        <v/>
      </c>
      <c r="AI211" s="12" t="str" cm="1">
        <f t="array" ref="AI211">IF($B211,myNull,IF(INDEX(tblSourceData[EU Year 3],$A211)=myNull,0,INDEX(tblSourceData[EU Year 3],$A211)))</f>
        <v/>
      </c>
      <c r="AJ211" s="12" t="str" cm="1">
        <f t="array" ref="AJ211">IF($B211,myNull,IF(INDEX(tblSourceData[EU Year 4],$A211)=myNull,0,INDEX(tblSourceData[EU Year 4],$A211)))</f>
        <v/>
      </c>
      <c r="AK211" s="12" t="str" cm="1">
        <f t="array" ref="AK211">IF($B211,myNull,IF(INDEX(tblSourceData[EU Year 5],$A211)=myNull,0,INDEX(tblSourceData[EU Year 5],$A211)))</f>
        <v/>
      </c>
      <c r="AL211" s="12" t="str" cm="1">
        <f t="array" ref="AL211">IF($B211,myNull,IF(INDEX(tblSourceData[NonEU Year1],$A211)=myNull,0,INDEX(tblSourceData[NonEU Year1],$A211)))</f>
        <v/>
      </c>
      <c r="AM211" s="12" t="str" cm="1">
        <f t="array" ref="AM211">IF($B211,myNull,IF(INDEX(tblSourceData[NonEU Year2],$A211)=myNull,0,INDEX(tblSourceData[NonEU Year2],$A211)))</f>
        <v/>
      </c>
      <c r="AN211" s="12" t="str" cm="1">
        <f t="array" ref="AN211">IF($B211,myNull,IF(INDEX(tblSourceData[NonEU Year3],$A211)=myNull,0,INDEX(tblSourceData[NonEU Year3],$A211)))</f>
        <v/>
      </c>
      <c r="AO211" s="12" t="str" cm="1">
        <f t="array" ref="AO211">IF($B211,myNull,IF(INDEX(tblSourceData[NonEU Year4],$A211)=myNull,0,INDEX(tblSourceData[NonEU Year4],$A211)))</f>
        <v/>
      </c>
      <c r="AP211" s="12" t="str" cm="1">
        <f t="array" ref="AP211">IF($B211,myNull,IF(INDEX(tblSourceData[NonEU Year5],$A211)=myNull,0,INDEX(tblSourceData[NonEU Year5],$A211)))</f>
        <v/>
      </c>
    </row>
    <row r="212" spans="1:42" x14ac:dyDescent="0.3">
      <c r="A212" s="4">
        <f t="shared" si="47"/>
        <v>203</v>
      </c>
      <c r="B212" s="6" t="b">
        <f t="shared" si="48"/>
        <v>1</v>
      </c>
      <c r="D212" t="str" cm="1">
        <f t="array" ref="D212">IF($B212,myNull,INDEX(tblSourceData[Campus],$A212))</f>
        <v/>
      </c>
      <c r="E212" t="str" cm="1">
        <f t="array" ref="E212">IF($B212,myNull,INDEX(tblSourceData[Major],$A212))</f>
        <v/>
      </c>
      <c r="F212" t="str" cm="1">
        <f t="array" ref="F212">IF($B212,myNull,INDEX(tblSourceData[Stage],$A212))</f>
        <v/>
      </c>
      <c r="G212" t="str" cm="1">
        <f t="array" ref="G212">IF($B212,myNull,INDEX(tblSourceData[Level],$A212))</f>
        <v/>
      </c>
      <c r="H212" s="10" t="str" cm="1">
        <f t="array" ref="H212">IF($B212,myNull,INDEX(tblSourceData[EU Census],$A212))</f>
        <v/>
      </c>
      <c r="I212" s="10" t="str" cm="1">
        <f t="array" ref="I212">IF($B212,myNull,INDEX(tblSourceData[NonEU Census],$A212))</f>
        <v/>
      </c>
      <c r="J212" s="10" t="str" cm="1">
        <f t="array" ref="J212">IF($B212,myNull,INDEX(tblSourceData[Census Total],$A212))</f>
        <v/>
      </c>
      <c r="K212" s="11" t="str" cm="1">
        <f t="array" ref="K212">IF($B212,myNull,INDEX(tblSourceData[EU Year 1],$A212))</f>
        <v/>
      </c>
      <c r="L212" s="11" t="str" cm="1">
        <f t="array" ref="L212">IF($B212,myNull,INDEX(tblSourceData[EU Year 2],$A212))</f>
        <v/>
      </c>
      <c r="M212" s="11" t="str" cm="1">
        <f t="array" ref="M212">IF($B212,myNull,INDEX(tblSourceData[EU Year 3],$A212))</f>
        <v/>
      </c>
      <c r="N212" s="11" t="str" cm="1">
        <f t="array" ref="N212">IF($B212,myNull,INDEX(tblSourceData[EU Year 4],$A212))</f>
        <v/>
      </c>
      <c r="O212" s="11" t="str" cm="1">
        <f t="array" ref="O212">IF($B212,myNull,INDEX(tblSourceData[EU Year 5],$A212))</f>
        <v/>
      </c>
      <c r="P212" s="11" t="str" cm="1">
        <f t="array" ref="P212">IF($B212,myNull,INDEX(tblSourceData[NonEU Year1],$A212))</f>
        <v/>
      </c>
      <c r="Q212" s="11" t="str" cm="1">
        <f t="array" ref="Q212">IF($B212,myNull,INDEX(tblSourceData[NonEU Year2],$A212))</f>
        <v/>
      </c>
      <c r="R212" s="11" t="str" cm="1">
        <f t="array" ref="R212">IF($B212,myNull,INDEX(tblSourceData[NonEU Year3],$A212))</f>
        <v/>
      </c>
      <c r="S212" s="11" t="str" cm="1">
        <f t="array" ref="S212">IF($B212,myNull,INDEX(tblSourceData[NonEU Year4],$A212))</f>
        <v/>
      </c>
      <c r="T212" s="11" t="str" cm="1">
        <f t="array" ref="T212">IF($B212,myNull,INDEX(tblSourceData[NonEU Year5],$A212))</f>
        <v/>
      </c>
      <c r="V212" s="28">
        <f t="shared" si="49"/>
        <v>0</v>
      </c>
      <c r="W212" s="28">
        <f t="shared" si="50"/>
        <v>0</v>
      </c>
      <c r="X212" s="28">
        <f t="shared" si="51"/>
        <v>0</v>
      </c>
      <c r="Y212" s="28">
        <f t="shared" si="52"/>
        <v>0</v>
      </c>
      <c r="Z212" s="28">
        <f t="shared" si="53"/>
        <v>0</v>
      </c>
      <c r="AA212" s="28">
        <f t="shared" si="54"/>
        <v>0</v>
      </c>
      <c r="AB212" s="28">
        <f t="shared" si="55"/>
        <v>0</v>
      </c>
      <c r="AC212" s="28">
        <f t="shared" si="56"/>
        <v>0</v>
      </c>
      <c r="AD212" s="28">
        <f t="shared" si="57"/>
        <v>0</v>
      </c>
      <c r="AE212" s="28">
        <f t="shared" si="58"/>
        <v>0</v>
      </c>
      <c r="AG212" s="12" t="str" cm="1">
        <f t="array" ref="AG212">IF($B212,myNull,IF(INDEX(tblSourceData[EU Year 1],$A212)=myNull,0,INDEX(tblSourceData[EU Year 1],$A212)))</f>
        <v/>
      </c>
      <c r="AH212" s="12" t="str" cm="1">
        <f t="array" ref="AH212">IF($B212,myNull,IF(INDEX(tblSourceData[EU Year 2],$A212)=myNull,0,INDEX(tblSourceData[EU Year 2],$A212)))</f>
        <v/>
      </c>
      <c r="AI212" s="12" t="str" cm="1">
        <f t="array" ref="AI212">IF($B212,myNull,IF(INDEX(tblSourceData[EU Year 3],$A212)=myNull,0,INDEX(tblSourceData[EU Year 3],$A212)))</f>
        <v/>
      </c>
      <c r="AJ212" s="12" t="str" cm="1">
        <f t="array" ref="AJ212">IF($B212,myNull,IF(INDEX(tblSourceData[EU Year 4],$A212)=myNull,0,INDEX(tblSourceData[EU Year 4],$A212)))</f>
        <v/>
      </c>
      <c r="AK212" s="12" t="str" cm="1">
        <f t="array" ref="AK212">IF($B212,myNull,IF(INDEX(tblSourceData[EU Year 5],$A212)=myNull,0,INDEX(tblSourceData[EU Year 5],$A212)))</f>
        <v/>
      </c>
      <c r="AL212" s="12" t="str" cm="1">
        <f t="array" ref="AL212">IF($B212,myNull,IF(INDEX(tblSourceData[NonEU Year1],$A212)=myNull,0,INDEX(tblSourceData[NonEU Year1],$A212)))</f>
        <v/>
      </c>
      <c r="AM212" s="12" t="str" cm="1">
        <f t="array" ref="AM212">IF($B212,myNull,IF(INDEX(tblSourceData[NonEU Year2],$A212)=myNull,0,INDEX(tblSourceData[NonEU Year2],$A212)))</f>
        <v/>
      </c>
      <c r="AN212" s="12" t="str" cm="1">
        <f t="array" ref="AN212">IF($B212,myNull,IF(INDEX(tblSourceData[NonEU Year3],$A212)=myNull,0,INDEX(tblSourceData[NonEU Year3],$A212)))</f>
        <v/>
      </c>
      <c r="AO212" s="12" t="str" cm="1">
        <f t="array" ref="AO212">IF($B212,myNull,IF(INDEX(tblSourceData[NonEU Year4],$A212)=myNull,0,INDEX(tblSourceData[NonEU Year4],$A212)))</f>
        <v/>
      </c>
      <c r="AP212" s="12" t="str" cm="1">
        <f t="array" ref="AP212">IF($B212,myNull,IF(INDEX(tblSourceData[NonEU Year5],$A212)=myNull,0,INDEX(tblSourceData[NonEU Year5],$A212)))</f>
        <v/>
      </c>
    </row>
    <row r="213" spans="1:42" x14ac:dyDescent="0.3">
      <c r="A213" s="4">
        <f t="shared" si="47"/>
        <v>204</v>
      </c>
      <c r="B213" s="6" t="b">
        <f t="shared" si="48"/>
        <v>1</v>
      </c>
      <c r="D213" t="str" cm="1">
        <f t="array" ref="D213">IF($B213,myNull,INDEX(tblSourceData[Campus],$A213))</f>
        <v/>
      </c>
      <c r="E213" t="str" cm="1">
        <f t="array" ref="E213">IF($B213,myNull,INDEX(tblSourceData[Major],$A213))</f>
        <v/>
      </c>
      <c r="F213" t="str" cm="1">
        <f t="array" ref="F213">IF($B213,myNull,INDEX(tblSourceData[Stage],$A213))</f>
        <v/>
      </c>
      <c r="G213" t="str" cm="1">
        <f t="array" ref="G213">IF($B213,myNull,INDEX(tblSourceData[Level],$A213))</f>
        <v/>
      </c>
      <c r="H213" s="10" t="str" cm="1">
        <f t="array" ref="H213">IF($B213,myNull,INDEX(tblSourceData[EU Census],$A213))</f>
        <v/>
      </c>
      <c r="I213" s="10" t="str" cm="1">
        <f t="array" ref="I213">IF($B213,myNull,INDEX(tblSourceData[NonEU Census],$A213))</f>
        <v/>
      </c>
      <c r="J213" s="10" t="str" cm="1">
        <f t="array" ref="J213">IF($B213,myNull,INDEX(tblSourceData[Census Total],$A213))</f>
        <v/>
      </c>
      <c r="K213" s="11" t="str" cm="1">
        <f t="array" ref="K213">IF($B213,myNull,INDEX(tblSourceData[EU Year 1],$A213))</f>
        <v/>
      </c>
      <c r="L213" s="11" t="str" cm="1">
        <f t="array" ref="L213">IF($B213,myNull,INDEX(tblSourceData[EU Year 2],$A213))</f>
        <v/>
      </c>
      <c r="M213" s="11" t="str" cm="1">
        <f t="array" ref="M213">IF($B213,myNull,INDEX(tblSourceData[EU Year 3],$A213))</f>
        <v/>
      </c>
      <c r="N213" s="11" t="str" cm="1">
        <f t="array" ref="N213">IF($B213,myNull,INDEX(tblSourceData[EU Year 4],$A213))</f>
        <v/>
      </c>
      <c r="O213" s="11" t="str" cm="1">
        <f t="array" ref="O213">IF($B213,myNull,INDEX(tblSourceData[EU Year 5],$A213))</f>
        <v/>
      </c>
      <c r="P213" s="11" t="str" cm="1">
        <f t="array" ref="P213">IF($B213,myNull,INDEX(tblSourceData[NonEU Year1],$A213))</f>
        <v/>
      </c>
      <c r="Q213" s="11" t="str" cm="1">
        <f t="array" ref="Q213">IF($B213,myNull,INDEX(tblSourceData[NonEU Year2],$A213))</f>
        <v/>
      </c>
      <c r="R213" s="11" t="str" cm="1">
        <f t="array" ref="R213">IF($B213,myNull,INDEX(tblSourceData[NonEU Year3],$A213))</f>
        <v/>
      </c>
      <c r="S213" s="11" t="str" cm="1">
        <f t="array" ref="S213">IF($B213,myNull,INDEX(tblSourceData[NonEU Year4],$A213))</f>
        <v/>
      </c>
      <c r="T213" s="11" t="str" cm="1">
        <f t="array" ref="T213">IF($B213,myNull,INDEX(tblSourceData[NonEU Year5],$A213))</f>
        <v/>
      </c>
      <c r="V213" s="28">
        <f t="shared" si="49"/>
        <v>0</v>
      </c>
      <c r="W213" s="28">
        <f t="shared" si="50"/>
        <v>0</v>
      </c>
      <c r="X213" s="28">
        <f t="shared" si="51"/>
        <v>0</v>
      </c>
      <c r="Y213" s="28">
        <f t="shared" si="52"/>
        <v>0</v>
      </c>
      <c r="Z213" s="28">
        <f t="shared" si="53"/>
        <v>0</v>
      </c>
      <c r="AA213" s="28">
        <f t="shared" si="54"/>
        <v>0</v>
      </c>
      <c r="AB213" s="28">
        <f t="shared" si="55"/>
        <v>0</v>
      </c>
      <c r="AC213" s="28">
        <f t="shared" si="56"/>
        <v>0</v>
      </c>
      <c r="AD213" s="28">
        <f t="shared" si="57"/>
        <v>0</v>
      </c>
      <c r="AE213" s="28">
        <f t="shared" si="58"/>
        <v>0</v>
      </c>
      <c r="AG213" s="12" t="str" cm="1">
        <f t="array" ref="AG213">IF($B213,myNull,IF(INDEX(tblSourceData[EU Year 1],$A213)=myNull,0,INDEX(tblSourceData[EU Year 1],$A213)))</f>
        <v/>
      </c>
      <c r="AH213" s="12" t="str" cm="1">
        <f t="array" ref="AH213">IF($B213,myNull,IF(INDEX(tblSourceData[EU Year 2],$A213)=myNull,0,INDEX(tblSourceData[EU Year 2],$A213)))</f>
        <v/>
      </c>
      <c r="AI213" s="12" t="str" cm="1">
        <f t="array" ref="AI213">IF($B213,myNull,IF(INDEX(tblSourceData[EU Year 3],$A213)=myNull,0,INDEX(tblSourceData[EU Year 3],$A213)))</f>
        <v/>
      </c>
      <c r="AJ213" s="12" t="str" cm="1">
        <f t="array" ref="AJ213">IF($B213,myNull,IF(INDEX(tblSourceData[EU Year 4],$A213)=myNull,0,INDEX(tblSourceData[EU Year 4],$A213)))</f>
        <v/>
      </c>
      <c r="AK213" s="12" t="str" cm="1">
        <f t="array" ref="AK213">IF($B213,myNull,IF(INDEX(tblSourceData[EU Year 5],$A213)=myNull,0,INDEX(tblSourceData[EU Year 5],$A213)))</f>
        <v/>
      </c>
      <c r="AL213" s="12" t="str" cm="1">
        <f t="array" ref="AL213">IF($B213,myNull,IF(INDEX(tblSourceData[NonEU Year1],$A213)=myNull,0,INDEX(tblSourceData[NonEU Year1],$A213)))</f>
        <v/>
      </c>
      <c r="AM213" s="12" t="str" cm="1">
        <f t="array" ref="AM213">IF($B213,myNull,IF(INDEX(tblSourceData[NonEU Year2],$A213)=myNull,0,INDEX(tblSourceData[NonEU Year2],$A213)))</f>
        <v/>
      </c>
      <c r="AN213" s="12" t="str" cm="1">
        <f t="array" ref="AN213">IF($B213,myNull,IF(INDEX(tblSourceData[NonEU Year3],$A213)=myNull,0,INDEX(tblSourceData[NonEU Year3],$A213)))</f>
        <v/>
      </c>
      <c r="AO213" s="12" t="str" cm="1">
        <f t="array" ref="AO213">IF($B213,myNull,IF(INDEX(tblSourceData[NonEU Year4],$A213)=myNull,0,INDEX(tblSourceData[NonEU Year4],$A213)))</f>
        <v/>
      </c>
      <c r="AP213" s="12" t="str" cm="1">
        <f t="array" ref="AP213">IF($B213,myNull,IF(INDEX(tblSourceData[NonEU Year5],$A213)=myNull,0,INDEX(tblSourceData[NonEU Year5],$A213)))</f>
        <v/>
      </c>
    </row>
    <row r="214" spans="1:42" x14ac:dyDescent="0.3">
      <c r="A214" s="4">
        <f t="shared" si="47"/>
        <v>205</v>
      </c>
      <c r="B214" s="6" t="b">
        <f t="shared" si="48"/>
        <v>1</v>
      </c>
      <c r="D214" t="str" cm="1">
        <f t="array" ref="D214">IF($B214,myNull,INDEX(tblSourceData[Campus],$A214))</f>
        <v/>
      </c>
      <c r="E214" t="str" cm="1">
        <f t="array" ref="E214">IF($B214,myNull,INDEX(tblSourceData[Major],$A214))</f>
        <v/>
      </c>
      <c r="F214" t="str" cm="1">
        <f t="array" ref="F214">IF($B214,myNull,INDEX(tblSourceData[Stage],$A214))</f>
        <v/>
      </c>
      <c r="G214" t="str" cm="1">
        <f t="array" ref="G214">IF($B214,myNull,INDEX(tblSourceData[Level],$A214))</f>
        <v/>
      </c>
      <c r="H214" s="10" t="str" cm="1">
        <f t="array" ref="H214">IF($B214,myNull,INDEX(tblSourceData[EU Census],$A214))</f>
        <v/>
      </c>
      <c r="I214" s="10" t="str" cm="1">
        <f t="array" ref="I214">IF($B214,myNull,INDEX(tblSourceData[NonEU Census],$A214))</f>
        <v/>
      </c>
      <c r="J214" s="10" t="str" cm="1">
        <f t="array" ref="J214">IF($B214,myNull,INDEX(tblSourceData[Census Total],$A214))</f>
        <v/>
      </c>
      <c r="K214" s="11" t="str" cm="1">
        <f t="array" ref="K214">IF($B214,myNull,INDEX(tblSourceData[EU Year 1],$A214))</f>
        <v/>
      </c>
      <c r="L214" s="11" t="str" cm="1">
        <f t="array" ref="L214">IF($B214,myNull,INDEX(tblSourceData[EU Year 2],$A214))</f>
        <v/>
      </c>
      <c r="M214" s="11" t="str" cm="1">
        <f t="array" ref="M214">IF($B214,myNull,INDEX(tblSourceData[EU Year 3],$A214))</f>
        <v/>
      </c>
      <c r="N214" s="11" t="str" cm="1">
        <f t="array" ref="N214">IF($B214,myNull,INDEX(tblSourceData[EU Year 4],$A214))</f>
        <v/>
      </c>
      <c r="O214" s="11" t="str" cm="1">
        <f t="array" ref="O214">IF($B214,myNull,INDEX(tblSourceData[EU Year 5],$A214))</f>
        <v/>
      </c>
      <c r="P214" s="11" t="str" cm="1">
        <f t="array" ref="P214">IF($B214,myNull,INDEX(tblSourceData[NonEU Year1],$A214))</f>
        <v/>
      </c>
      <c r="Q214" s="11" t="str" cm="1">
        <f t="array" ref="Q214">IF($B214,myNull,INDEX(tblSourceData[NonEU Year2],$A214))</f>
        <v/>
      </c>
      <c r="R214" s="11" t="str" cm="1">
        <f t="array" ref="R214">IF($B214,myNull,INDEX(tblSourceData[NonEU Year3],$A214))</f>
        <v/>
      </c>
      <c r="S214" s="11" t="str" cm="1">
        <f t="array" ref="S214">IF($B214,myNull,INDEX(tblSourceData[NonEU Year4],$A214))</f>
        <v/>
      </c>
      <c r="T214" s="11" t="str" cm="1">
        <f t="array" ref="T214">IF($B214,myNull,INDEX(tblSourceData[NonEU Year5],$A214))</f>
        <v/>
      </c>
      <c r="V214" s="28">
        <f t="shared" si="49"/>
        <v>0</v>
      </c>
      <c r="W214" s="28">
        <f t="shared" si="50"/>
        <v>0</v>
      </c>
      <c r="X214" s="28">
        <f t="shared" si="51"/>
        <v>0</v>
      </c>
      <c r="Y214" s="28">
        <f t="shared" si="52"/>
        <v>0</v>
      </c>
      <c r="Z214" s="28">
        <f t="shared" si="53"/>
        <v>0</v>
      </c>
      <c r="AA214" s="28">
        <f t="shared" si="54"/>
        <v>0</v>
      </c>
      <c r="AB214" s="28">
        <f t="shared" si="55"/>
        <v>0</v>
      </c>
      <c r="AC214" s="28">
        <f t="shared" si="56"/>
        <v>0</v>
      </c>
      <c r="AD214" s="28">
        <f t="shared" si="57"/>
        <v>0</v>
      </c>
      <c r="AE214" s="28">
        <f t="shared" si="58"/>
        <v>0</v>
      </c>
      <c r="AG214" s="12" t="str" cm="1">
        <f t="array" ref="AG214">IF($B214,myNull,IF(INDEX(tblSourceData[EU Year 1],$A214)=myNull,0,INDEX(tblSourceData[EU Year 1],$A214)))</f>
        <v/>
      </c>
      <c r="AH214" s="12" t="str" cm="1">
        <f t="array" ref="AH214">IF($B214,myNull,IF(INDEX(tblSourceData[EU Year 2],$A214)=myNull,0,INDEX(tblSourceData[EU Year 2],$A214)))</f>
        <v/>
      </c>
      <c r="AI214" s="12" t="str" cm="1">
        <f t="array" ref="AI214">IF($B214,myNull,IF(INDEX(tblSourceData[EU Year 3],$A214)=myNull,0,INDEX(tblSourceData[EU Year 3],$A214)))</f>
        <v/>
      </c>
      <c r="AJ214" s="12" t="str" cm="1">
        <f t="array" ref="AJ214">IF($B214,myNull,IF(INDEX(tblSourceData[EU Year 4],$A214)=myNull,0,INDEX(tblSourceData[EU Year 4],$A214)))</f>
        <v/>
      </c>
      <c r="AK214" s="12" t="str" cm="1">
        <f t="array" ref="AK214">IF($B214,myNull,IF(INDEX(tblSourceData[EU Year 5],$A214)=myNull,0,INDEX(tblSourceData[EU Year 5],$A214)))</f>
        <v/>
      </c>
      <c r="AL214" s="12" t="str" cm="1">
        <f t="array" ref="AL214">IF($B214,myNull,IF(INDEX(tblSourceData[NonEU Year1],$A214)=myNull,0,INDEX(tblSourceData[NonEU Year1],$A214)))</f>
        <v/>
      </c>
      <c r="AM214" s="12" t="str" cm="1">
        <f t="array" ref="AM214">IF($B214,myNull,IF(INDEX(tblSourceData[NonEU Year2],$A214)=myNull,0,INDEX(tblSourceData[NonEU Year2],$A214)))</f>
        <v/>
      </c>
      <c r="AN214" s="12" t="str" cm="1">
        <f t="array" ref="AN214">IF($B214,myNull,IF(INDEX(tblSourceData[NonEU Year3],$A214)=myNull,0,INDEX(tblSourceData[NonEU Year3],$A214)))</f>
        <v/>
      </c>
      <c r="AO214" s="12" t="str" cm="1">
        <f t="array" ref="AO214">IF($B214,myNull,IF(INDEX(tblSourceData[NonEU Year4],$A214)=myNull,0,INDEX(tblSourceData[NonEU Year4],$A214)))</f>
        <v/>
      </c>
      <c r="AP214" s="12" t="str" cm="1">
        <f t="array" ref="AP214">IF($B214,myNull,IF(INDEX(tblSourceData[NonEU Year5],$A214)=myNull,0,INDEX(tblSourceData[NonEU Year5],$A214)))</f>
        <v/>
      </c>
    </row>
    <row r="215" spans="1:42" x14ac:dyDescent="0.3">
      <c r="A215" s="4">
        <f t="shared" si="47"/>
        <v>206</v>
      </c>
      <c r="B215" s="6" t="b">
        <f t="shared" si="48"/>
        <v>1</v>
      </c>
      <c r="D215" t="str" cm="1">
        <f t="array" ref="D215">IF($B215,myNull,INDEX(tblSourceData[Campus],$A215))</f>
        <v/>
      </c>
      <c r="E215" t="str" cm="1">
        <f t="array" ref="E215">IF($B215,myNull,INDEX(tblSourceData[Major],$A215))</f>
        <v/>
      </c>
      <c r="F215" t="str" cm="1">
        <f t="array" ref="F215">IF($B215,myNull,INDEX(tblSourceData[Stage],$A215))</f>
        <v/>
      </c>
      <c r="G215" t="str" cm="1">
        <f t="array" ref="G215">IF($B215,myNull,INDEX(tblSourceData[Level],$A215))</f>
        <v/>
      </c>
      <c r="H215" s="10" t="str" cm="1">
        <f t="array" ref="H215">IF($B215,myNull,INDEX(tblSourceData[EU Census],$A215))</f>
        <v/>
      </c>
      <c r="I215" s="10" t="str" cm="1">
        <f t="array" ref="I215">IF($B215,myNull,INDEX(tblSourceData[NonEU Census],$A215))</f>
        <v/>
      </c>
      <c r="J215" s="10" t="str" cm="1">
        <f t="array" ref="J215">IF($B215,myNull,INDEX(tblSourceData[Census Total],$A215))</f>
        <v/>
      </c>
      <c r="K215" s="11" t="str" cm="1">
        <f t="array" ref="K215">IF($B215,myNull,INDEX(tblSourceData[EU Year 1],$A215))</f>
        <v/>
      </c>
      <c r="L215" s="11" t="str" cm="1">
        <f t="array" ref="L215">IF($B215,myNull,INDEX(tblSourceData[EU Year 2],$A215))</f>
        <v/>
      </c>
      <c r="M215" s="11" t="str" cm="1">
        <f t="array" ref="M215">IF($B215,myNull,INDEX(tblSourceData[EU Year 3],$A215))</f>
        <v/>
      </c>
      <c r="N215" s="11" t="str" cm="1">
        <f t="array" ref="N215">IF($B215,myNull,INDEX(tblSourceData[EU Year 4],$A215))</f>
        <v/>
      </c>
      <c r="O215" s="11" t="str" cm="1">
        <f t="array" ref="O215">IF($B215,myNull,INDEX(tblSourceData[EU Year 5],$A215))</f>
        <v/>
      </c>
      <c r="P215" s="11" t="str" cm="1">
        <f t="array" ref="P215">IF($B215,myNull,INDEX(tblSourceData[NonEU Year1],$A215))</f>
        <v/>
      </c>
      <c r="Q215" s="11" t="str" cm="1">
        <f t="array" ref="Q215">IF($B215,myNull,INDEX(tblSourceData[NonEU Year2],$A215))</f>
        <v/>
      </c>
      <c r="R215" s="11" t="str" cm="1">
        <f t="array" ref="R215">IF($B215,myNull,INDEX(tblSourceData[NonEU Year3],$A215))</f>
        <v/>
      </c>
      <c r="S215" s="11" t="str" cm="1">
        <f t="array" ref="S215">IF($B215,myNull,INDEX(tblSourceData[NonEU Year4],$A215))</f>
        <v/>
      </c>
      <c r="T215" s="11" t="str" cm="1">
        <f t="array" ref="T215">IF($B215,myNull,INDEX(tblSourceData[NonEU Year5],$A215))</f>
        <v/>
      </c>
      <c r="V215" s="28">
        <f t="shared" si="49"/>
        <v>0</v>
      </c>
      <c r="W215" s="28">
        <f t="shared" si="50"/>
        <v>0</v>
      </c>
      <c r="X215" s="28">
        <f t="shared" si="51"/>
        <v>0</v>
      </c>
      <c r="Y215" s="28">
        <f t="shared" si="52"/>
        <v>0</v>
      </c>
      <c r="Z215" s="28">
        <f t="shared" si="53"/>
        <v>0</v>
      </c>
      <c r="AA215" s="28">
        <f t="shared" si="54"/>
        <v>0</v>
      </c>
      <c r="AB215" s="28">
        <f t="shared" si="55"/>
        <v>0</v>
      </c>
      <c r="AC215" s="28">
        <f t="shared" si="56"/>
        <v>0</v>
      </c>
      <c r="AD215" s="28">
        <f t="shared" si="57"/>
        <v>0</v>
      </c>
      <c r="AE215" s="28">
        <f t="shared" si="58"/>
        <v>0</v>
      </c>
      <c r="AG215" s="12" t="str" cm="1">
        <f t="array" ref="AG215">IF($B215,myNull,IF(INDEX(tblSourceData[EU Year 1],$A215)=myNull,0,INDEX(tblSourceData[EU Year 1],$A215)))</f>
        <v/>
      </c>
      <c r="AH215" s="12" t="str" cm="1">
        <f t="array" ref="AH215">IF($B215,myNull,IF(INDEX(tblSourceData[EU Year 2],$A215)=myNull,0,INDEX(tblSourceData[EU Year 2],$A215)))</f>
        <v/>
      </c>
      <c r="AI215" s="12" t="str" cm="1">
        <f t="array" ref="AI215">IF($B215,myNull,IF(INDEX(tblSourceData[EU Year 3],$A215)=myNull,0,INDEX(tblSourceData[EU Year 3],$A215)))</f>
        <v/>
      </c>
      <c r="AJ215" s="12" t="str" cm="1">
        <f t="array" ref="AJ215">IF($B215,myNull,IF(INDEX(tblSourceData[EU Year 4],$A215)=myNull,0,INDEX(tblSourceData[EU Year 4],$A215)))</f>
        <v/>
      </c>
      <c r="AK215" s="12" t="str" cm="1">
        <f t="array" ref="AK215">IF($B215,myNull,IF(INDEX(tblSourceData[EU Year 5],$A215)=myNull,0,INDEX(tblSourceData[EU Year 5],$A215)))</f>
        <v/>
      </c>
      <c r="AL215" s="12" t="str" cm="1">
        <f t="array" ref="AL215">IF($B215,myNull,IF(INDEX(tblSourceData[NonEU Year1],$A215)=myNull,0,INDEX(tblSourceData[NonEU Year1],$A215)))</f>
        <v/>
      </c>
      <c r="AM215" s="12" t="str" cm="1">
        <f t="array" ref="AM215">IF($B215,myNull,IF(INDEX(tblSourceData[NonEU Year2],$A215)=myNull,0,INDEX(tblSourceData[NonEU Year2],$A215)))</f>
        <v/>
      </c>
      <c r="AN215" s="12" t="str" cm="1">
        <f t="array" ref="AN215">IF($B215,myNull,IF(INDEX(tblSourceData[NonEU Year3],$A215)=myNull,0,INDEX(tblSourceData[NonEU Year3],$A215)))</f>
        <v/>
      </c>
      <c r="AO215" s="12" t="str" cm="1">
        <f t="array" ref="AO215">IF($B215,myNull,IF(INDEX(tblSourceData[NonEU Year4],$A215)=myNull,0,INDEX(tblSourceData[NonEU Year4],$A215)))</f>
        <v/>
      </c>
      <c r="AP215" s="12" t="str" cm="1">
        <f t="array" ref="AP215">IF($B215,myNull,IF(INDEX(tblSourceData[NonEU Year5],$A215)=myNull,0,INDEX(tblSourceData[NonEU Year5],$A215)))</f>
        <v/>
      </c>
    </row>
    <row r="216" spans="1:42" x14ac:dyDescent="0.3">
      <c r="A216" s="4">
        <f t="shared" si="47"/>
        <v>207</v>
      </c>
      <c r="B216" s="6" t="b">
        <f t="shared" si="48"/>
        <v>1</v>
      </c>
      <c r="D216" t="str" cm="1">
        <f t="array" ref="D216">IF($B216,myNull,INDEX(tblSourceData[Campus],$A216))</f>
        <v/>
      </c>
      <c r="E216" t="str" cm="1">
        <f t="array" ref="E216">IF($B216,myNull,INDEX(tblSourceData[Major],$A216))</f>
        <v/>
      </c>
      <c r="F216" t="str" cm="1">
        <f t="array" ref="F216">IF($B216,myNull,INDEX(tblSourceData[Stage],$A216))</f>
        <v/>
      </c>
      <c r="G216" t="str" cm="1">
        <f t="array" ref="G216">IF($B216,myNull,INDEX(tblSourceData[Level],$A216))</f>
        <v/>
      </c>
      <c r="H216" s="10" t="str" cm="1">
        <f t="array" ref="H216">IF($B216,myNull,INDEX(tblSourceData[EU Census],$A216))</f>
        <v/>
      </c>
      <c r="I216" s="10" t="str" cm="1">
        <f t="array" ref="I216">IF($B216,myNull,INDEX(tblSourceData[NonEU Census],$A216))</f>
        <v/>
      </c>
      <c r="J216" s="10" t="str" cm="1">
        <f t="array" ref="J216">IF($B216,myNull,INDEX(tblSourceData[Census Total],$A216))</f>
        <v/>
      </c>
      <c r="K216" s="11" t="str" cm="1">
        <f t="array" ref="K216">IF($B216,myNull,INDEX(tblSourceData[EU Year 1],$A216))</f>
        <v/>
      </c>
      <c r="L216" s="11" t="str" cm="1">
        <f t="array" ref="L216">IF($B216,myNull,INDEX(tblSourceData[EU Year 2],$A216))</f>
        <v/>
      </c>
      <c r="M216" s="11" t="str" cm="1">
        <f t="array" ref="M216">IF($B216,myNull,INDEX(tblSourceData[EU Year 3],$A216))</f>
        <v/>
      </c>
      <c r="N216" s="11" t="str" cm="1">
        <f t="array" ref="N216">IF($B216,myNull,INDEX(tblSourceData[EU Year 4],$A216))</f>
        <v/>
      </c>
      <c r="O216" s="11" t="str" cm="1">
        <f t="array" ref="O216">IF($B216,myNull,INDEX(tblSourceData[EU Year 5],$A216))</f>
        <v/>
      </c>
      <c r="P216" s="11" t="str" cm="1">
        <f t="array" ref="P216">IF($B216,myNull,INDEX(tblSourceData[NonEU Year1],$A216))</f>
        <v/>
      </c>
      <c r="Q216" s="11" t="str" cm="1">
        <f t="array" ref="Q216">IF($B216,myNull,INDEX(tblSourceData[NonEU Year2],$A216))</f>
        <v/>
      </c>
      <c r="R216" s="11" t="str" cm="1">
        <f t="array" ref="R216">IF($B216,myNull,INDEX(tblSourceData[NonEU Year3],$A216))</f>
        <v/>
      </c>
      <c r="S216" s="11" t="str" cm="1">
        <f t="array" ref="S216">IF($B216,myNull,INDEX(tblSourceData[NonEU Year4],$A216))</f>
        <v/>
      </c>
      <c r="T216" s="11" t="str" cm="1">
        <f t="array" ref="T216">IF($B216,myNull,INDEX(tblSourceData[NonEU Year5],$A216))</f>
        <v/>
      </c>
      <c r="V216" s="28">
        <f t="shared" si="49"/>
        <v>0</v>
      </c>
      <c r="W216" s="28">
        <f t="shared" si="50"/>
        <v>0</v>
      </c>
      <c r="X216" s="28">
        <f t="shared" si="51"/>
        <v>0</v>
      </c>
      <c r="Y216" s="28">
        <f t="shared" si="52"/>
        <v>0</v>
      </c>
      <c r="Z216" s="28">
        <f t="shared" si="53"/>
        <v>0</v>
      </c>
      <c r="AA216" s="28">
        <f t="shared" si="54"/>
        <v>0</v>
      </c>
      <c r="AB216" s="28">
        <f t="shared" si="55"/>
        <v>0</v>
      </c>
      <c r="AC216" s="28">
        <f t="shared" si="56"/>
        <v>0</v>
      </c>
      <c r="AD216" s="28">
        <f t="shared" si="57"/>
        <v>0</v>
      </c>
      <c r="AE216" s="28">
        <f t="shared" si="58"/>
        <v>0</v>
      </c>
      <c r="AG216" s="12" t="str" cm="1">
        <f t="array" ref="AG216">IF($B216,myNull,IF(INDEX(tblSourceData[EU Year 1],$A216)=myNull,0,INDEX(tblSourceData[EU Year 1],$A216)))</f>
        <v/>
      </c>
      <c r="AH216" s="12" t="str" cm="1">
        <f t="array" ref="AH216">IF($B216,myNull,IF(INDEX(tblSourceData[EU Year 2],$A216)=myNull,0,INDEX(tblSourceData[EU Year 2],$A216)))</f>
        <v/>
      </c>
      <c r="AI216" s="12" t="str" cm="1">
        <f t="array" ref="AI216">IF($B216,myNull,IF(INDEX(tblSourceData[EU Year 3],$A216)=myNull,0,INDEX(tblSourceData[EU Year 3],$A216)))</f>
        <v/>
      </c>
      <c r="AJ216" s="12" t="str" cm="1">
        <f t="array" ref="AJ216">IF($B216,myNull,IF(INDEX(tblSourceData[EU Year 4],$A216)=myNull,0,INDEX(tblSourceData[EU Year 4],$A216)))</f>
        <v/>
      </c>
      <c r="AK216" s="12" t="str" cm="1">
        <f t="array" ref="AK216">IF($B216,myNull,IF(INDEX(tblSourceData[EU Year 5],$A216)=myNull,0,INDEX(tblSourceData[EU Year 5],$A216)))</f>
        <v/>
      </c>
      <c r="AL216" s="12" t="str" cm="1">
        <f t="array" ref="AL216">IF($B216,myNull,IF(INDEX(tblSourceData[NonEU Year1],$A216)=myNull,0,INDEX(tblSourceData[NonEU Year1],$A216)))</f>
        <v/>
      </c>
      <c r="AM216" s="12" t="str" cm="1">
        <f t="array" ref="AM216">IF($B216,myNull,IF(INDEX(tblSourceData[NonEU Year2],$A216)=myNull,0,INDEX(tblSourceData[NonEU Year2],$A216)))</f>
        <v/>
      </c>
      <c r="AN216" s="12" t="str" cm="1">
        <f t="array" ref="AN216">IF($B216,myNull,IF(INDEX(tblSourceData[NonEU Year3],$A216)=myNull,0,INDEX(tblSourceData[NonEU Year3],$A216)))</f>
        <v/>
      </c>
      <c r="AO216" s="12" t="str" cm="1">
        <f t="array" ref="AO216">IF($B216,myNull,IF(INDEX(tblSourceData[NonEU Year4],$A216)=myNull,0,INDEX(tblSourceData[NonEU Year4],$A216)))</f>
        <v/>
      </c>
      <c r="AP216" s="12" t="str" cm="1">
        <f t="array" ref="AP216">IF($B216,myNull,IF(INDEX(tblSourceData[NonEU Year5],$A216)=myNull,0,INDEX(tblSourceData[NonEU Year5],$A216)))</f>
        <v/>
      </c>
    </row>
    <row r="217" spans="1:42" x14ac:dyDescent="0.3">
      <c r="A217" s="4">
        <f t="shared" si="47"/>
        <v>208</v>
      </c>
      <c r="B217" s="6" t="b">
        <f t="shared" si="48"/>
        <v>1</v>
      </c>
      <c r="D217" t="str" cm="1">
        <f t="array" ref="D217">IF($B217,myNull,INDEX(tblSourceData[Campus],$A217))</f>
        <v/>
      </c>
      <c r="E217" t="str" cm="1">
        <f t="array" ref="E217">IF($B217,myNull,INDEX(tblSourceData[Major],$A217))</f>
        <v/>
      </c>
      <c r="F217" t="str" cm="1">
        <f t="array" ref="F217">IF($B217,myNull,INDEX(tblSourceData[Stage],$A217))</f>
        <v/>
      </c>
      <c r="G217" t="str" cm="1">
        <f t="array" ref="G217">IF($B217,myNull,INDEX(tblSourceData[Level],$A217))</f>
        <v/>
      </c>
      <c r="H217" s="10" t="str" cm="1">
        <f t="array" ref="H217">IF($B217,myNull,INDEX(tblSourceData[EU Census],$A217))</f>
        <v/>
      </c>
      <c r="I217" s="10" t="str" cm="1">
        <f t="array" ref="I217">IF($B217,myNull,INDEX(tblSourceData[NonEU Census],$A217))</f>
        <v/>
      </c>
      <c r="J217" s="10" t="str" cm="1">
        <f t="array" ref="J217">IF($B217,myNull,INDEX(tblSourceData[Census Total],$A217))</f>
        <v/>
      </c>
      <c r="K217" s="11" t="str" cm="1">
        <f t="array" ref="K217">IF($B217,myNull,INDEX(tblSourceData[EU Year 1],$A217))</f>
        <v/>
      </c>
      <c r="L217" s="11" t="str" cm="1">
        <f t="array" ref="L217">IF($B217,myNull,INDEX(tblSourceData[EU Year 2],$A217))</f>
        <v/>
      </c>
      <c r="M217" s="11" t="str" cm="1">
        <f t="array" ref="M217">IF($B217,myNull,INDEX(tblSourceData[EU Year 3],$A217))</f>
        <v/>
      </c>
      <c r="N217" s="11" t="str" cm="1">
        <f t="array" ref="N217">IF($B217,myNull,INDEX(tblSourceData[EU Year 4],$A217))</f>
        <v/>
      </c>
      <c r="O217" s="11" t="str" cm="1">
        <f t="array" ref="O217">IF($B217,myNull,INDEX(tblSourceData[EU Year 5],$A217))</f>
        <v/>
      </c>
      <c r="P217" s="11" t="str" cm="1">
        <f t="array" ref="P217">IF($B217,myNull,INDEX(tblSourceData[NonEU Year1],$A217))</f>
        <v/>
      </c>
      <c r="Q217" s="11" t="str" cm="1">
        <f t="array" ref="Q217">IF($B217,myNull,INDEX(tblSourceData[NonEU Year2],$A217))</f>
        <v/>
      </c>
      <c r="R217" s="11" t="str" cm="1">
        <f t="array" ref="R217">IF($B217,myNull,INDEX(tblSourceData[NonEU Year3],$A217))</f>
        <v/>
      </c>
      <c r="S217" s="11" t="str" cm="1">
        <f t="array" ref="S217">IF($B217,myNull,INDEX(tblSourceData[NonEU Year4],$A217))</f>
        <v/>
      </c>
      <c r="T217" s="11" t="str" cm="1">
        <f t="array" ref="T217">IF($B217,myNull,INDEX(tblSourceData[NonEU Year5],$A217))</f>
        <v/>
      </c>
      <c r="V217" s="28">
        <f t="shared" si="49"/>
        <v>0</v>
      </c>
      <c r="W217" s="28">
        <f t="shared" si="50"/>
        <v>0</v>
      </c>
      <c r="X217" s="28">
        <f t="shared" si="51"/>
        <v>0</v>
      </c>
      <c r="Y217" s="28">
        <f t="shared" si="52"/>
        <v>0</v>
      </c>
      <c r="Z217" s="28">
        <f t="shared" si="53"/>
        <v>0</v>
      </c>
      <c r="AA217" s="28">
        <f t="shared" si="54"/>
        <v>0</v>
      </c>
      <c r="AB217" s="28">
        <f t="shared" si="55"/>
        <v>0</v>
      </c>
      <c r="AC217" s="28">
        <f t="shared" si="56"/>
        <v>0</v>
      </c>
      <c r="AD217" s="28">
        <f t="shared" si="57"/>
        <v>0</v>
      </c>
      <c r="AE217" s="28">
        <f t="shared" si="58"/>
        <v>0</v>
      </c>
      <c r="AG217" s="12" t="str" cm="1">
        <f t="array" ref="AG217">IF($B217,myNull,IF(INDEX(tblSourceData[EU Year 1],$A217)=myNull,0,INDEX(tblSourceData[EU Year 1],$A217)))</f>
        <v/>
      </c>
      <c r="AH217" s="12" t="str" cm="1">
        <f t="array" ref="AH217">IF($B217,myNull,IF(INDEX(tblSourceData[EU Year 2],$A217)=myNull,0,INDEX(tblSourceData[EU Year 2],$A217)))</f>
        <v/>
      </c>
      <c r="AI217" s="12" t="str" cm="1">
        <f t="array" ref="AI217">IF($B217,myNull,IF(INDEX(tblSourceData[EU Year 3],$A217)=myNull,0,INDEX(tblSourceData[EU Year 3],$A217)))</f>
        <v/>
      </c>
      <c r="AJ217" s="12" t="str" cm="1">
        <f t="array" ref="AJ217">IF($B217,myNull,IF(INDEX(tblSourceData[EU Year 4],$A217)=myNull,0,INDEX(tblSourceData[EU Year 4],$A217)))</f>
        <v/>
      </c>
      <c r="AK217" s="12" t="str" cm="1">
        <f t="array" ref="AK217">IF($B217,myNull,IF(INDEX(tblSourceData[EU Year 5],$A217)=myNull,0,INDEX(tblSourceData[EU Year 5],$A217)))</f>
        <v/>
      </c>
      <c r="AL217" s="12" t="str" cm="1">
        <f t="array" ref="AL217">IF($B217,myNull,IF(INDEX(tblSourceData[NonEU Year1],$A217)=myNull,0,INDEX(tblSourceData[NonEU Year1],$A217)))</f>
        <v/>
      </c>
      <c r="AM217" s="12" t="str" cm="1">
        <f t="array" ref="AM217">IF($B217,myNull,IF(INDEX(tblSourceData[NonEU Year2],$A217)=myNull,0,INDEX(tblSourceData[NonEU Year2],$A217)))</f>
        <v/>
      </c>
      <c r="AN217" s="12" t="str" cm="1">
        <f t="array" ref="AN217">IF($B217,myNull,IF(INDEX(tblSourceData[NonEU Year3],$A217)=myNull,0,INDEX(tblSourceData[NonEU Year3],$A217)))</f>
        <v/>
      </c>
      <c r="AO217" s="12" t="str" cm="1">
        <f t="array" ref="AO217">IF($B217,myNull,IF(INDEX(tblSourceData[NonEU Year4],$A217)=myNull,0,INDEX(tblSourceData[NonEU Year4],$A217)))</f>
        <v/>
      </c>
      <c r="AP217" s="12" t="str" cm="1">
        <f t="array" ref="AP217">IF($B217,myNull,IF(INDEX(tblSourceData[NonEU Year5],$A217)=myNull,0,INDEX(tblSourceData[NonEU Year5],$A217)))</f>
        <v/>
      </c>
    </row>
    <row r="218" spans="1:42" x14ac:dyDescent="0.3">
      <c r="A218" s="4">
        <f t="shared" si="47"/>
        <v>209</v>
      </c>
      <c r="B218" s="6" t="b">
        <f t="shared" si="48"/>
        <v>1</v>
      </c>
      <c r="D218" t="str" cm="1">
        <f t="array" ref="D218">IF($B218,myNull,INDEX(tblSourceData[Campus],$A218))</f>
        <v/>
      </c>
      <c r="E218" t="str" cm="1">
        <f t="array" ref="E218">IF($B218,myNull,INDEX(tblSourceData[Major],$A218))</f>
        <v/>
      </c>
      <c r="F218" t="str" cm="1">
        <f t="array" ref="F218">IF($B218,myNull,INDEX(tblSourceData[Stage],$A218))</f>
        <v/>
      </c>
      <c r="G218" t="str" cm="1">
        <f t="array" ref="G218">IF($B218,myNull,INDEX(tblSourceData[Level],$A218))</f>
        <v/>
      </c>
      <c r="H218" s="10" t="str" cm="1">
        <f t="array" ref="H218">IF($B218,myNull,INDEX(tblSourceData[EU Census],$A218))</f>
        <v/>
      </c>
      <c r="I218" s="10" t="str" cm="1">
        <f t="array" ref="I218">IF($B218,myNull,INDEX(tblSourceData[NonEU Census],$A218))</f>
        <v/>
      </c>
      <c r="J218" s="10" t="str" cm="1">
        <f t="array" ref="J218">IF($B218,myNull,INDEX(tblSourceData[Census Total],$A218))</f>
        <v/>
      </c>
      <c r="K218" s="11" t="str" cm="1">
        <f t="array" ref="K218">IF($B218,myNull,INDEX(tblSourceData[EU Year 1],$A218))</f>
        <v/>
      </c>
      <c r="L218" s="11" t="str" cm="1">
        <f t="array" ref="L218">IF($B218,myNull,INDEX(tblSourceData[EU Year 2],$A218))</f>
        <v/>
      </c>
      <c r="M218" s="11" t="str" cm="1">
        <f t="array" ref="M218">IF($B218,myNull,INDEX(tblSourceData[EU Year 3],$A218))</f>
        <v/>
      </c>
      <c r="N218" s="11" t="str" cm="1">
        <f t="array" ref="N218">IF($B218,myNull,INDEX(tblSourceData[EU Year 4],$A218))</f>
        <v/>
      </c>
      <c r="O218" s="11" t="str" cm="1">
        <f t="array" ref="O218">IF($B218,myNull,INDEX(tblSourceData[EU Year 5],$A218))</f>
        <v/>
      </c>
      <c r="P218" s="11" t="str" cm="1">
        <f t="array" ref="P218">IF($B218,myNull,INDEX(tblSourceData[NonEU Year1],$A218))</f>
        <v/>
      </c>
      <c r="Q218" s="11" t="str" cm="1">
        <f t="array" ref="Q218">IF($B218,myNull,INDEX(tblSourceData[NonEU Year2],$A218))</f>
        <v/>
      </c>
      <c r="R218" s="11" t="str" cm="1">
        <f t="array" ref="R218">IF($B218,myNull,INDEX(tblSourceData[NonEU Year3],$A218))</f>
        <v/>
      </c>
      <c r="S218" s="11" t="str" cm="1">
        <f t="array" ref="S218">IF($B218,myNull,INDEX(tblSourceData[NonEU Year4],$A218))</f>
        <v/>
      </c>
      <c r="T218" s="11" t="str" cm="1">
        <f t="array" ref="T218">IF($B218,myNull,INDEX(tblSourceData[NonEU Year5],$A218))</f>
        <v/>
      </c>
      <c r="V218" s="28">
        <f t="shared" si="49"/>
        <v>0</v>
      </c>
      <c r="W218" s="28">
        <f t="shared" si="50"/>
        <v>0</v>
      </c>
      <c r="X218" s="28">
        <f t="shared" si="51"/>
        <v>0</v>
      </c>
      <c r="Y218" s="28">
        <f t="shared" si="52"/>
        <v>0</v>
      </c>
      <c r="Z218" s="28">
        <f t="shared" si="53"/>
        <v>0</v>
      </c>
      <c r="AA218" s="28">
        <f t="shared" si="54"/>
        <v>0</v>
      </c>
      <c r="AB218" s="28">
        <f t="shared" si="55"/>
        <v>0</v>
      </c>
      <c r="AC218" s="28">
        <f t="shared" si="56"/>
        <v>0</v>
      </c>
      <c r="AD218" s="28">
        <f t="shared" si="57"/>
        <v>0</v>
      </c>
      <c r="AE218" s="28">
        <f t="shared" si="58"/>
        <v>0</v>
      </c>
      <c r="AG218" s="12" t="str" cm="1">
        <f t="array" ref="AG218">IF($B218,myNull,IF(INDEX(tblSourceData[EU Year 1],$A218)=myNull,0,INDEX(tblSourceData[EU Year 1],$A218)))</f>
        <v/>
      </c>
      <c r="AH218" s="12" t="str" cm="1">
        <f t="array" ref="AH218">IF($B218,myNull,IF(INDEX(tblSourceData[EU Year 2],$A218)=myNull,0,INDEX(tblSourceData[EU Year 2],$A218)))</f>
        <v/>
      </c>
      <c r="AI218" s="12" t="str" cm="1">
        <f t="array" ref="AI218">IF($B218,myNull,IF(INDEX(tblSourceData[EU Year 3],$A218)=myNull,0,INDEX(tblSourceData[EU Year 3],$A218)))</f>
        <v/>
      </c>
      <c r="AJ218" s="12" t="str" cm="1">
        <f t="array" ref="AJ218">IF($B218,myNull,IF(INDEX(tblSourceData[EU Year 4],$A218)=myNull,0,INDEX(tblSourceData[EU Year 4],$A218)))</f>
        <v/>
      </c>
      <c r="AK218" s="12" t="str" cm="1">
        <f t="array" ref="AK218">IF($B218,myNull,IF(INDEX(tblSourceData[EU Year 5],$A218)=myNull,0,INDEX(tblSourceData[EU Year 5],$A218)))</f>
        <v/>
      </c>
      <c r="AL218" s="12" t="str" cm="1">
        <f t="array" ref="AL218">IF($B218,myNull,IF(INDEX(tblSourceData[NonEU Year1],$A218)=myNull,0,INDEX(tblSourceData[NonEU Year1],$A218)))</f>
        <v/>
      </c>
      <c r="AM218" s="12" t="str" cm="1">
        <f t="array" ref="AM218">IF($B218,myNull,IF(INDEX(tblSourceData[NonEU Year2],$A218)=myNull,0,INDEX(tblSourceData[NonEU Year2],$A218)))</f>
        <v/>
      </c>
      <c r="AN218" s="12" t="str" cm="1">
        <f t="array" ref="AN218">IF($B218,myNull,IF(INDEX(tblSourceData[NonEU Year3],$A218)=myNull,0,INDEX(tblSourceData[NonEU Year3],$A218)))</f>
        <v/>
      </c>
      <c r="AO218" s="12" t="str" cm="1">
        <f t="array" ref="AO218">IF($B218,myNull,IF(INDEX(tblSourceData[NonEU Year4],$A218)=myNull,0,INDEX(tblSourceData[NonEU Year4],$A218)))</f>
        <v/>
      </c>
      <c r="AP218" s="12" t="str" cm="1">
        <f t="array" ref="AP218">IF($B218,myNull,IF(INDEX(tblSourceData[NonEU Year5],$A218)=myNull,0,INDEX(tblSourceData[NonEU Year5],$A218)))</f>
        <v/>
      </c>
    </row>
    <row r="219" spans="1:42" x14ac:dyDescent="0.3">
      <c r="A219" s="4">
        <f t="shared" si="47"/>
        <v>210</v>
      </c>
      <c r="B219" s="6" t="b">
        <f t="shared" si="48"/>
        <v>1</v>
      </c>
      <c r="D219" t="str" cm="1">
        <f t="array" ref="D219">IF($B219,myNull,INDEX(tblSourceData[Campus],$A219))</f>
        <v/>
      </c>
      <c r="E219" t="str" cm="1">
        <f t="array" ref="E219">IF($B219,myNull,INDEX(tblSourceData[Major],$A219))</f>
        <v/>
      </c>
      <c r="F219" t="str" cm="1">
        <f t="array" ref="F219">IF($B219,myNull,INDEX(tblSourceData[Stage],$A219))</f>
        <v/>
      </c>
      <c r="G219" t="str" cm="1">
        <f t="array" ref="G219">IF($B219,myNull,INDEX(tblSourceData[Level],$A219))</f>
        <v/>
      </c>
      <c r="H219" s="10" t="str" cm="1">
        <f t="array" ref="H219">IF($B219,myNull,INDEX(tblSourceData[EU Census],$A219))</f>
        <v/>
      </c>
      <c r="I219" s="10" t="str" cm="1">
        <f t="array" ref="I219">IF($B219,myNull,INDEX(tblSourceData[NonEU Census],$A219))</f>
        <v/>
      </c>
      <c r="J219" s="10" t="str" cm="1">
        <f t="array" ref="J219">IF($B219,myNull,INDEX(tblSourceData[Census Total],$A219))</f>
        <v/>
      </c>
      <c r="K219" s="11" t="str" cm="1">
        <f t="array" ref="K219">IF($B219,myNull,INDEX(tblSourceData[EU Year 1],$A219))</f>
        <v/>
      </c>
      <c r="L219" s="11" t="str" cm="1">
        <f t="array" ref="L219">IF($B219,myNull,INDEX(tblSourceData[EU Year 2],$A219))</f>
        <v/>
      </c>
      <c r="M219" s="11" t="str" cm="1">
        <f t="array" ref="M219">IF($B219,myNull,INDEX(tblSourceData[EU Year 3],$A219))</f>
        <v/>
      </c>
      <c r="N219" s="11" t="str" cm="1">
        <f t="array" ref="N219">IF($B219,myNull,INDEX(tblSourceData[EU Year 4],$A219))</f>
        <v/>
      </c>
      <c r="O219" s="11" t="str" cm="1">
        <f t="array" ref="O219">IF($B219,myNull,INDEX(tblSourceData[EU Year 5],$A219))</f>
        <v/>
      </c>
      <c r="P219" s="11" t="str" cm="1">
        <f t="array" ref="P219">IF($B219,myNull,INDEX(tblSourceData[NonEU Year1],$A219))</f>
        <v/>
      </c>
      <c r="Q219" s="11" t="str" cm="1">
        <f t="array" ref="Q219">IF($B219,myNull,INDEX(tblSourceData[NonEU Year2],$A219))</f>
        <v/>
      </c>
      <c r="R219" s="11" t="str" cm="1">
        <f t="array" ref="R219">IF($B219,myNull,INDEX(tblSourceData[NonEU Year3],$A219))</f>
        <v/>
      </c>
      <c r="S219" s="11" t="str" cm="1">
        <f t="array" ref="S219">IF($B219,myNull,INDEX(tblSourceData[NonEU Year4],$A219))</f>
        <v/>
      </c>
      <c r="T219" s="11" t="str" cm="1">
        <f t="array" ref="T219">IF($B219,myNull,INDEX(tblSourceData[NonEU Year5],$A219))</f>
        <v/>
      </c>
      <c r="V219" s="28">
        <f t="shared" si="49"/>
        <v>0</v>
      </c>
      <c r="W219" s="28">
        <f t="shared" si="50"/>
        <v>0</v>
      </c>
      <c r="X219" s="28">
        <f t="shared" si="51"/>
        <v>0</v>
      </c>
      <c r="Y219" s="28">
        <f t="shared" si="52"/>
        <v>0</v>
      </c>
      <c r="Z219" s="28">
        <f t="shared" si="53"/>
        <v>0</v>
      </c>
      <c r="AA219" s="28">
        <f t="shared" si="54"/>
        <v>0</v>
      </c>
      <c r="AB219" s="28">
        <f t="shared" si="55"/>
        <v>0</v>
      </c>
      <c r="AC219" s="28">
        <f t="shared" si="56"/>
        <v>0</v>
      </c>
      <c r="AD219" s="28">
        <f t="shared" si="57"/>
        <v>0</v>
      </c>
      <c r="AE219" s="28">
        <f t="shared" si="58"/>
        <v>0</v>
      </c>
      <c r="AG219" s="12" t="str" cm="1">
        <f t="array" ref="AG219">IF($B219,myNull,IF(INDEX(tblSourceData[EU Year 1],$A219)=myNull,0,INDEX(tblSourceData[EU Year 1],$A219)))</f>
        <v/>
      </c>
      <c r="AH219" s="12" t="str" cm="1">
        <f t="array" ref="AH219">IF($B219,myNull,IF(INDEX(tblSourceData[EU Year 2],$A219)=myNull,0,INDEX(tblSourceData[EU Year 2],$A219)))</f>
        <v/>
      </c>
      <c r="AI219" s="12" t="str" cm="1">
        <f t="array" ref="AI219">IF($B219,myNull,IF(INDEX(tblSourceData[EU Year 3],$A219)=myNull,0,INDEX(tblSourceData[EU Year 3],$A219)))</f>
        <v/>
      </c>
      <c r="AJ219" s="12" t="str" cm="1">
        <f t="array" ref="AJ219">IF($B219,myNull,IF(INDEX(tblSourceData[EU Year 4],$A219)=myNull,0,INDEX(tblSourceData[EU Year 4],$A219)))</f>
        <v/>
      </c>
      <c r="AK219" s="12" t="str" cm="1">
        <f t="array" ref="AK219">IF($B219,myNull,IF(INDEX(tblSourceData[EU Year 5],$A219)=myNull,0,INDEX(tblSourceData[EU Year 5],$A219)))</f>
        <v/>
      </c>
      <c r="AL219" s="12" t="str" cm="1">
        <f t="array" ref="AL219">IF($B219,myNull,IF(INDEX(tblSourceData[NonEU Year1],$A219)=myNull,0,INDEX(tblSourceData[NonEU Year1],$A219)))</f>
        <v/>
      </c>
      <c r="AM219" s="12" t="str" cm="1">
        <f t="array" ref="AM219">IF($B219,myNull,IF(INDEX(tblSourceData[NonEU Year2],$A219)=myNull,0,INDEX(tblSourceData[NonEU Year2],$A219)))</f>
        <v/>
      </c>
      <c r="AN219" s="12" t="str" cm="1">
        <f t="array" ref="AN219">IF($B219,myNull,IF(INDEX(tblSourceData[NonEU Year3],$A219)=myNull,0,INDEX(tblSourceData[NonEU Year3],$A219)))</f>
        <v/>
      </c>
      <c r="AO219" s="12" t="str" cm="1">
        <f t="array" ref="AO219">IF($B219,myNull,IF(INDEX(tblSourceData[NonEU Year4],$A219)=myNull,0,INDEX(tblSourceData[NonEU Year4],$A219)))</f>
        <v/>
      </c>
      <c r="AP219" s="12" t="str" cm="1">
        <f t="array" ref="AP219">IF($B219,myNull,IF(INDEX(tblSourceData[NonEU Year5],$A219)=myNull,0,INDEX(tblSourceData[NonEU Year5],$A219)))</f>
        <v/>
      </c>
    </row>
    <row r="220" spans="1:42" x14ac:dyDescent="0.3">
      <c r="A220" s="4">
        <f t="shared" si="47"/>
        <v>211</v>
      </c>
      <c r="B220" s="6" t="b">
        <f t="shared" si="48"/>
        <v>1</v>
      </c>
      <c r="D220" t="str" cm="1">
        <f t="array" ref="D220">IF($B220,myNull,INDEX(tblSourceData[Campus],$A220))</f>
        <v/>
      </c>
      <c r="E220" t="str" cm="1">
        <f t="array" ref="E220">IF($B220,myNull,INDEX(tblSourceData[Major],$A220))</f>
        <v/>
      </c>
      <c r="F220" t="str" cm="1">
        <f t="array" ref="F220">IF($B220,myNull,INDEX(tblSourceData[Stage],$A220))</f>
        <v/>
      </c>
      <c r="G220" t="str" cm="1">
        <f t="array" ref="G220">IF($B220,myNull,INDEX(tblSourceData[Level],$A220))</f>
        <v/>
      </c>
      <c r="H220" s="10" t="str" cm="1">
        <f t="array" ref="H220">IF($B220,myNull,INDEX(tblSourceData[EU Census],$A220))</f>
        <v/>
      </c>
      <c r="I220" s="10" t="str" cm="1">
        <f t="array" ref="I220">IF($B220,myNull,INDEX(tblSourceData[NonEU Census],$A220))</f>
        <v/>
      </c>
      <c r="J220" s="10" t="str" cm="1">
        <f t="array" ref="J220">IF($B220,myNull,INDEX(tblSourceData[Census Total],$A220))</f>
        <v/>
      </c>
      <c r="K220" s="11" t="str" cm="1">
        <f t="array" ref="K220">IF($B220,myNull,INDEX(tblSourceData[EU Year 1],$A220))</f>
        <v/>
      </c>
      <c r="L220" s="11" t="str" cm="1">
        <f t="array" ref="L220">IF($B220,myNull,INDEX(tblSourceData[EU Year 2],$A220))</f>
        <v/>
      </c>
      <c r="M220" s="11" t="str" cm="1">
        <f t="array" ref="M220">IF($B220,myNull,INDEX(tblSourceData[EU Year 3],$A220))</f>
        <v/>
      </c>
      <c r="N220" s="11" t="str" cm="1">
        <f t="array" ref="N220">IF($B220,myNull,INDEX(tblSourceData[EU Year 4],$A220))</f>
        <v/>
      </c>
      <c r="O220" s="11" t="str" cm="1">
        <f t="array" ref="O220">IF($B220,myNull,INDEX(tblSourceData[EU Year 5],$A220))</f>
        <v/>
      </c>
      <c r="P220" s="11" t="str" cm="1">
        <f t="array" ref="P220">IF($B220,myNull,INDEX(tblSourceData[NonEU Year1],$A220))</f>
        <v/>
      </c>
      <c r="Q220" s="11" t="str" cm="1">
        <f t="array" ref="Q220">IF($B220,myNull,INDEX(tblSourceData[NonEU Year2],$A220))</f>
        <v/>
      </c>
      <c r="R220" s="11" t="str" cm="1">
        <f t="array" ref="R220">IF($B220,myNull,INDEX(tblSourceData[NonEU Year3],$A220))</f>
        <v/>
      </c>
      <c r="S220" s="11" t="str" cm="1">
        <f t="array" ref="S220">IF($B220,myNull,INDEX(tblSourceData[NonEU Year4],$A220))</f>
        <v/>
      </c>
      <c r="T220" s="11" t="str" cm="1">
        <f t="array" ref="T220">IF($B220,myNull,INDEX(tblSourceData[NonEU Year5],$A220))</f>
        <v/>
      </c>
      <c r="V220" s="28">
        <f t="shared" si="49"/>
        <v>0</v>
      </c>
      <c r="W220" s="28">
        <f t="shared" si="50"/>
        <v>0</v>
      </c>
      <c r="X220" s="28">
        <f t="shared" si="51"/>
        <v>0</v>
      </c>
      <c r="Y220" s="28">
        <f t="shared" si="52"/>
        <v>0</v>
      </c>
      <c r="Z220" s="28">
        <f t="shared" si="53"/>
        <v>0</v>
      </c>
      <c r="AA220" s="28">
        <f t="shared" si="54"/>
        <v>0</v>
      </c>
      <c r="AB220" s="28">
        <f t="shared" si="55"/>
        <v>0</v>
      </c>
      <c r="AC220" s="28">
        <f t="shared" si="56"/>
        <v>0</v>
      </c>
      <c r="AD220" s="28">
        <f t="shared" si="57"/>
        <v>0</v>
      </c>
      <c r="AE220" s="28">
        <f t="shared" si="58"/>
        <v>0</v>
      </c>
      <c r="AG220" s="12" t="str" cm="1">
        <f t="array" ref="AG220">IF($B220,myNull,IF(INDEX(tblSourceData[EU Year 1],$A220)=myNull,0,INDEX(tblSourceData[EU Year 1],$A220)))</f>
        <v/>
      </c>
      <c r="AH220" s="12" t="str" cm="1">
        <f t="array" ref="AH220">IF($B220,myNull,IF(INDEX(tblSourceData[EU Year 2],$A220)=myNull,0,INDEX(tblSourceData[EU Year 2],$A220)))</f>
        <v/>
      </c>
      <c r="AI220" s="12" t="str" cm="1">
        <f t="array" ref="AI220">IF($B220,myNull,IF(INDEX(tblSourceData[EU Year 3],$A220)=myNull,0,INDEX(tblSourceData[EU Year 3],$A220)))</f>
        <v/>
      </c>
      <c r="AJ220" s="12" t="str" cm="1">
        <f t="array" ref="AJ220">IF($B220,myNull,IF(INDEX(tblSourceData[EU Year 4],$A220)=myNull,0,INDEX(tblSourceData[EU Year 4],$A220)))</f>
        <v/>
      </c>
      <c r="AK220" s="12" t="str" cm="1">
        <f t="array" ref="AK220">IF($B220,myNull,IF(INDEX(tblSourceData[EU Year 5],$A220)=myNull,0,INDEX(tblSourceData[EU Year 5],$A220)))</f>
        <v/>
      </c>
      <c r="AL220" s="12" t="str" cm="1">
        <f t="array" ref="AL220">IF($B220,myNull,IF(INDEX(tblSourceData[NonEU Year1],$A220)=myNull,0,INDEX(tblSourceData[NonEU Year1],$A220)))</f>
        <v/>
      </c>
      <c r="AM220" s="12" t="str" cm="1">
        <f t="array" ref="AM220">IF($B220,myNull,IF(INDEX(tblSourceData[NonEU Year2],$A220)=myNull,0,INDEX(tblSourceData[NonEU Year2],$A220)))</f>
        <v/>
      </c>
      <c r="AN220" s="12" t="str" cm="1">
        <f t="array" ref="AN220">IF($B220,myNull,IF(INDEX(tblSourceData[NonEU Year3],$A220)=myNull,0,INDEX(tblSourceData[NonEU Year3],$A220)))</f>
        <v/>
      </c>
      <c r="AO220" s="12" t="str" cm="1">
        <f t="array" ref="AO220">IF($B220,myNull,IF(INDEX(tblSourceData[NonEU Year4],$A220)=myNull,0,INDEX(tblSourceData[NonEU Year4],$A220)))</f>
        <v/>
      </c>
      <c r="AP220" s="12" t="str" cm="1">
        <f t="array" ref="AP220">IF($B220,myNull,IF(INDEX(tblSourceData[NonEU Year5],$A220)=myNull,0,INDEX(tblSourceData[NonEU Year5],$A220)))</f>
        <v/>
      </c>
    </row>
    <row r="221" spans="1:42" x14ac:dyDescent="0.3">
      <c r="A221" s="4">
        <f t="shared" si="47"/>
        <v>212</v>
      </c>
      <c r="B221" s="6" t="b">
        <f t="shared" si="48"/>
        <v>1</v>
      </c>
      <c r="D221" t="str" cm="1">
        <f t="array" ref="D221">IF($B221,myNull,INDEX(tblSourceData[Campus],$A221))</f>
        <v/>
      </c>
      <c r="E221" t="str" cm="1">
        <f t="array" ref="E221">IF($B221,myNull,INDEX(tblSourceData[Major],$A221))</f>
        <v/>
      </c>
      <c r="F221" t="str" cm="1">
        <f t="array" ref="F221">IF($B221,myNull,INDEX(tblSourceData[Stage],$A221))</f>
        <v/>
      </c>
      <c r="G221" t="str" cm="1">
        <f t="array" ref="G221">IF($B221,myNull,INDEX(tblSourceData[Level],$A221))</f>
        <v/>
      </c>
      <c r="H221" s="10" t="str" cm="1">
        <f t="array" ref="H221">IF($B221,myNull,INDEX(tblSourceData[EU Census],$A221))</f>
        <v/>
      </c>
      <c r="I221" s="10" t="str" cm="1">
        <f t="array" ref="I221">IF($B221,myNull,INDEX(tblSourceData[NonEU Census],$A221))</f>
        <v/>
      </c>
      <c r="J221" s="10" t="str" cm="1">
        <f t="array" ref="J221">IF($B221,myNull,INDEX(tblSourceData[Census Total],$A221))</f>
        <v/>
      </c>
      <c r="K221" s="11" t="str" cm="1">
        <f t="array" ref="K221">IF($B221,myNull,INDEX(tblSourceData[EU Year 1],$A221))</f>
        <v/>
      </c>
      <c r="L221" s="11" t="str" cm="1">
        <f t="array" ref="L221">IF($B221,myNull,INDEX(tblSourceData[EU Year 2],$A221))</f>
        <v/>
      </c>
      <c r="M221" s="11" t="str" cm="1">
        <f t="array" ref="M221">IF($B221,myNull,INDEX(tblSourceData[EU Year 3],$A221))</f>
        <v/>
      </c>
      <c r="N221" s="11" t="str" cm="1">
        <f t="array" ref="N221">IF($B221,myNull,INDEX(tblSourceData[EU Year 4],$A221))</f>
        <v/>
      </c>
      <c r="O221" s="11" t="str" cm="1">
        <f t="array" ref="O221">IF($B221,myNull,INDEX(tblSourceData[EU Year 5],$A221))</f>
        <v/>
      </c>
      <c r="P221" s="11" t="str" cm="1">
        <f t="array" ref="P221">IF($B221,myNull,INDEX(tblSourceData[NonEU Year1],$A221))</f>
        <v/>
      </c>
      <c r="Q221" s="11" t="str" cm="1">
        <f t="array" ref="Q221">IF($B221,myNull,INDEX(tblSourceData[NonEU Year2],$A221))</f>
        <v/>
      </c>
      <c r="R221" s="11" t="str" cm="1">
        <f t="array" ref="R221">IF($B221,myNull,INDEX(tblSourceData[NonEU Year3],$A221))</f>
        <v/>
      </c>
      <c r="S221" s="11" t="str" cm="1">
        <f t="array" ref="S221">IF($B221,myNull,INDEX(tblSourceData[NonEU Year4],$A221))</f>
        <v/>
      </c>
      <c r="T221" s="11" t="str" cm="1">
        <f t="array" ref="T221">IF($B221,myNull,INDEX(tblSourceData[NonEU Year5],$A221))</f>
        <v/>
      </c>
      <c r="V221" s="28">
        <f t="shared" si="49"/>
        <v>0</v>
      </c>
      <c r="W221" s="28">
        <f t="shared" si="50"/>
        <v>0</v>
      </c>
      <c r="X221" s="28">
        <f t="shared" si="51"/>
        <v>0</v>
      </c>
      <c r="Y221" s="28">
        <f t="shared" si="52"/>
        <v>0</v>
      </c>
      <c r="Z221" s="28">
        <f t="shared" si="53"/>
        <v>0</v>
      </c>
      <c r="AA221" s="28">
        <f t="shared" si="54"/>
        <v>0</v>
      </c>
      <c r="AB221" s="28">
        <f t="shared" si="55"/>
        <v>0</v>
      </c>
      <c r="AC221" s="28">
        <f t="shared" si="56"/>
        <v>0</v>
      </c>
      <c r="AD221" s="28">
        <f t="shared" si="57"/>
        <v>0</v>
      </c>
      <c r="AE221" s="28">
        <f t="shared" si="58"/>
        <v>0</v>
      </c>
      <c r="AG221" s="12" t="str" cm="1">
        <f t="array" ref="AG221">IF($B221,myNull,IF(INDEX(tblSourceData[EU Year 1],$A221)=myNull,0,INDEX(tblSourceData[EU Year 1],$A221)))</f>
        <v/>
      </c>
      <c r="AH221" s="12" t="str" cm="1">
        <f t="array" ref="AH221">IF($B221,myNull,IF(INDEX(tblSourceData[EU Year 2],$A221)=myNull,0,INDEX(tblSourceData[EU Year 2],$A221)))</f>
        <v/>
      </c>
      <c r="AI221" s="12" t="str" cm="1">
        <f t="array" ref="AI221">IF($B221,myNull,IF(INDEX(tblSourceData[EU Year 3],$A221)=myNull,0,INDEX(tblSourceData[EU Year 3],$A221)))</f>
        <v/>
      </c>
      <c r="AJ221" s="12" t="str" cm="1">
        <f t="array" ref="AJ221">IF($B221,myNull,IF(INDEX(tblSourceData[EU Year 4],$A221)=myNull,0,INDEX(tblSourceData[EU Year 4],$A221)))</f>
        <v/>
      </c>
      <c r="AK221" s="12" t="str" cm="1">
        <f t="array" ref="AK221">IF($B221,myNull,IF(INDEX(tblSourceData[EU Year 5],$A221)=myNull,0,INDEX(tblSourceData[EU Year 5],$A221)))</f>
        <v/>
      </c>
      <c r="AL221" s="12" t="str" cm="1">
        <f t="array" ref="AL221">IF($B221,myNull,IF(INDEX(tblSourceData[NonEU Year1],$A221)=myNull,0,INDEX(tblSourceData[NonEU Year1],$A221)))</f>
        <v/>
      </c>
      <c r="AM221" s="12" t="str" cm="1">
        <f t="array" ref="AM221">IF($B221,myNull,IF(INDEX(tblSourceData[NonEU Year2],$A221)=myNull,0,INDEX(tblSourceData[NonEU Year2],$A221)))</f>
        <v/>
      </c>
      <c r="AN221" s="12" t="str" cm="1">
        <f t="array" ref="AN221">IF($B221,myNull,IF(INDEX(tblSourceData[NonEU Year3],$A221)=myNull,0,INDEX(tblSourceData[NonEU Year3],$A221)))</f>
        <v/>
      </c>
      <c r="AO221" s="12" t="str" cm="1">
        <f t="array" ref="AO221">IF($B221,myNull,IF(INDEX(tblSourceData[NonEU Year4],$A221)=myNull,0,INDEX(tblSourceData[NonEU Year4],$A221)))</f>
        <v/>
      </c>
      <c r="AP221" s="12" t="str" cm="1">
        <f t="array" ref="AP221">IF($B221,myNull,IF(INDEX(tblSourceData[NonEU Year5],$A221)=myNull,0,INDEX(tblSourceData[NonEU Year5],$A221)))</f>
        <v/>
      </c>
    </row>
    <row r="222" spans="1:42" x14ac:dyDescent="0.3">
      <c r="A222" s="4">
        <f t="shared" si="47"/>
        <v>213</v>
      </c>
      <c r="B222" s="6" t="b">
        <f t="shared" si="48"/>
        <v>1</v>
      </c>
      <c r="D222" t="str" cm="1">
        <f t="array" ref="D222">IF($B222,myNull,INDEX(tblSourceData[Campus],$A222))</f>
        <v/>
      </c>
      <c r="E222" t="str" cm="1">
        <f t="array" ref="E222">IF($B222,myNull,INDEX(tblSourceData[Major],$A222))</f>
        <v/>
      </c>
      <c r="F222" t="str" cm="1">
        <f t="array" ref="F222">IF($B222,myNull,INDEX(tblSourceData[Stage],$A222))</f>
        <v/>
      </c>
      <c r="G222" t="str" cm="1">
        <f t="array" ref="G222">IF($B222,myNull,INDEX(tblSourceData[Level],$A222))</f>
        <v/>
      </c>
      <c r="H222" s="10" t="str" cm="1">
        <f t="array" ref="H222">IF($B222,myNull,INDEX(tblSourceData[EU Census],$A222))</f>
        <v/>
      </c>
      <c r="I222" s="10" t="str" cm="1">
        <f t="array" ref="I222">IF($B222,myNull,INDEX(tblSourceData[NonEU Census],$A222))</f>
        <v/>
      </c>
      <c r="J222" s="10" t="str" cm="1">
        <f t="array" ref="J222">IF($B222,myNull,INDEX(tblSourceData[Census Total],$A222))</f>
        <v/>
      </c>
      <c r="K222" s="11" t="str" cm="1">
        <f t="array" ref="K222">IF($B222,myNull,INDEX(tblSourceData[EU Year 1],$A222))</f>
        <v/>
      </c>
      <c r="L222" s="11" t="str" cm="1">
        <f t="array" ref="L222">IF($B222,myNull,INDEX(tblSourceData[EU Year 2],$A222))</f>
        <v/>
      </c>
      <c r="M222" s="11" t="str" cm="1">
        <f t="array" ref="M222">IF($B222,myNull,INDEX(tblSourceData[EU Year 3],$A222))</f>
        <v/>
      </c>
      <c r="N222" s="11" t="str" cm="1">
        <f t="array" ref="N222">IF($B222,myNull,INDEX(tblSourceData[EU Year 4],$A222))</f>
        <v/>
      </c>
      <c r="O222" s="11" t="str" cm="1">
        <f t="array" ref="O222">IF($B222,myNull,INDEX(tblSourceData[EU Year 5],$A222))</f>
        <v/>
      </c>
      <c r="P222" s="11" t="str" cm="1">
        <f t="array" ref="P222">IF($B222,myNull,INDEX(tblSourceData[NonEU Year1],$A222))</f>
        <v/>
      </c>
      <c r="Q222" s="11" t="str" cm="1">
        <f t="array" ref="Q222">IF($B222,myNull,INDEX(tblSourceData[NonEU Year2],$A222))</f>
        <v/>
      </c>
      <c r="R222" s="11" t="str" cm="1">
        <f t="array" ref="R222">IF($B222,myNull,INDEX(tblSourceData[NonEU Year3],$A222))</f>
        <v/>
      </c>
      <c r="S222" s="11" t="str" cm="1">
        <f t="array" ref="S222">IF($B222,myNull,INDEX(tblSourceData[NonEU Year4],$A222))</f>
        <v/>
      </c>
      <c r="T222" s="11" t="str" cm="1">
        <f t="array" ref="T222">IF($B222,myNull,INDEX(tblSourceData[NonEU Year5],$A222))</f>
        <v/>
      </c>
      <c r="V222" s="28">
        <f t="shared" si="49"/>
        <v>0</v>
      </c>
      <c r="W222" s="28">
        <f t="shared" si="50"/>
        <v>0</v>
      </c>
      <c r="X222" s="28">
        <f t="shared" si="51"/>
        <v>0</v>
      </c>
      <c r="Y222" s="28">
        <f t="shared" si="52"/>
        <v>0</v>
      </c>
      <c r="Z222" s="28">
        <f t="shared" si="53"/>
        <v>0</v>
      </c>
      <c r="AA222" s="28">
        <f t="shared" si="54"/>
        <v>0</v>
      </c>
      <c r="AB222" s="28">
        <f t="shared" si="55"/>
        <v>0</v>
      </c>
      <c r="AC222" s="28">
        <f t="shared" si="56"/>
        <v>0</v>
      </c>
      <c r="AD222" s="28">
        <f t="shared" si="57"/>
        <v>0</v>
      </c>
      <c r="AE222" s="28">
        <f t="shared" si="58"/>
        <v>0</v>
      </c>
      <c r="AG222" s="12" t="str" cm="1">
        <f t="array" ref="AG222">IF($B222,myNull,IF(INDEX(tblSourceData[EU Year 1],$A222)=myNull,0,INDEX(tblSourceData[EU Year 1],$A222)))</f>
        <v/>
      </c>
      <c r="AH222" s="12" t="str" cm="1">
        <f t="array" ref="AH222">IF($B222,myNull,IF(INDEX(tblSourceData[EU Year 2],$A222)=myNull,0,INDEX(tblSourceData[EU Year 2],$A222)))</f>
        <v/>
      </c>
      <c r="AI222" s="12" t="str" cm="1">
        <f t="array" ref="AI222">IF($B222,myNull,IF(INDEX(tblSourceData[EU Year 3],$A222)=myNull,0,INDEX(tblSourceData[EU Year 3],$A222)))</f>
        <v/>
      </c>
      <c r="AJ222" s="12" t="str" cm="1">
        <f t="array" ref="AJ222">IF($B222,myNull,IF(INDEX(tblSourceData[EU Year 4],$A222)=myNull,0,INDEX(tblSourceData[EU Year 4],$A222)))</f>
        <v/>
      </c>
      <c r="AK222" s="12" t="str" cm="1">
        <f t="array" ref="AK222">IF($B222,myNull,IF(INDEX(tblSourceData[EU Year 5],$A222)=myNull,0,INDEX(tblSourceData[EU Year 5],$A222)))</f>
        <v/>
      </c>
      <c r="AL222" s="12" t="str" cm="1">
        <f t="array" ref="AL222">IF($B222,myNull,IF(INDEX(tblSourceData[NonEU Year1],$A222)=myNull,0,INDEX(tblSourceData[NonEU Year1],$A222)))</f>
        <v/>
      </c>
      <c r="AM222" s="12" t="str" cm="1">
        <f t="array" ref="AM222">IF($B222,myNull,IF(INDEX(tblSourceData[NonEU Year2],$A222)=myNull,0,INDEX(tblSourceData[NonEU Year2],$A222)))</f>
        <v/>
      </c>
      <c r="AN222" s="12" t="str" cm="1">
        <f t="array" ref="AN222">IF($B222,myNull,IF(INDEX(tblSourceData[NonEU Year3],$A222)=myNull,0,INDEX(tblSourceData[NonEU Year3],$A222)))</f>
        <v/>
      </c>
      <c r="AO222" s="12" t="str" cm="1">
        <f t="array" ref="AO222">IF($B222,myNull,IF(INDEX(tblSourceData[NonEU Year4],$A222)=myNull,0,INDEX(tblSourceData[NonEU Year4],$A222)))</f>
        <v/>
      </c>
      <c r="AP222" s="12" t="str" cm="1">
        <f t="array" ref="AP222">IF($B222,myNull,IF(INDEX(tblSourceData[NonEU Year5],$A222)=myNull,0,INDEX(tblSourceData[NonEU Year5],$A222)))</f>
        <v/>
      </c>
    </row>
    <row r="223" spans="1:42" x14ac:dyDescent="0.3">
      <c r="A223" s="4">
        <f t="shared" si="47"/>
        <v>214</v>
      </c>
      <c r="B223" s="6" t="b">
        <f t="shared" si="48"/>
        <v>1</v>
      </c>
      <c r="D223" t="str" cm="1">
        <f t="array" ref="D223">IF($B223,myNull,INDEX(tblSourceData[Campus],$A223))</f>
        <v/>
      </c>
      <c r="E223" t="str" cm="1">
        <f t="array" ref="E223">IF($B223,myNull,INDEX(tblSourceData[Major],$A223))</f>
        <v/>
      </c>
      <c r="F223" t="str" cm="1">
        <f t="array" ref="F223">IF($B223,myNull,INDEX(tblSourceData[Stage],$A223))</f>
        <v/>
      </c>
      <c r="G223" t="str" cm="1">
        <f t="array" ref="G223">IF($B223,myNull,INDEX(tblSourceData[Level],$A223))</f>
        <v/>
      </c>
      <c r="H223" s="10" t="str" cm="1">
        <f t="array" ref="H223">IF($B223,myNull,INDEX(tblSourceData[EU Census],$A223))</f>
        <v/>
      </c>
      <c r="I223" s="10" t="str" cm="1">
        <f t="array" ref="I223">IF($B223,myNull,INDEX(tblSourceData[NonEU Census],$A223))</f>
        <v/>
      </c>
      <c r="J223" s="10" t="str" cm="1">
        <f t="array" ref="J223">IF($B223,myNull,INDEX(tblSourceData[Census Total],$A223))</f>
        <v/>
      </c>
      <c r="K223" s="11" t="str" cm="1">
        <f t="array" ref="K223">IF($B223,myNull,INDEX(tblSourceData[EU Year 1],$A223))</f>
        <v/>
      </c>
      <c r="L223" s="11" t="str" cm="1">
        <f t="array" ref="L223">IF($B223,myNull,INDEX(tblSourceData[EU Year 2],$A223))</f>
        <v/>
      </c>
      <c r="M223" s="11" t="str" cm="1">
        <f t="array" ref="M223">IF($B223,myNull,INDEX(tblSourceData[EU Year 3],$A223))</f>
        <v/>
      </c>
      <c r="N223" s="11" t="str" cm="1">
        <f t="array" ref="N223">IF($B223,myNull,INDEX(tblSourceData[EU Year 4],$A223))</f>
        <v/>
      </c>
      <c r="O223" s="11" t="str" cm="1">
        <f t="array" ref="O223">IF($B223,myNull,INDEX(tblSourceData[EU Year 5],$A223))</f>
        <v/>
      </c>
      <c r="P223" s="11" t="str" cm="1">
        <f t="array" ref="P223">IF($B223,myNull,INDEX(tblSourceData[NonEU Year1],$A223))</f>
        <v/>
      </c>
      <c r="Q223" s="11" t="str" cm="1">
        <f t="array" ref="Q223">IF($B223,myNull,INDEX(tblSourceData[NonEU Year2],$A223))</f>
        <v/>
      </c>
      <c r="R223" s="11" t="str" cm="1">
        <f t="array" ref="R223">IF($B223,myNull,INDEX(tblSourceData[NonEU Year3],$A223))</f>
        <v/>
      </c>
      <c r="S223" s="11" t="str" cm="1">
        <f t="array" ref="S223">IF($B223,myNull,INDEX(tblSourceData[NonEU Year4],$A223))</f>
        <v/>
      </c>
      <c r="T223" s="11" t="str" cm="1">
        <f t="array" ref="T223">IF($B223,myNull,INDEX(tblSourceData[NonEU Year5],$A223))</f>
        <v/>
      </c>
      <c r="V223" s="28">
        <f t="shared" si="49"/>
        <v>0</v>
      </c>
      <c r="W223" s="28">
        <f t="shared" si="50"/>
        <v>0</v>
      </c>
      <c r="X223" s="28">
        <f t="shared" si="51"/>
        <v>0</v>
      </c>
      <c r="Y223" s="28">
        <f t="shared" si="52"/>
        <v>0</v>
      </c>
      <c r="Z223" s="28">
        <f t="shared" si="53"/>
        <v>0</v>
      </c>
      <c r="AA223" s="28">
        <f t="shared" si="54"/>
        <v>0</v>
      </c>
      <c r="AB223" s="28">
        <f t="shared" si="55"/>
        <v>0</v>
      </c>
      <c r="AC223" s="28">
        <f t="shared" si="56"/>
        <v>0</v>
      </c>
      <c r="AD223" s="28">
        <f t="shared" si="57"/>
        <v>0</v>
      </c>
      <c r="AE223" s="28">
        <f t="shared" si="58"/>
        <v>0</v>
      </c>
      <c r="AG223" s="12" t="str" cm="1">
        <f t="array" ref="AG223">IF($B223,myNull,IF(INDEX(tblSourceData[EU Year 1],$A223)=myNull,0,INDEX(tblSourceData[EU Year 1],$A223)))</f>
        <v/>
      </c>
      <c r="AH223" s="12" t="str" cm="1">
        <f t="array" ref="AH223">IF($B223,myNull,IF(INDEX(tblSourceData[EU Year 2],$A223)=myNull,0,INDEX(tblSourceData[EU Year 2],$A223)))</f>
        <v/>
      </c>
      <c r="AI223" s="12" t="str" cm="1">
        <f t="array" ref="AI223">IF($B223,myNull,IF(INDEX(tblSourceData[EU Year 3],$A223)=myNull,0,INDEX(tblSourceData[EU Year 3],$A223)))</f>
        <v/>
      </c>
      <c r="AJ223" s="12" t="str" cm="1">
        <f t="array" ref="AJ223">IF($B223,myNull,IF(INDEX(tblSourceData[EU Year 4],$A223)=myNull,0,INDEX(tblSourceData[EU Year 4],$A223)))</f>
        <v/>
      </c>
      <c r="AK223" s="12" t="str" cm="1">
        <f t="array" ref="AK223">IF($B223,myNull,IF(INDEX(tblSourceData[EU Year 5],$A223)=myNull,0,INDEX(tblSourceData[EU Year 5],$A223)))</f>
        <v/>
      </c>
      <c r="AL223" s="12" t="str" cm="1">
        <f t="array" ref="AL223">IF($B223,myNull,IF(INDEX(tblSourceData[NonEU Year1],$A223)=myNull,0,INDEX(tblSourceData[NonEU Year1],$A223)))</f>
        <v/>
      </c>
      <c r="AM223" s="12" t="str" cm="1">
        <f t="array" ref="AM223">IF($B223,myNull,IF(INDEX(tblSourceData[NonEU Year2],$A223)=myNull,0,INDEX(tblSourceData[NonEU Year2],$A223)))</f>
        <v/>
      </c>
      <c r="AN223" s="12" t="str" cm="1">
        <f t="array" ref="AN223">IF($B223,myNull,IF(INDEX(tblSourceData[NonEU Year3],$A223)=myNull,0,INDEX(tblSourceData[NonEU Year3],$A223)))</f>
        <v/>
      </c>
      <c r="AO223" s="12" t="str" cm="1">
        <f t="array" ref="AO223">IF($B223,myNull,IF(INDEX(tblSourceData[NonEU Year4],$A223)=myNull,0,INDEX(tblSourceData[NonEU Year4],$A223)))</f>
        <v/>
      </c>
      <c r="AP223" s="12" t="str" cm="1">
        <f t="array" ref="AP223">IF($B223,myNull,IF(INDEX(tblSourceData[NonEU Year5],$A223)=myNull,0,INDEX(tblSourceData[NonEU Year5],$A223)))</f>
        <v/>
      </c>
    </row>
    <row r="224" spans="1:42" x14ac:dyDescent="0.3">
      <c r="A224" s="4">
        <f t="shared" si="47"/>
        <v>215</v>
      </c>
      <c r="B224" s="6" t="b">
        <f t="shared" si="48"/>
        <v>1</v>
      </c>
      <c r="D224" t="str" cm="1">
        <f t="array" ref="D224">IF($B224,myNull,INDEX(tblSourceData[Campus],$A224))</f>
        <v/>
      </c>
      <c r="E224" t="str" cm="1">
        <f t="array" ref="E224">IF($B224,myNull,INDEX(tblSourceData[Major],$A224))</f>
        <v/>
      </c>
      <c r="F224" t="str" cm="1">
        <f t="array" ref="F224">IF($B224,myNull,INDEX(tblSourceData[Stage],$A224))</f>
        <v/>
      </c>
      <c r="G224" t="str" cm="1">
        <f t="array" ref="G224">IF($B224,myNull,INDEX(tblSourceData[Level],$A224))</f>
        <v/>
      </c>
      <c r="H224" s="10" t="str" cm="1">
        <f t="array" ref="H224">IF($B224,myNull,INDEX(tblSourceData[EU Census],$A224))</f>
        <v/>
      </c>
      <c r="I224" s="10" t="str" cm="1">
        <f t="array" ref="I224">IF($B224,myNull,INDEX(tblSourceData[NonEU Census],$A224))</f>
        <v/>
      </c>
      <c r="J224" s="10" t="str" cm="1">
        <f t="array" ref="J224">IF($B224,myNull,INDEX(tblSourceData[Census Total],$A224))</f>
        <v/>
      </c>
      <c r="K224" s="11" t="str" cm="1">
        <f t="array" ref="K224">IF($B224,myNull,INDEX(tblSourceData[EU Year 1],$A224))</f>
        <v/>
      </c>
      <c r="L224" s="11" t="str" cm="1">
        <f t="array" ref="L224">IF($B224,myNull,INDEX(tblSourceData[EU Year 2],$A224))</f>
        <v/>
      </c>
      <c r="M224" s="11" t="str" cm="1">
        <f t="array" ref="M224">IF($B224,myNull,INDEX(tblSourceData[EU Year 3],$A224))</f>
        <v/>
      </c>
      <c r="N224" s="11" t="str" cm="1">
        <f t="array" ref="N224">IF($B224,myNull,INDEX(tblSourceData[EU Year 4],$A224))</f>
        <v/>
      </c>
      <c r="O224" s="11" t="str" cm="1">
        <f t="array" ref="O224">IF($B224,myNull,INDEX(tblSourceData[EU Year 5],$A224))</f>
        <v/>
      </c>
      <c r="P224" s="11" t="str" cm="1">
        <f t="array" ref="P224">IF($B224,myNull,INDEX(tblSourceData[NonEU Year1],$A224))</f>
        <v/>
      </c>
      <c r="Q224" s="11" t="str" cm="1">
        <f t="array" ref="Q224">IF($B224,myNull,INDEX(tblSourceData[NonEU Year2],$A224))</f>
        <v/>
      </c>
      <c r="R224" s="11" t="str" cm="1">
        <f t="array" ref="R224">IF($B224,myNull,INDEX(tblSourceData[NonEU Year3],$A224))</f>
        <v/>
      </c>
      <c r="S224" s="11" t="str" cm="1">
        <f t="array" ref="S224">IF($B224,myNull,INDEX(tblSourceData[NonEU Year4],$A224))</f>
        <v/>
      </c>
      <c r="T224" s="11" t="str" cm="1">
        <f t="array" ref="T224">IF($B224,myNull,INDEX(tblSourceData[NonEU Year5],$A224))</f>
        <v/>
      </c>
      <c r="V224" s="28">
        <f t="shared" si="49"/>
        <v>0</v>
      </c>
      <c r="W224" s="28">
        <f t="shared" si="50"/>
        <v>0</v>
      </c>
      <c r="X224" s="28">
        <f t="shared" si="51"/>
        <v>0</v>
      </c>
      <c r="Y224" s="28">
        <f t="shared" si="52"/>
        <v>0</v>
      </c>
      <c r="Z224" s="28">
        <f t="shared" si="53"/>
        <v>0</v>
      </c>
      <c r="AA224" s="28">
        <f t="shared" si="54"/>
        <v>0</v>
      </c>
      <c r="AB224" s="28">
        <f t="shared" si="55"/>
        <v>0</v>
      </c>
      <c r="AC224" s="28">
        <f t="shared" si="56"/>
        <v>0</v>
      </c>
      <c r="AD224" s="28">
        <f t="shared" si="57"/>
        <v>0</v>
      </c>
      <c r="AE224" s="28">
        <f t="shared" si="58"/>
        <v>0</v>
      </c>
      <c r="AG224" s="12" t="str" cm="1">
        <f t="array" ref="AG224">IF($B224,myNull,IF(INDEX(tblSourceData[EU Year 1],$A224)=myNull,0,INDEX(tblSourceData[EU Year 1],$A224)))</f>
        <v/>
      </c>
      <c r="AH224" s="12" t="str" cm="1">
        <f t="array" ref="AH224">IF($B224,myNull,IF(INDEX(tblSourceData[EU Year 2],$A224)=myNull,0,INDEX(tblSourceData[EU Year 2],$A224)))</f>
        <v/>
      </c>
      <c r="AI224" s="12" t="str" cm="1">
        <f t="array" ref="AI224">IF($B224,myNull,IF(INDEX(tblSourceData[EU Year 3],$A224)=myNull,0,INDEX(tblSourceData[EU Year 3],$A224)))</f>
        <v/>
      </c>
      <c r="AJ224" s="12" t="str" cm="1">
        <f t="array" ref="AJ224">IF($B224,myNull,IF(INDEX(tblSourceData[EU Year 4],$A224)=myNull,0,INDEX(tblSourceData[EU Year 4],$A224)))</f>
        <v/>
      </c>
      <c r="AK224" s="12" t="str" cm="1">
        <f t="array" ref="AK224">IF($B224,myNull,IF(INDEX(tblSourceData[EU Year 5],$A224)=myNull,0,INDEX(tblSourceData[EU Year 5],$A224)))</f>
        <v/>
      </c>
      <c r="AL224" s="12" t="str" cm="1">
        <f t="array" ref="AL224">IF($B224,myNull,IF(INDEX(tblSourceData[NonEU Year1],$A224)=myNull,0,INDEX(tblSourceData[NonEU Year1],$A224)))</f>
        <v/>
      </c>
      <c r="AM224" s="12" t="str" cm="1">
        <f t="array" ref="AM224">IF($B224,myNull,IF(INDEX(tblSourceData[NonEU Year2],$A224)=myNull,0,INDEX(tblSourceData[NonEU Year2],$A224)))</f>
        <v/>
      </c>
      <c r="AN224" s="12" t="str" cm="1">
        <f t="array" ref="AN224">IF($B224,myNull,IF(INDEX(tblSourceData[NonEU Year3],$A224)=myNull,0,INDEX(tblSourceData[NonEU Year3],$A224)))</f>
        <v/>
      </c>
      <c r="AO224" s="12" t="str" cm="1">
        <f t="array" ref="AO224">IF($B224,myNull,IF(INDEX(tblSourceData[NonEU Year4],$A224)=myNull,0,INDEX(tblSourceData[NonEU Year4],$A224)))</f>
        <v/>
      </c>
      <c r="AP224" s="12" t="str" cm="1">
        <f t="array" ref="AP224">IF($B224,myNull,IF(INDEX(tblSourceData[NonEU Year5],$A224)=myNull,0,INDEX(tblSourceData[NonEU Year5],$A224)))</f>
        <v/>
      </c>
    </row>
    <row r="225" spans="1:42" x14ac:dyDescent="0.3">
      <c r="A225" s="4">
        <f t="shared" si="47"/>
        <v>216</v>
      </c>
      <c r="B225" s="6" t="b">
        <f t="shared" si="48"/>
        <v>1</v>
      </c>
      <c r="D225" t="str" cm="1">
        <f t="array" ref="D225">IF($B225,myNull,INDEX(tblSourceData[Campus],$A225))</f>
        <v/>
      </c>
      <c r="E225" t="str" cm="1">
        <f t="array" ref="E225">IF($B225,myNull,INDEX(tblSourceData[Major],$A225))</f>
        <v/>
      </c>
      <c r="F225" t="str" cm="1">
        <f t="array" ref="F225">IF($B225,myNull,INDEX(tblSourceData[Stage],$A225))</f>
        <v/>
      </c>
      <c r="G225" t="str" cm="1">
        <f t="array" ref="G225">IF($B225,myNull,INDEX(tblSourceData[Level],$A225))</f>
        <v/>
      </c>
      <c r="H225" s="10" t="str" cm="1">
        <f t="array" ref="H225">IF($B225,myNull,INDEX(tblSourceData[EU Census],$A225))</f>
        <v/>
      </c>
      <c r="I225" s="10" t="str" cm="1">
        <f t="array" ref="I225">IF($B225,myNull,INDEX(tblSourceData[NonEU Census],$A225))</f>
        <v/>
      </c>
      <c r="J225" s="10" t="str" cm="1">
        <f t="array" ref="J225">IF($B225,myNull,INDEX(tblSourceData[Census Total],$A225))</f>
        <v/>
      </c>
      <c r="K225" s="11" t="str" cm="1">
        <f t="array" ref="K225">IF($B225,myNull,INDEX(tblSourceData[EU Year 1],$A225))</f>
        <v/>
      </c>
      <c r="L225" s="11" t="str" cm="1">
        <f t="array" ref="L225">IF($B225,myNull,INDEX(tblSourceData[EU Year 2],$A225))</f>
        <v/>
      </c>
      <c r="M225" s="11" t="str" cm="1">
        <f t="array" ref="M225">IF($B225,myNull,INDEX(tblSourceData[EU Year 3],$A225))</f>
        <v/>
      </c>
      <c r="N225" s="11" t="str" cm="1">
        <f t="array" ref="N225">IF($B225,myNull,INDEX(tblSourceData[EU Year 4],$A225))</f>
        <v/>
      </c>
      <c r="O225" s="11" t="str" cm="1">
        <f t="array" ref="O225">IF($B225,myNull,INDEX(tblSourceData[EU Year 5],$A225))</f>
        <v/>
      </c>
      <c r="P225" s="11" t="str" cm="1">
        <f t="array" ref="P225">IF($B225,myNull,INDEX(tblSourceData[NonEU Year1],$A225))</f>
        <v/>
      </c>
      <c r="Q225" s="11" t="str" cm="1">
        <f t="array" ref="Q225">IF($B225,myNull,INDEX(tblSourceData[NonEU Year2],$A225))</f>
        <v/>
      </c>
      <c r="R225" s="11" t="str" cm="1">
        <f t="array" ref="R225">IF($B225,myNull,INDEX(tblSourceData[NonEU Year3],$A225))</f>
        <v/>
      </c>
      <c r="S225" s="11" t="str" cm="1">
        <f t="array" ref="S225">IF($B225,myNull,INDEX(tblSourceData[NonEU Year4],$A225))</f>
        <v/>
      </c>
      <c r="T225" s="11" t="str" cm="1">
        <f t="array" ref="T225">IF($B225,myNull,INDEX(tblSourceData[NonEU Year5],$A225))</f>
        <v/>
      </c>
      <c r="V225" s="28">
        <f t="shared" si="49"/>
        <v>0</v>
      </c>
      <c r="W225" s="28">
        <f t="shared" si="50"/>
        <v>0</v>
      </c>
      <c r="X225" s="28">
        <f t="shared" si="51"/>
        <v>0</v>
      </c>
      <c r="Y225" s="28">
        <f t="shared" si="52"/>
        <v>0</v>
      </c>
      <c r="Z225" s="28">
        <f t="shared" si="53"/>
        <v>0</v>
      </c>
      <c r="AA225" s="28">
        <f t="shared" si="54"/>
        <v>0</v>
      </c>
      <c r="AB225" s="28">
        <f t="shared" si="55"/>
        <v>0</v>
      </c>
      <c r="AC225" s="28">
        <f t="shared" si="56"/>
        <v>0</v>
      </c>
      <c r="AD225" s="28">
        <f t="shared" si="57"/>
        <v>0</v>
      </c>
      <c r="AE225" s="28">
        <f t="shared" si="58"/>
        <v>0</v>
      </c>
      <c r="AG225" s="12" t="str" cm="1">
        <f t="array" ref="AG225">IF($B225,myNull,IF(INDEX(tblSourceData[EU Year 1],$A225)=myNull,0,INDEX(tblSourceData[EU Year 1],$A225)))</f>
        <v/>
      </c>
      <c r="AH225" s="12" t="str" cm="1">
        <f t="array" ref="AH225">IF($B225,myNull,IF(INDEX(tblSourceData[EU Year 2],$A225)=myNull,0,INDEX(tblSourceData[EU Year 2],$A225)))</f>
        <v/>
      </c>
      <c r="AI225" s="12" t="str" cm="1">
        <f t="array" ref="AI225">IF($B225,myNull,IF(INDEX(tblSourceData[EU Year 3],$A225)=myNull,0,INDEX(tblSourceData[EU Year 3],$A225)))</f>
        <v/>
      </c>
      <c r="AJ225" s="12" t="str" cm="1">
        <f t="array" ref="AJ225">IF($B225,myNull,IF(INDEX(tblSourceData[EU Year 4],$A225)=myNull,0,INDEX(tblSourceData[EU Year 4],$A225)))</f>
        <v/>
      </c>
      <c r="AK225" s="12" t="str" cm="1">
        <f t="array" ref="AK225">IF($B225,myNull,IF(INDEX(tblSourceData[EU Year 5],$A225)=myNull,0,INDEX(tblSourceData[EU Year 5],$A225)))</f>
        <v/>
      </c>
      <c r="AL225" s="12" t="str" cm="1">
        <f t="array" ref="AL225">IF($B225,myNull,IF(INDEX(tblSourceData[NonEU Year1],$A225)=myNull,0,INDEX(tblSourceData[NonEU Year1],$A225)))</f>
        <v/>
      </c>
      <c r="AM225" s="12" t="str" cm="1">
        <f t="array" ref="AM225">IF($B225,myNull,IF(INDEX(tblSourceData[NonEU Year2],$A225)=myNull,0,INDEX(tblSourceData[NonEU Year2],$A225)))</f>
        <v/>
      </c>
      <c r="AN225" s="12" t="str" cm="1">
        <f t="array" ref="AN225">IF($B225,myNull,IF(INDEX(tblSourceData[NonEU Year3],$A225)=myNull,0,INDEX(tblSourceData[NonEU Year3],$A225)))</f>
        <v/>
      </c>
      <c r="AO225" s="12" t="str" cm="1">
        <f t="array" ref="AO225">IF($B225,myNull,IF(INDEX(tblSourceData[NonEU Year4],$A225)=myNull,0,INDEX(tblSourceData[NonEU Year4],$A225)))</f>
        <v/>
      </c>
      <c r="AP225" s="12" t="str" cm="1">
        <f t="array" ref="AP225">IF($B225,myNull,IF(INDEX(tblSourceData[NonEU Year5],$A225)=myNull,0,INDEX(tblSourceData[NonEU Year5],$A225)))</f>
        <v/>
      </c>
    </row>
    <row r="226" spans="1:42" x14ac:dyDescent="0.3">
      <c r="A226" s="4">
        <f t="shared" si="47"/>
        <v>217</v>
      </c>
      <c r="B226" s="6" t="b">
        <f t="shared" si="48"/>
        <v>1</v>
      </c>
      <c r="D226" t="str" cm="1">
        <f t="array" ref="D226">IF($B226,myNull,INDEX(tblSourceData[Campus],$A226))</f>
        <v/>
      </c>
      <c r="E226" t="str" cm="1">
        <f t="array" ref="E226">IF($B226,myNull,INDEX(tblSourceData[Major],$A226))</f>
        <v/>
      </c>
      <c r="F226" t="str" cm="1">
        <f t="array" ref="F226">IF($B226,myNull,INDEX(tblSourceData[Stage],$A226))</f>
        <v/>
      </c>
      <c r="G226" t="str" cm="1">
        <f t="array" ref="G226">IF($B226,myNull,INDEX(tblSourceData[Level],$A226))</f>
        <v/>
      </c>
      <c r="H226" s="10" t="str" cm="1">
        <f t="array" ref="H226">IF($B226,myNull,INDEX(tblSourceData[EU Census],$A226))</f>
        <v/>
      </c>
      <c r="I226" s="10" t="str" cm="1">
        <f t="array" ref="I226">IF($B226,myNull,INDEX(tblSourceData[NonEU Census],$A226))</f>
        <v/>
      </c>
      <c r="J226" s="10" t="str" cm="1">
        <f t="array" ref="J226">IF($B226,myNull,INDEX(tblSourceData[Census Total],$A226))</f>
        <v/>
      </c>
      <c r="K226" s="11" t="str" cm="1">
        <f t="array" ref="K226">IF($B226,myNull,INDEX(tblSourceData[EU Year 1],$A226))</f>
        <v/>
      </c>
      <c r="L226" s="11" t="str" cm="1">
        <f t="array" ref="L226">IF($B226,myNull,INDEX(tblSourceData[EU Year 2],$A226))</f>
        <v/>
      </c>
      <c r="M226" s="11" t="str" cm="1">
        <f t="array" ref="M226">IF($B226,myNull,INDEX(tblSourceData[EU Year 3],$A226))</f>
        <v/>
      </c>
      <c r="N226" s="11" t="str" cm="1">
        <f t="array" ref="N226">IF($B226,myNull,INDEX(tblSourceData[EU Year 4],$A226))</f>
        <v/>
      </c>
      <c r="O226" s="11" t="str" cm="1">
        <f t="array" ref="O226">IF($B226,myNull,INDEX(tblSourceData[EU Year 5],$A226))</f>
        <v/>
      </c>
      <c r="P226" s="11" t="str" cm="1">
        <f t="array" ref="P226">IF($B226,myNull,INDEX(tblSourceData[NonEU Year1],$A226))</f>
        <v/>
      </c>
      <c r="Q226" s="11" t="str" cm="1">
        <f t="array" ref="Q226">IF($B226,myNull,INDEX(tblSourceData[NonEU Year2],$A226))</f>
        <v/>
      </c>
      <c r="R226" s="11" t="str" cm="1">
        <f t="array" ref="R226">IF($B226,myNull,INDEX(tblSourceData[NonEU Year3],$A226))</f>
        <v/>
      </c>
      <c r="S226" s="11" t="str" cm="1">
        <f t="array" ref="S226">IF($B226,myNull,INDEX(tblSourceData[NonEU Year4],$A226))</f>
        <v/>
      </c>
      <c r="T226" s="11" t="str" cm="1">
        <f t="array" ref="T226">IF($B226,myNull,INDEX(tblSourceData[NonEU Year5],$A226))</f>
        <v/>
      </c>
      <c r="V226" s="28">
        <f t="shared" si="49"/>
        <v>0</v>
      </c>
      <c r="W226" s="28">
        <f t="shared" si="50"/>
        <v>0</v>
      </c>
      <c r="X226" s="28">
        <f t="shared" si="51"/>
        <v>0</v>
      </c>
      <c r="Y226" s="28">
        <f t="shared" si="52"/>
        <v>0</v>
      </c>
      <c r="Z226" s="28">
        <f t="shared" si="53"/>
        <v>0</v>
      </c>
      <c r="AA226" s="28">
        <f t="shared" si="54"/>
        <v>0</v>
      </c>
      <c r="AB226" s="28">
        <f t="shared" si="55"/>
        <v>0</v>
      </c>
      <c r="AC226" s="28">
        <f t="shared" si="56"/>
        <v>0</v>
      </c>
      <c r="AD226" s="28">
        <f t="shared" si="57"/>
        <v>0</v>
      </c>
      <c r="AE226" s="28">
        <f t="shared" si="58"/>
        <v>0</v>
      </c>
      <c r="AG226" s="12" t="str" cm="1">
        <f t="array" ref="AG226">IF($B226,myNull,IF(INDEX(tblSourceData[EU Year 1],$A226)=myNull,0,INDEX(tblSourceData[EU Year 1],$A226)))</f>
        <v/>
      </c>
      <c r="AH226" s="12" t="str" cm="1">
        <f t="array" ref="AH226">IF($B226,myNull,IF(INDEX(tblSourceData[EU Year 2],$A226)=myNull,0,INDEX(tblSourceData[EU Year 2],$A226)))</f>
        <v/>
      </c>
      <c r="AI226" s="12" t="str" cm="1">
        <f t="array" ref="AI226">IF($B226,myNull,IF(INDEX(tblSourceData[EU Year 3],$A226)=myNull,0,INDEX(tblSourceData[EU Year 3],$A226)))</f>
        <v/>
      </c>
      <c r="AJ226" s="12" t="str" cm="1">
        <f t="array" ref="AJ226">IF($B226,myNull,IF(INDEX(tblSourceData[EU Year 4],$A226)=myNull,0,INDEX(tblSourceData[EU Year 4],$A226)))</f>
        <v/>
      </c>
      <c r="AK226" s="12" t="str" cm="1">
        <f t="array" ref="AK226">IF($B226,myNull,IF(INDEX(tblSourceData[EU Year 5],$A226)=myNull,0,INDEX(tblSourceData[EU Year 5],$A226)))</f>
        <v/>
      </c>
      <c r="AL226" s="12" t="str" cm="1">
        <f t="array" ref="AL226">IF($B226,myNull,IF(INDEX(tblSourceData[NonEU Year1],$A226)=myNull,0,INDEX(tblSourceData[NonEU Year1],$A226)))</f>
        <v/>
      </c>
      <c r="AM226" s="12" t="str" cm="1">
        <f t="array" ref="AM226">IF($B226,myNull,IF(INDEX(tblSourceData[NonEU Year2],$A226)=myNull,0,INDEX(tblSourceData[NonEU Year2],$A226)))</f>
        <v/>
      </c>
      <c r="AN226" s="12" t="str" cm="1">
        <f t="array" ref="AN226">IF($B226,myNull,IF(INDEX(tblSourceData[NonEU Year3],$A226)=myNull,0,INDEX(tblSourceData[NonEU Year3],$A226)))</f>
        <v/>
      </c>
      <c r="AO226" s="12" t="str" cm="1">
        <f t="array" ref="AO226">IF($B226,myNull,IF(INDEX(tblSourceData[NonEU Year4],$A226)=myNull,0,INDEX(tblSourceData[NonEU Year4],$A226)))</f>
        <v/>
      </c>
      <c r="AP226" s="12" t="str" cm="1">
        <f t="array" ref="AP226">IF($B226,myNull,IF(INDEX(tblSourceData[NonEU Year5],$A226)=myNull,0,INDEX(tblSourceData[NonEU Year5],$A226)))</f>
        <v/>
      </c>
    </row>
    <row r="227" spans="1:42" x14ac:dyDescent="0.3">
      <c r="A227" s="4">
        <f t="shared" si="47"/>
        <v>218</v>
      </c>
      <c r="B227" s="6" t="b">
        <f t="shared" si="48"/>
        <v>1</v>
      </c>
      <c r="D227" t="str" cm="1">
        <f t="array" ref="D227">IF($B227,myNull,INDEX(tblSourceData[Campus],$A227))</f>
        <v/>
      </c>
      <c r="E227" t="str" cm="1">
        <f t="array" ref="E227">IF($B227,myNull,INDEX(tblSourceData[Major],$A227))</f>
        <v/>
      </c>
      <c r="F227" t="str" cm="1">
        <f t="array" ref="F227">IF($B227,myNull,INDEX(tblSourceData[Stage],$A227))</f>
        <v/>
      </c>
      <c r="G227" t="str" cm="1">
        <f t="array" ref="G227">IF($B227,myNull,INDEX(tblSourceData[Level],$A227))</f>
        <v/>
      </c>
      <c r="H227" s="10" t="str" cm="1">
        <f t="array" ref="H227">IF($B227,myNull,INDEX(tblSourceData[EU Census],$A227))</f>
        <v/>
      </c>
      <c r="I227" s="10" t="str" cm="1">
        <f t="array" ref="I227">IF($B227,myNull,INDEX(tblSourceData[NonEU Census],$A227))</f>
        <v/>
      </c>
      <c r="J227" s="10" t="str" cm="1">
        <f t="array" ref="J227">IF($B227,myNull,INDEX(tblSourceData[Census Total],$A227))</f>
        <v/>
      </c>
      <c r="K227" s="11" t="str" cm="1">
        <f t="array" ref="K227">IF($B227,myNull,INDEX(tblSourceData[EU Year 1],$A227))</f>
        <v/>
      </c>
      <c r="L227" s="11" t="str" cm="1">
        <f t="array" ref="L227">IF($B227,myNull,INDEX(tblSourceData[EU Year 2],$A227))</f>
        <v/>
      </c>
      <c r="M227" s="11" t="str" cm="1">
        <f t="array" ref="M227">IF($B227,myNull,INDEX(tblSourceData[EU Year 3],$A227))</f>
        <v/>
      </c>
      <c r="N227" s="11" t="str" cm="1">
        <f t="array" ref="N227">IF($B227,myNull,INDEX(tblSourceData[EU Year 4],$A227))</f>
        <v/>
      </c>
      <c r="O227" s="11" t="str" cm="1">
        <f t="array" ref="O227">IF($B227,myNull,INDEX(tblSourceData[EU Year 5],$A227))</f>
        <v/>
      </c>
      <c r="P227" s="11" t="str" cm="1">
        <f t="array" ref="P227">IF($B227,myNull,INDEX(tblSourceData[NonEU Year1],$A227))</f>
        <v/>
      </c>
      <c r="Q227" s="11" t="str" cm="1">
        <f t="array" ref="Q227">IF($B227,myNull,INDEX(tblSourceData[NonEU Year2],$A227))</f>
        <v/>
      </c>
      <c r="R227" s="11" t="str" cm="1">
        <f t="array" ref="R227">IF($B227,myNull,INDEX(tblSourceData[NonEU Year3],$A227))</f>
        <v/>
      </c>
      <c r="S227" s="11" t="str" cm="1">
        <f t="array" ref="S227">IF($B227,myNull,INDEX(tblSourceData[NonEU Year4],$A227))</f>
        <v/>
      </c>
      <c r="T227" s="11" t="str" cm="1">
        <f t="array" ref="T227">IF($B227,myNull,INDEX(tblSourceData[NonEU Year5],$A227))</f>
        <v/>
      </c>
      <c r="V227" s="28">
        <f t="shared" si="49"/>
        <v>0</v>
      </c>
      <c r="W227" s="28">
        <f t="shared" si="50"/>
        <v>0</v>
      </c>
      <c r="X227" s="28">
        <f t="shared" si="51"/>
        <v>0</v>
      </c>
      <c r="Y227" s="28">
        <f t="shared" si="52"/>
        <v>0</v>
      </c>
      <c r="Z227" s="28">
        <f t="shared" si="53"/>
        <v>0</v>
      </c>
      <c r="AA227" s="28">
        <f t="shared" si="54"/>
        <v>0</v>
      </c>
      <c r="AB227" s="28">
        <f t="shared" si="55"/>
        <v>0</v>
      </c>
      <c r="AC227" s="28">
        <f t="shared" si="56"/>
        <v>0</v>
      </c>
      <c r="AD227" s="28">
        <f t="shared" si="57"/>
        <v>0</v>
      </c>
      <c r="AE227" s="28">
        <f t="shared" si="58"/>
        <v>0</v>
      </c>
      <c r="AG227" s="12" t="str" cm="1">
        <f t="array" ref="AG227">IF($B227,myNull,IF(INDEX(tblSourceData[EU Year 1],$A227)=myNull,0,INDEX(tblSourceData[EU Year 1],$A227)))</f>
        <v/>
      </c>
      <c r="AH227" s="12" t="str" cm="1">
        <f t="array" ref="AH227">IF($B227,myNull,IF(INDEX(tblSourceData[EU Year 2],$A227)=myNull,0,INDEX(tblSourceData[EU Year 2],$A227)))</f>
        <v/>
      </c>
      <c r="AI227" s="12" t="str" cm="1">
        <f t="array" ref="AI227">IF($B227,myNull,IF(INDEX(tblSourceData[EU Year 3],$A227)=myNull,0,INDEX(tblSourceData[EU Year 3],$A227)))</f>
        <v/>
      </c>
      <c r="AJ227" s="12" t="str" cm="1">
        <f t="array" ref="AJ227">IF($B227,myNull,IF(INDEX(tblSourceData[EU Year 4],$A227)=myNull,0,INDEX(tblSourceData[EU Year 4],$A227)))</f>
        <v/>
      </c>
      <c r="AK227" s="12" t="str" cm="1">
        <f t="array" ref="AK227">IF($B227,myNull,IF(INDEX(tblSourceData[EU Year 5],$A227)=myNull,0,INDEX(tblSourceData[EU Year 5],$A227)))</f>
        <v/>
      </c>
      <c r="AL227" s="12" t="str" cm="1">
        <f t="array" ref="AL227">IF($B227,myNull,IF(INDEX(tblSourceData[NonEU Year1],$A227)=myNull,0,INDEX(tblSourceData[NonEU Year1],$A227)))</f>
        <v/>
      </c>
      <c r="AM227" s="12" t="str" cm="1">
        <f t="array" ref="AM227">IF($B227,myNull,IF(INDEX(tblSourceData[NonEU Year2],$A227)=myNull,0,INDEX(tblSourceData[NonEU Year2],$A227)))</f>
        <v/>
      </c>
      <c r="AN227" s="12" t="str" cm="1">
        <f t="array" ref="AN227">IF($B227,myNull,IF(INDEX(tblSourceData[NonEU Year3],$A227)=myNull,0,INDEX(tblSourceData[NonEU Year3],$A227)))</f>
        <v/>
      </c>
      <c r="AO227" s="12" t="str" cm="1">
        <f t="array" ref="AO227">IF($B227,myNull,IF(INDEX(tblSourceData[NonEU Year4],$A227)=myNull,0,INDEX(tblSourceData[NonEU Year4],$A227)))</f>
        <v/>
      </c>
      <c r="AP227" s="12" t="str" cm="1">
        <f t="array" ref="AP227">IF($B227,myNull,IF(INDEX(tblSourceData[NonEU Year5],$A227)=myNull,0,INDEX(tblSourceData[NonEU Year5],$A227)))</f>
        <v/>
      </c>
    </row>
    <row r="228" spans="1:42" x14ac:dyDescent="0.3">
      <c r="A228" s="4">
        <f t="shared" si="47"/>
        <v>219</v>
      </c>
      <c r="B228" s="6" t="b">
        <f t="shared" si="48"/>
        <v>1</v>
      </c>
      <c r="D228" t="str" cm="1">
        <f t="array" ref="D228">IF($B228,myNull,INDEX(tblSourceData[Campus],$A228))</f>
        <v/>
      </c>
      <c r="E228" t="str" cm="1">
        <f t="array" ref="E228">IF($B228,myNull,INDEX(tblSourceData[Major],$A228))</f>
        <v/>
      </c>
      <c r="F228" t="str" cm="1">
        <f t="array" ref="F228">IF($B228,myNull,INDEX(tblSourceData[Stage],$A228))</f>
        <v/>
      </c>
      <c r="G228" t="str" cm="1">
        <f t="array" ref="G228">IF($B228,myNull,INDEX(tblSourceData[Level],$A228))</f>
        <v/>
      </c>
      <c r="H228" s="10" t="str" cm="1">
        <f t="array" ref="H228">IF($B228,myNull,INDEX(tblSourceData[EU Census],$A228))</f>
        <v/>
      </c>
      <c r="I228" s="10" t="str" cm="1">
        <f t="array" ref="I228">IF($B228,myNull,INDEX(tblSourceData[NonEU Census],$A228))</f>
        <v/>
      </c>
      <c r="J228" s="10" t="str" cm="1">
        <f t="array" ref="J228">IF($B228,myNull,INDEX(tblSourceData[Census Total],$A228))</f>
        <v/>
      </c>
      <c r="K228" s="11" t="str" cm="1">
        <f t="array" ref="K228">IF($B228,myNull,INDEX(tblSourceData[EU Year 1],$A228))</f>
        <v/>
      </c>
      <c r="L228" s="11" t="str" cm="1">
        <f t="array" ref="L228">IF($B228,myNull,INDEX(tblSourceData[EU Year 2],$A228))</f>
        <v/>
      </c>
      <c r="M228" s="11" t="str" cm="1">
        <f t="array" ref="M228">IF($B228,myNull,INDEX(tblSourceData[EU Year 3],$A228))</f>
        <v/>
      </c>
      <c r="N228" s="11" t="str" cm="1">
        <f t="array" ref="N228">IF($B228,myNull,INDEX(tblSourceData[EU Year 4],$A228))</f>
        <v/>
      </c>
      <c r="O228" s="11" t="str" cm="1">
        <f t="array" ref="O228">IF($B228,myNull,INDEX(tblSourceData[EU Year 5],$A228))</f>
        <v/>
      </c>
      <c r="P228" s="11" t="str" cm="1">
        <f t="array" ref="P228">IF($B228,myNull,INDEX(tblSourceData[NonEU Year1],$A228))</f>
        <v/>
      </c>
      <c r="Q228" s="11" t="str" cm="1">
        <f t="array" ref="Q228">IF($B228,myNull,INDEX(tblSourceData[NonEU Year2],$A228))</f>
        <v/>
      </c>
      <c r="R228" s="11" t="str" cm="1">
        <f t="array" ref="R228">IF($B228,myNull,INDEX(tblSourceData[NonEU Year3],$A228))</f>
        <v/>
      </c>
      <c r="S228" s="11" t="str" cm="1">
        <f t="array" ref="S228">IF($B228,myNull,INDEX(tblSourceData[NonEU Year4],$A228))</f>
        <v/>
      </c>
      <c r="T228" s="11" t="str" cm="1">
        <f t="array" ref="T228">IF($B228,myNull,INDEX(tblSourceData[NonEU Year5],$A228))</f>
        <v/>
      </c>
      <c r="V228" s="28">
        <f t="shared" si="49"/>
        <v>0</v>
      </c>
      <c r="W228" s="28">
        <f t="shared" si="50"/>
        <v>0</v>
      </c>
      <c r="X228" s="28">
        <f t="shared" si="51"/>
        <v>0</v>
      </c>
      <c r="Y228" s="28">
        <f t="shared" si="52"/>
        <v>0</v>
      </c>
      <c r="Z228" s="28">
        <f t="shared" si="53"/>
        <v>0</v>
      </c>
      <c r="AA228" s="28">
        <f t="shared" si="54"/>
        <v>0</v>
      </c>
      <c r="AB228" s="28">
        <f t="shared" si="55"/>
        <v>0</v>
      </c>
      <c r="AC228" s="28">
        <f t="shared" si="56"/>
        <v>0</v>
      </c>
      <c r="AD228" s="28">
        <f t="shared" si="57"/>
        <v>0</v>
      </c>
      <c r="AE228" s="28">
        <f t="shared" si="58"/>
        <v>0</v>
      </c>
      <c r="AG228" s="12" t="str" cm="1">
        <f t="array" ref="AG228">IF($B228,myNull,IF(INDEX(tblSourceData[EU Year 1],$A228)=myNull,0,INDEX(tblSourceData[EU Year 1],$A228)))</f>
        <v/>
      </c>
      <c r="AH228" s="12" t="str" cm="1">
        <f t="array" ref="AH228">IF($B228,myNull,IF(INDEX(tblSourceData[EU Year 2],$A228)=myNull,0,INDEX(tblSourceData[EU Year 2],$A228)))</f>
        <v/>
      </c>
      <c r="AI228" s="12" t="str" cm="1">
        <f t="array" ref="AI228">IF($B228,myNull,IF(INDEX(tblSourceData[EU Year 3],$A228)=myNull,0,INDEX(tblSourceData[EU Year 3],$A228)))</f>
        <v/>
      </c>
      <c r="AJ228" s="12" t="str" cm="1">
        <f t="array" ref="AJ228">IF($B228,myNull,IF(INDEX(tblSourceData[EU Year 4],$A228)=myNull,0,INDEX(tblSourceData[EU Year 4],$A228)))</f>
        <v/>
      </c>
      <c r="AK228" s="12" t="str" cm="1">
        <f t="array" ref="AK228">IF($B228,myNull,IF(INDEX(tblSourceData[EU Year 5],$A228)=myNull,0,INDEX(tblSourceData[EU Year 5],$A228)))</f>
        <v/>
      </c>
      <c r="AL228" s="12" t="str" cm="1">
        <f t="array" ref="AL228">IF($B228,myNull,IF(INDEX(tblSourceData[NonEU Year1],$A228)=myNull,0,INDEX(tblSourceData[NonEU Year1],$A228)))</f>
        <v/>
      </c>
      <c r="AM228" s="12" t="str" cm="1">
        <f t="array" ref="AM228">IF($B228,myNull,IF(INDEX(tblSourceData[NonEU Year2],$A228)=myNull,0,INDEX(tblSourceData[NonEU Year2],$A228)))</f>
        <v/>
      </c>
      <c r="AN228" s="12" t="str" cm="1">
        <f t="array" ref="AN228">IF($B228,myNull,IF(INDEX(tblSourceData[NonEU Year3],$A228)=myNull,0,INDEX(tblSourceData[NonEU Year3],$A228)))</f>
        <v/>
      </c>
      <c r="AO228" s="12" t="str" cm="1">
        <f t="array" ref="AO228">IF($B228,myNull,IF(INDEX(tblSourceData[NonEU Year4],$A228)=myNull,0,INDEX(tblSourceData[NonEU Year4],$A228)))</f>
        <v/>
      </c>
      <c r="AP228" s="12" t="str" cm="1">
        <f t="array" ref="AP228">IF($B228,myNull,IF(INDEX(tblSourceData[NonEU Year5],$A228)=myNull,0,INDEX(tblSourceData[NonEU Year5],$A228)))</f>
        <v/>
      </c>
    </row>
    <row r="229" spans="1:42" x14ac:dyDescent="0.3">
      <c r="A229" s="4">
        <f t="shared" si="47"/>
        <v>220</v>
      </c>
      <c r="B229" s="6" t="b">
        <f t="shared" si="48"/>
        <v>1</v>
      </c>
      <c r="D229" t="str" cm="1">
        <f t="array" ref="D229">IF($B229,myNull,INDEX(tblSourceData[Campus],$A229))</f>
        <v/>
      </c>
      <c r="E229" t="str" cm="1">
        <f t="array" ref="E229">IF($B229,myNull,INDEX(tblSourceData[Major],$A229))</f>
        <v/>
      </c>
      <c r="F229" t="str" cm="1">
        <f t="array" ref="F229">IF($B229,myNull,INDEX(tblSourceData[Stage],$A229))</f>
        <v/>
      </c>
      <c r="G229" t="str" cm="1">
        <f t="array" ref="G229">IF($B229,myNull,INDEX(tblSourceData[Level],$A229))</f>
        <v/>
      </c>
      <c r="H229" s="10" t="str" cm="1">
        <f t="array" ref="H229">IF($B229,myNull,INDEX(tblSourceData[EU Census],$A229))</f>
        <v/>
      </c>
      <c r="I229" s="10" t="str" cm="1">
        <f t="array" ref="I229">IF($B229,myNull,INDEX(tblSourceData[NonEU Census],$A229))</f>
        <v/>
      </c>
      <c r="J229" s="10" t="str" cm="1">
        <f t="array" ref="J229">IF($B229,myNull,INDEX(tblSourceData[Census Total],$A229))</f>
        <v/>
      </c>
      <c r="K229" s="11" t="str" cm="1">
        <f t="array" ref="K229">IF($B229,myNull,INDEX(tblSourceData[EU Year 1],$A229))</f>
        <v/>
      </c>
      <c r="L229" s="11" t="str" cm="1">
        <f t="array" ref="L229">IF($B229,myNull,INDEX(tblSourceData[EU Year 2],$A229))</f>
        <v/>
      </c>
      <c r="M229" s="11" t="str" cm="1">
        <f t="array" ref="M229">IF($B229,myNull,INDEX(tblSourceData[EU Year 3],$A229))</f>
        <v/>
      </c>
      <c r="N229" s="11" t="str" cm="1">
        <f t="array" ref="N229">IF($B229,myNull,INDEX(tblSourceData[EU Year 4],$A229))</f>
        <v/>
      </c>
      <c r="O229" s="11" t="str" cm="1">
        <f t="array" ref="O229">IF($B229,myNull,INDEX(tblSourceData[EU Year 5],$A229))</f>
        <v/>
      </c>
      <c r="P229" s="11" t="str" cm="1">
        <f t="array" ref="P229">IF($B229,myNull,INDEX(tblSourceData[NonEU Year1],$A229))</f>
        <v/>
      </c>
      <c r="Q229" s="11" t="str" cm="1">
        <f t="array" ref="Q229">IF($B229,myNull,INDEX(tblSourceData[NonEU Year2],$A229))</f>
        <v/>
      </c>
      <c r="R229" s="11" t="str" cm="1">
        <f t="array" ref="R229">IF($B229,myNull,INDEX(tblSourceData[NonEU Year3],$A229))</f>
        <v/>
      </c>
      <c r="S229" s="11" t="str" cm="1">
        <f t="array" ref="S229">IF($B229,myNull,INDEX(tblSourceData[NonEU Year4],$A229))</f>
        <v/>
      </c>
      <c r="T229" s="11" t="str" cm="1">
        <f t="array" ref="T229">IF($B229,myNull,INDEX(tblSourceData[NonEU Year5],$A229))</f>
        <v/>
      </c>
      <c r="V229" s="28">
        <f t="shared" si="49"/>
        <v>0</v>
      </c>
      <c r="W229" s="28">
        <f t="shared" si="50"/>
        <v>0</v>
      </c>
      <c r="X229" s="28">
        <f t="shared" si="51"/>
        <v>0</v>
      </c>
      <c r="Y229" s="28">
        <f t="shared" si="52"/>
        <v>0</v>
      </c>
      <c r="Z229" s="28">
        <f t="shared" si="53"/>
        <v>0</v>
      </c>
      <c r="AA229" s="28">
        <f t="shared" si="54"/>
        <v>0</v>
      </c>
      <c r="AB229" s="28">
        <f t="shared" si="55"/>
        <v>0</v>
      </c>
      <c r="AC229" s="28">
        <f t="shared" si="56"/>
        <v>0</v>
      </c>
      <c r="AD229" s="28">
        <f t="shared" si="57"/>
        <v>0</v>
      </c>
      <c r="AE229" s="28">
        <f t="shared" si="58"/>
        <v>0</v>
      </c>
      <c r="AG229" s="12" t="str" cm="1">
        <f t="array" ref="AG229">IF($B229,myNull,IF(INDEX(tblSourceData[EU Year 1],$A229)=myNull,0,INDEX(tblSourceData[EU Year 1],$A229)))</f>
        <v/>
      </c>
      <c r="AH229" s="12" t="str" cm="1">
        <f t="array" ref="AH229">IF($B229,myNull,IF(INDEX(tblSourceData[EU Year 2],$A229)=myNull,0,INDEX(tblSourceData[EU Year 2],$A229)))</f>
        <v/>
      </c>
      <c r="AI229" s="12" t="str" cm="1">
        <f t="array" ref="AI229">IF($B229,myNull,IF(INDEX(tblSourceData[EU Year 3],$A229)=myNull,0,INDEX(tblSourceData[EU Year 3],$A229)))</f>
        <v/>
      </c>
      <c r="AJ229" s="12" t="str" cm="1">
        <f t="array" ref="AJ229">IF($B229,myNull,IF(INDEX(tblSourceData[EU Year 4],$A229)=myNull,0,INDEX(tblSourceData[EU Year 4],$A229)))</f>
        <v/>
      </c>
      <c r="AK229" s="12" t="str" cm="1">
        <f t="array" ref="AK229">IF($B229,myNull,IF(INDEX(tblSourceData[EU Year 5],$A229)=myNull,0,INDEX(tblSourceData[EU Year 5],$A229)))</f>
        <v/>
      </c>
      <c r="AL229" s="12" t="str" cm="1">
        <f t="array" ref="AL229">IF($B229,myNull,IF(INDEX(tblSourceData[NonEU Year1],$A229)=myNull,0,INDEX(tblSourceData[NonEU Year1],$A229)))</f>
        <v/>
      </c>
      <c r="AM229" s="12" t="str" cm="1">
        <f t="array" ref="AM229">IF($B229,myNull,IF(INDEX(tblSourceData[NonEU Year2],$A229)=myNull,0,INDEX(tblSourceData[NonEU Year2],$A229)))</f>
        <v/>
      </c>
      <c r="AN229" s="12" t="str" cm="1">
        <f t="array" ref="AN229">IF($B229,myNull,IF(INDEX(tblSourceData[NonEU Year3],$A229)=myNull,0,INDEX(tblSourceData[NonEU Year3],$A229)))</f>
        <v/>
      </c>
      <c r="AO229" s="12" t="str" cm="1">
        <f t="array" ref="AO229">IF($B229,myNull,IF(INDEX(tblSourceData[NonEU Year4],$A229)=myNull,0,INDEX(tblSourceData[NonEU Year4],$A229)))</f>
        <v/>
      </c>
      <c r="AP229" s="12" t="str" cm="1">
        <f t="array" ref="AP229">IF($B229,myNull,IF(INDEX(tblSourceData[NonEU Year5],$A229)=myNull,0,INDEX(tblSourceData[NonEU Year5],$A229)))</f>
        <v/>
      </c>
    </row>
    <row r="230" spans="1:42" x14ac:dyDescent="0.3">
      <c r="A230" s="4">
        <f t="shared" si="47"/>
        <v>221</v>
      </c>
      <c r="B230" s="6" t="b">
        <f t="shared" si="48"/>
        <v>1</v>
      </c>
      <c r="D230" t="str" cm="1">
        <f t="array" ref="D230">IF($B230,myNull,INDEX(tblSourceData[Campus],$A230))</f>
        <v/>
      </c>
      <c r="E230" t="str" cm="1">
        <f t="array" ref="E230">IF($B230,myNull,INDEX(tblSourceData[Major],$A230))</f>
        <v/>
      </c>
      <c r="F230" t="str" cm="1">
        <f t="array" ref="F230">IF($B230,myNull,INDEX(tblSourceData[Stage],$A230))</f>
        <v/>
      </c>
      <c r="G230" t="str" cm="1">
        <f t="array" ref="G230">IF($B230,myNull,INDEX(tblSourceData[Level],$A230))</f>
        <v/>
      </c>
      <c r="H230" s="10" t="str" cm="1">
        <f t="array" ref="H230">IF($B230,myNull,INDEX(tblSourceData[EU Census],$A230))</f>
        <v/>
      </c>
      <c r="I230" s="10" t="str" cm="1">
        <f t="array" ref="I230">IF($B230,myNull,INDEX(tblSourceData[NonEU Census],$A230))</f>
        <v/>
      </c>
      <c r="J230" s="10" t="str" cm="1">
        <f t="array" ref="J230">IF($B230,myNull,INDEX(tblSourceData[Census Total],$A230))</f>
        <v/>
      </c>
      <c r="K230" s="11" t="str" cm="1">
        <f t="array" ref="K230">IF($B230,myNull,INDEX(tblSourceData[EU Year 1],$A230))</f>
        <v/>
      </c>
      <c r="L230" s="11" t="str" cm="1">
        <f t="array" ref="L230">IF($B230,myNull,INDEX(tblSourceData[EU Year 2],$A230))</f>
        <v/>
      </c>
      <c r="M230" s="11" t="str" cm="1">
        <f t="array" ref="M230">IF($B230,myNull,INDEX(tblSourceData[EU Year 3],$A230))</f>
        <v/>
      </c>
      <c r="N230" s="11" t="str" cm="1">
        <f t="array" ref="N230">IF($B230,myNull,INDEX(tblSourceData[EU Year 4],$A230))</f>
        <v/>
      </c>
      <c r="O230" s="11" t="str" cm="1">
        <f t="array" ref="O230">IF($B230,myNull,INDEX(tblSourceData[EU Year 5],$A230))</f>
        <v/>
      </c>
      <c r="P230" s="11" t="str" cm="1">
        <f t="array" ref="P230">IF($B230,myNull,INDEX(tblSourceData[NonEU Year1],$A230))</f>
        <v/>
      </c>
      <c r="Q230" s="11" t="str" cm="1">
        <f t="array" ref="Q230">IF($B230,myNull,INDEX(tblSourceData[NonEU Year2],$A230))</f>
        <v/>
      </c>
      <c r="R230" s="11" t="str" cm="1">
        <f t="array" ref="R230">IF($B230,myNull,INDEX(tblSourceData[NonEU Year3],$A230))</f>
        <v/>
      </c>
      <c r="S230" s="11" t="str" cm="1">
        <f t="array" ref="S230">IF($B230,myNull,INDEX(tblSourceData[NonEU Year4],$A230))</f>
        <v/>
      </c>
      <c r="T230" s="11" t="str" cm="1">
        <f t="array" ref="T230">IF($B230,myNull,INDEX(tblSourceData[NonEU Year5],$A230))</f>
        <v/>
      </c>
      <c r="V230" s="28">
        <f t="shared" si="49"/>
        <v>0</v>
      </c>
      <c r="W230" s="28">
        <f t="shared" si="50"/>
        <v>0</v>
      </c>
      <c r="X230" s="28">
        <f t="shared" si="51"/>
        <v>0</v>
      </c>
      <c r="Y230" s="28">
        <f t="shared" si="52"/>
        <v>0</v>
      </c>
      <c r="Z230" s="28">
        <f t="shared" si="53"/>
        <v>0</v>
      </c>
      <c r="AA230" s="28">
        <f t="shared" si="54"/>
        <v>0</v>
      </c>
      <c r="AB230" s="28">
        <f t="shared" si="55"/>
        <v>0</v>
      </c>
      <c r="AC230" s="28">
        <f t="shared" si="56"/>
        <v>0</v>
      </c>
      <c r="AD230" s="28">
        <f t="shared" si="57"/>
        <v>0</v>
      </c>
      <c r="AE230" s="28">
        <f t="shared" si="58"/>
        <v>0</v>
      </c>
      <c r="AG230" s="12" t="str" cm="1">
        <f t="array" ref="AG230">IF($B230,myNull,IF(INDEX(tblSourceData[EU Year 1],$A230)=myNull,0,INDEX(tblSourceData[EU Year 1],$A230)))</f>
        <v/>
      </c>
      <c r="AH230" s="12" t="str" cm="1">
        <f t="array" ref="AH230">IF($B230,myNull,IF(INDEX(tblSourceData[EU Year 2],$A230)=myNull,0,INDEX(tblSourceData[EU Year 2],$A230)))</f>
        <v/>
      </c>
      <c r="AI230" s="12" t="str" cm="1">
        <f t="array" ref="AI230">IF($B230,myNull,IF(INDEX(tblSourceData[EU Year 3],$A230)=myNull,0,INDEX(tblSourceData[EU Year 3],$A230)))</f>
        <v/>
      </c>
      <c r="AJ230" s="12" t="str" cm="1">
        <f t="array" ref="AJ230">IF($B230,myNull,IF(INDEX(tblSourceData[EU Year 4],$A230)=myNull,0,INDEX(tblSourceData[EU Year 4],$A230)))</f>
        <v/>
      </c>
      <c r="AK230" s="12" t="str" cm="1">
        <f t="array" ref="AK230">IF($B230,myNull,IF(INDEX(tblSourceData[EU Year 5],$A230)=myNull,0,INDEX(tblSourceData[EU Year 5],$A230)))</f>
        <v/>
      </c>
      <c r="AL230" s="12" t="str" cm="1">
        <f t="array" ref="AL230">IF($B230,myNull,IF(INDEX(tblSourceData[NonEU Year1],$A230)=myNull,0,INDEX(tblSourceData[NonEU Year1],$A230)))</f>
        <v/>
      </c>
      <c r="AM230" s="12" t="str" cm="1">
        <f t="array" ref="AM230">IF($B230,myNull,IF(INDEX(tblSourceData[NonEU Year2],$A230)=myNull,0,INDEX(tblSourceData[NonEU Year2],$A230)))</f>
        <v/>
      </c>
      <c r="AN230" s="12" t="str" cm="1">
        <f t="array" ref="AN230">IF($B230,myNull,IF(INDEX(tblSourceData[NonEU Year3],$A230)=myNull,0,INDEX(tblSourceData[NonEU Year3],$A230)))</f>
        <v/>
      </c>
      <c r="AO230" s="12" t="str" cm="1">
        <f t="array" ref="AO230">IF($B230,myNull,IF(INDEX(tblSourceData[NonEU Year4],$A230)=myNull,0,INDEX(tblSourceData[NonEU Year4],$A230)))</f>
        <v/>
      </c>
      <c r="AP230" s="12" t="str" cm="1">
        <f t="array" ref="AP230">IF($B230,myNull,IF(INDEX(tblSourceData[NonEU Year5],$A230)=myNull,0,INDEX(tblSourceData[NonEU Year5],$A230)))</f>
        <v/>
      </c>
    </row>
    <row r="231" spans="1:42" x14ac:dyDescent="0.3">
      <c r="A231" s="4">
        <f t="shared" si="47"/>
        <v>222</v>
      </c>
      <c r="B231" s="6" t="b">
        <f t="shared" si="48"/>
        <v>1</v>
      </c>
      <c r="D231" t="str" cm="1">
        <f t="array" ref="D231">IF($B231,myNull,INDEX(tblSourceData[Campus],$A231))</f>
        <v/>
      </c>
      <c r="E231" t="str" cm="1">
        <f t="array" ref="E231">IF($B231,myNull,INDEX(tblSourceData[Major],$A231))</f>
        <v/>
      </c>
      <c r="F231" t="str" cm="1">
        <f t="array" ref="F231">IF($B231,myNull,INDEX(tblSourceData[Stage],$A231))</f>
        <v/>
      </c>
      <c r="G231" t="str" cm="1">
        <f t="array" ref="G231">IF($B231,myNull,INDEX(tblSourceData[Level],$A231))</f>
        <v/>
      </c>
      <c r="H231" s="10" t="str" cm="1">
        <f t="array" ref="H231">IF($B231,myNull,INDEX(tblSourceData[EU Census],$A231))</f>
        <v/>
      </c>
      <c r="I231" s="10" t="str" cm="1">
        <f t="array" ref="I231">IF($B231,myNull,INDEX(tblSourceData[NonEU Census],$A231))</f>
        <v/>
      </c>
      <c r="J231" s="10" t="str" cm="1">
        <f t="array" ref="J231">IF($B231,myNull,INDEX(tblSourceData[Census Total],$A231))</f>
        <v/>
      </c>
      <c r="K231" s="11" t="str" cm="1">
        <f t="array" ref="K231">IF($B231,myNull,INDEX(tblSourceData[EU Year 1],$A231))</f>
        <v/>
      </c>
      <c r="L231" s="11" t="str" cm="1">
        <f t="array" ref="L231">IF($B231,myNull,INDEX(tblSourceData[EU Year 2],$A231))</f>
        <v/>
      </c>
      <c r="M231" s="11" t="str" cm="1">
        <f t="array" ref="M231">IF($B231,myNull,INDEX(tblSourceData[EU Year 3],$A231))</f>
        <v/>
      </c>
      <c r="N231" s="11" t="str" cm="1">
        <f t="array" ref="N231">IF($B231,myNull,INDEX(tblSourceData[EU Year 4],$A231))</f>
        <v/>
      </c>
      <c r="O231" s="11" t="str" cm="1">
        <f t="array" ref="O231">IF($B231,myNull,INDEX(tblSourceData[EU Year 5],$A231))</f>
        <v/>
      </c>
      <c r="P231" s="11" t="str" cm="1">
        <f t="array" ref="P231">IF($B231,myNull,INDEX(tblSourceData[NonEU Year1],$A231))</f>
        <v/>
      </c>
      <c r="Q231" s="11" t="str" cm="1">
        <f t="array" ref="Q231">IF($B231,myNull,INDEX(tblSourceData[NonEU Year2],$A231))</f>
        <v/>
      </c>
      <c r="R231" s="11" t="str" cm="1">
        <f t="array" ref="R231">IF($B231,myNull,INDEX(tblSourceData[NonEU Year3],$A231))</f>
        <v/>
      </c>
      <c r="S231" s="11" t="str" cm="1">
        <f t="array" ref="S231">IF($B231,myNull,INDEX(tblSourceData[NonEU Year4],$A231))</f>
        <v/>
      </c>
      <c r="T231" s="11" t="str" cm="1">
        <f t="array" ref="T231">IF($B231,myNull,INDEX(tblSourceData[NonEU Year5],$A231))</f>
        <v/>
      </c>
      <c r="V231" s="28">
        <f t="shared" si="49"/>
        <v>0</v>
      </c>
      <c r="W231" s="28">
        <f t="shared" si="50"/>
        <v>0</v>
      </c>
      <c r="X231" s="28">
        <f t="shared" si="51"/>
        <v>0</v>
      </c>
      <c r="Y231" s="28">
        <f t="shared" si="52"/>
        <v>0</v>
      </c>
      <c r="Z231" s="28">
        <f t="shared" si="53"/>
        <v>0</v>
      </c>
      <c r="AA231" s="28">
        <f t="shared" si="54"/>
        <v>0</v>
      </c>
      <c r="AB231" s="28">
        <f t="shared" si="55"/>
        <v>0</v>
      </c>
      <c r="AC231" s="28">
        <f t="shared" si="56"/>
        <v>0</v>
      </c>
      <c r="AD231" s="28">
        <f t="shared" si="57"/>
        <v>0</v>
      </c>
      <c r="AE231" s="28">
        <f t="shared" si="58"/>
        <v>0</v>
      </c>
      <c r="AG231" s="12" t="str" cm="1">
        <f t="array" ref="AG231">IF($B231,myNull,IF(INDEX(tblSourceData[EU Year 1],$A231)=myNull,0,INDEX(tblSourceData[EU Year 1],$A231)))</f>
        <v/>
      </c>
      <c r="AH231" s="12" t="str" cm="1">
        <f t="array" ref="AH231">IF($B231,myNull,IF(INDEX(tblSourceData[EU Year 2],$A231)=myNull,0,INDEX(tblSourceData[EU Year 2],$A231)))</f>
        <v/>
      </c>
      <c r="AI231" s="12" t="str" cm="1">
        <f t="array" ref="AI231">IF($B231,myNull,IF(INDEX(tblSourceData[EU Year 3],$A231)=myNull,0,INDEX(tblSourceData[EU Year 3],$A231)))</f>
        <v/>
      </c>
      <c r="AJ231" s="12" t="str" cm="1">
        <f t="array" ref="AJ231">IF($B231,myNull,IF(INDEX(tblSourceData[EU Year 4],$A231)=myNull,0,INDEX(tblSourceData[EU Year 4],$A231)))</f>
        <v/>
      </c>
      <c r="AK231" s="12" t="str" cm="1">
        <f t="array" ref="AK231">IF($B231,myNull,IF(INDEX(tblSourceData[EU Year 5],$A231)=myNull,0,INDEX(tblSourceData[EU Year 5],$A231)))</f>
        <v/>
      </c>
      <c r="AL231" s="12" t="str" cm="1">
        <f t="array" ref="AL231">IF($B231,myNull,IF(INDEX(tblSourceData[NonEU Year1],$A231)=myNull,0,INDEX(tblSourceData[NonEU Year1],$A231)))</f>
        <v/>
      </c>
      <c r="AM231" s="12" t="str" cm="1">
        <f t="array" ref="AM231">IF($B231,myNull,IF(INDEX(tblSourceData[NonEU Year2],$A231)=myNull,0,INDEX(tblSourceData[NonEU Year2],$A231)))</f>
        <v/>
      </c>
      <c r="AN231" s="12" t="str" cm="1">
        <f t="array" ref="AN231">IF($B231,myNull,IF(INDEX(tblSourceData[NonEU Year3],$A231)=myNull,0,INDEX(tblSourceData[NonEU Year3],$A231)))</f>
        <v/>
      </c>
      <c r="AO231" s="12" t="str" cm="1">
        <f t="array" ref="AO231">IF($B231,myNull,IF(INDEX(tblSourceData[NonEU Year4],$A231)=myNull,0,INDEX(tblSourceData[NonEU Year4],$A231)))</f>
        <v/>
      </c>
      <c r="AP231" s="12" t="str" cm="1">
        <f t="array" ref="AP231">IF($B231,myNull,IF(INDEX(tblSourceData[NonEU Year5],$A231)=myNull,0,INDEX(tblSourceData[NonEU Year5],$A231)))</f>
        <v/>
      </c>
    </row>
    <row r="232" spans="1:42" x14ac:dyDescent="0.3">
      <c r="A232" s="4">
        <f t="shared" si="47"/>
        <v>223</v>
      </c>
      <c r="B232" s="6" t="b">
        <f t="shared" si="48"/>
        <v>1</v>
      </c>
      <c r="D232" t="str" cm="1">
        <f t="array" ref="D232">IF($B232,myNull,INDEX(tblSourceData[Campus],$A232))</f>
        <v/>
      </c>
      <c r="E232" t="str" cm="1">
        <f t="array" ref="E232">IF($B232,myNull,INDEX(tblSourceData[Major],$A232))</f>
        <v/>
      </c>
      <c r="F232" t="str" cm="1">
        <f t="array" ref="F232">IF($B232,myNull,INDEX(tblSourceData[Stage],$A232))</f>
        <v/>
      </c>
      <c r="G232" t="str" cm="1">
        <f t="array" ref="G232">IF($B232,myNull,INDEX(tblSourceData[Level],$A232))</f>
        <v/>
      </c>
      <c r="H232" s="10" t="str" cm="1">
        <f t="array" ref="H232">IF($B232,myNull,INDEX(tblSourceData[EU Census],$A232))</f>
        <v/>
      </c>
      <c r="I232" s="10" t="str" cm="1">
        <f t="array" ref="I232">IF($B232,myNull,INDEX(tblSourceData[NonEU Census],$A232))</f>
        <v/>
      </c>
      <c r="J232" s="10" t="str" cm="1">
        <f t="array" ref="J232">IF($B232,myNull,INDEX(tblSourceData[Census Total],$A232))</f>
        <v/>
      </c>
      <c r="K232" s="11" t="str" cm="1">
        <f t="array" ref="K232">IF($B232,myNull,INDEX(tblSourceData[EU Year 1],$A232))</f>
        <v/>
      </c>
      <c r="L232" s="11" t="str" cm="1">
        <f t="array" ref="L232">IF($B232,myNull,INDEX(tblSourceData[EU Year 2],$A232))</f>
        <v/>
      </c>
      <c r="M232" s="11" t="str" cm="1">
        <f t="array" ref="M232">IF($B232,myNull,INDEX(tblSourceData[EU Year 3],$A232))</f>
        <v/>
      </c>
      <c r="N232" s="11" t="str" cm="1">
        <f t="array" ref="N232">IF($B232,myNull,INDEX(tblSourceData[EU Year 4],$A232))</f>
        <v/>
      </c>
      <c r="O232" s="11" t="str" cm="1">
        <f t="array" ref="O232">IF($B232,myNull,INDEX(tblSourceData[EU Year 5],$A232))</f>
        <v/>
      </c>
      <c r="P232" s="11" t="str" cm="1">
        <f t="array" ref="P232">IF($B232,myNull,INDEX(tblSourceData[NonEU Year1],$A232))</f>
        <v/>
      </c>
      <c r="Q232" s="11" t="str" cm="1">
        <f t="array" ref="Q232">IF($B232,myNull,INDEX(tblSourceData[NonEU Year2],$A232))</f>
        <v/>
      </c>
      <c r="R232" s="11" t="str" cm="1">
        <f t="array" ref="R232">IF($B232,myNull,INDEX(tblSourceData[NonEU Year3],$A232))</f>
        <v/>
      </c>
      <c r="S232" s="11" t="str" cm="1">
        <f t="array" ref="S232">IF($B232,myNull,INDEX(tblSourceData[NonEU Year4],$A232))</f>
        <v/>
      </c>
      <c r="T232" s="11" t="str" cm="1">
        <f t="array" ref="T232">IF($B232,myNull,INDEX(tblSourceData[NonEU Year5],$A232))</f>
        <v/>
      </c>
      <c r="V232" s="28">
        <f t="shared" si="49"/>
        <v>0</v>
      </c>
      <c r="W232" s="28">
        <f t="shared" si="50"/>
        <v>0</v>
      </c>
      <c r="X232" s="28">
        <f t="shared" si="51"/>
        <v>0</v>
      </c>
      <c r="Y232" s="28">
        <f t="shared" si="52"/>
        <v>0</v>
      </c>
      <c r="Z232" s="28">
        <f t="shared" si="53"/>
        <v>0</v>
      </c>
      <c r="AA232" s="28">
        <f t="shared" si="54"/>
        <v>0</v>
      </c>
      <c r="AB232" s="28">
        <f t="shared" si="55"/>
        <v>0</v>
      </c>
      <c r="AC232" s="28">
        <f t="shared" si="56"/>
        <v>0</v>
      </c>
      <c r="AD232" s="28">
        <f t="shared" si="57"/>
        <v>0</v>
      </c>
      <c r="AE232" s="28">
        <f t="shared" si="58"/>
        <v>0</v>
      </c>
      <c r="AG232" s="12" t="str" cm="1">
        <f t="array" ref="AG232">IF($B232,myNull,IF(INDEX(tblSourceData[EU Year 1],$A232)=myNull,0,INDEX(tblSourceData[EU Year 1],$A232)))</f>
        <v/>
      </c>
      <c r="AH232" s="12" t="str" cm="1">
        <f t="array" ref="AH232">IF($B232,myNull,IF(INDEX(tblSourceData[EU Year 2],$A232)=myNull,0,INDEX(tblSourceData[EU Year 2],$A232)))</f>
        <v/>
      </c>
      <c r="AI232" s="12" t="str" cm="1">
        <f t="array" ref="AI232">IF($B232,myNull,IF(INDEX(tblSourceData[EU Year 3],$A232)=myNull,0,INDEX(tblSourceData[EU Year 3],$A232)))</f>
        <v/>
      </c>
      <c r="AJ232" s="12" t="str" cm="1">
        <f t="array" ref="AJ232">IF($B232,myNull,IF(INDEX(tblSourceData[EU Year 4],$A232)=myNull,0,INDEX(tblSourceData[EU Year 4],$A232)))</f>
        <v/>
      </c>
      <c r="AK232" s="12" t="str" cm="1">
        <f t="array" ref="AK232">IF($B232,myNull,IF(INDEX(tblSourceData[EU Year 5],$A232)=myNull,0,INDEX(tblSourceData[EU Year 5],$A232)))</f>
        <v/>
      </c>
      <c r="AL232" s="12" t="str" cm="1">
        <f t="array" ref="AL232">IF($B232,myNull,IF(INDEX(tblSourceData[NonEU Year1],$A232)=myNull,0,INDEX(tblSourceData[NonEU Year1],$A232)))</f>
        <v/>
      </c>
      <c r="AM232" s="12" t="str" cm="1">
        <f t="array" ref="AM232">IF($B232,myNull,IF(INDEX(tblSourceData[NonEU Year2],$A232)=myNull,0,INDEX(tblSourceData[NonEU Year2],$A232)))</f>
        <v/>
      </c>
      <c r="AN232" s="12" t="str" cm="1">
        <f t="array" ref="AN232">IF($B232,myNull,IF(INDEX(tblSourceData[NonEU Year3],$A232)=myNull,0,INDEX(tblSourceData[NonEU Year3],$A232)))</f>
        <v/>
      </c>
      <c r="AO232" s="12" t="str" cm="1">
        <f t="array" ref="AO232">IF($B232,myNull,IF(INDEX(tblSourceData[NonEU Year4],$A232)=myNull,0,INDEX(tblSourceData[NonEU Year4],$A232)))</f>
        <v/>
      </c>
      <c r="AP232" s="12" t="str" cm="1">
        <f t="array" ref="AP232">IF($B232,myNull,IF(INDEX(tblSourceData[NonEU Year5],$A232)=myNull,0,INDEX(tblSourceData[NonEU Year5],$A232)))</f>
        <v/>
      </c>
    </row>
    <row r="233" spans="1:42" x14ac:dyDescent="0.3">
      <c r="A233" s="4">
        <f t="shared" si="47"/>
        <v>224</v>
      </c>
      <c r="B233" s="6" t="b">
        <f t="shared" si="48"/>
        <v>1</v>
      </c>
      <c r="D233" t="str" cm="1">
        <f t="array" ref="D233">IF($B233,myNull,INDEX(tblSourceData[Campus],$A233))</f>
        <v/>
      </c>
      <c r="E233" t="str" cm="1">
        <f t="array" ref="E233">IF($B233,myNull,INDEX(tblSourceData[Major],$A233))</f>
        <v/>
      </c>
      <c r="F233" t="str" cm="1">
        <f t="array" ref="F233">IF($B233,myNull,INDEX(tblSourceData[Stage],$A233))</f>
        <v/>
      </c>
      <c r="G233" t="str" cm="1">
        <f t="array" ref="G233">IF($B233,myNull,INDEX(tblSourceData[Level],$A233))</f>
        <v/>
      </c>
      <c r="H233" s="10" t="str" cm="1">
        <f t="array" ref="H233">IF($B233,myNull,INDEX(tblSourceData[EU Census],$A233))</f>
        <v/>
      </c>
      <c r="I233" s="10" t="str" cm="1">
        <f t="array" ref="I233">IF($B233,myNull,INDEX(tblSourceData[NonEU Census],$A233))</f>
        <v/>
      </c>
      <c r="J233" s="10" t="str" cm="1">
        <f t="array" ref="J233">IF($B233,myNull,INDEX(tblSourceData[Census Total],$A233))</f>
        <v/>
      </c>
      <c r="K233" s="11" t="str" cm="1">
        <f t="array" ref="K233">IF($B233,myNull,INDEX(tblSourceData[EU Year 1],$A233))</f>
        <v/>
      </c>
      <c r="L233" s="11" t="str" cm="1">
        <f t="array" ref="L233">IF($B233,myNull,INDEX(tblSourceData[EU Year 2],$A233))</f>
        <v/>
      </c>
      <c r="M233" s="11" t="str" cm="1">
        <f t="array" ref="M233">IF($B233,myNull,INDEX(tblSourceData[EU Year 3],$A233))</f>
        <v/>
      </c>
      <c r="N233" s="11" t="str" cm="1">
        <f t="array" ref="N233">IF($B233,myNull,INDEX(tblSourceData[EU Year 4],$A233))</f>
        <v/>
      </c>
      <c r="O233" s="11" t="str" cm="1">
        <f t="array" ref="O233">IF($B233,myNull,INDEX(tblSourceData[EU Year 5],$A233))</f>
        <v/>
      </c>
      <c r="P233" s="11" t="str" cm="1">
        <f t="array" ref="P233">IF($B233,myNull,INDEX(tblSourceData[NonEU Year1],$A233))</f>
        <v/>
      </c>
      <c r="Q233" s="11" t="str" cm="1">
        <f t="array" ref="Q233">IF($B233,myNull,INDEX(tblSourceData[NonEU Year2],$A233))</f>
        <v/>
      </c>
      <c r="R233" s="11" t="str" cm="1">
        <f t="array" ref="R233">IF($B233,myNull,INDEX(tblSourceData[NonEU Year3],$A233))</f>
        <v/>
      </c>
      <c r="S233" s="11" t="str" cm="1">
        <f t="array" ref="S233">IF($B233,myNull,INDEX(tblSourceData[NonEU Year4],$A233))</f>
        <v/>
      </c>
      <c r="T233" s="11" t="str" cm="1">
        <f t="array" ref="T233">IF($B233,myNull,INDEX(tblSourceData[NonEU Year5],$A233))</f>
        <v/>
      </c>
      <c r="V233" s="28">
        <f t="shared" si="49"/>
        <v>0</v>
      </c>
      <c r="W233" s="28">
        <f t="shared" si="50"/>
        <v>0</v>
      </c>
      <c r="X233" s="28">
        <f t="shared" si="51"/>
        <v>0</v>
      </c>
      <c r="Y233" s="28">
        <f t="shared" si="52"/>
        <v>0</v>
      </c>
      <c r="Z233" s="28">
        <f t="shared" si="53"/>
        <v>0</v>
      </c>
      <c r="AA233" s="28">
        <f t="shared" si="54"/>
        <v>0</v>
      </c>
      <c r="AB233" s="28">
        <f t="shared" si="55"/>
        <v>0</v>
      </c>
      <c r="AC233" s="28">
        <f t="shared" si="56"/>
        <v>0</v>
      </c>
      <c r="AD233" s="28">
        <f t="shared" si="57"/>
        <v>0</v>
      </c>
      <c r="AE233" s="28">
        <f t="shared" si="58"/>
        <v>0</v>
      </c>
      <c r="AG233" s="12" t="str" cm="1">
        <f t="array" ref="AG233">IF($B233,myNull,IF(INDEX(tblSourceData[EU Year 1],$A233)=myNull,0,INDEX(tblSourceData[EU Year 1],$A233)))</f>
        <v/>
      </c>
      <c r="AH233" s="12" t="str" cm="1">
        <f t="array" ref="AH233">IF($B233,myNull,IF(INDEX(tblSourceData[EU Year 2],$A233)=myNull,0,INDEX(tblSourceData[EU Year 2],$A233)))</f>
        <v/>
      </c>
      <c r="AI233" s="12" t="str" cm="1">
        <f t="array" ref="AI233">IF($B233,myNull,IF(INDEX(tblSourceData[EU Year 3],$A233)=myNull,0,INDEX(tblSourceData[EU Year 3],$A233)))</f>
        <v/>
      </c>
      <c r="AJ233" s="12" t="str" cm="1">
        <f t="array" ref="AJ233">IF($B233,myNull,IF(INDEX(tblSourceData[EU Year 4],$A233)=myNull,0,INDEX(tblSourceData[EU Year 4],$A233)))</f>
        <v/>
      </c>
      <c r="AK233" s="12" t="str" cm="1">
        <f t="array" ref="AK233">IF($B233,myNull,IF(INDEX(tblSourceData[EU Year 5],$A233)=myNull,0,INDEX(tblSourceData[EU Year 5],$A233)))</f>
        <v/>
      </c>
      <c r="AL233" s="12" t="str" cm="1">
        <f t="array" ref="AL233">IF($B233,myNull,IF(INDEX(tblSourceData[NonEU Year1],$A233)=myNull,0,INDEX(tblSourceData[NonEU Year1],$A233)))</f>
        <v/>
      </c>
      <c r="AM233" s="12" t="str" cm="1">
        <f t="array" ref="AM233">IF($B233,myNull,IF(INDEX(tblSourceData[NonEU Year2],$A233)=myNull,0,INDEX(tblSourceData[NonEU Year2],$A233)))</f>
        <v/>
      </c>
      <c r="AN233" s="12" t="str" cm="1">
        <f t="array" ref="AN233">IF($B233,myNull,IF(INDEX(tblSourceData[NonEU Year3],$A233)=myNull,0,INDEX(tblSourceData[NonEU Year3],$A233)))</f>
        <v/>
      </c>
      <c r="AO233" s="12" t="str" cm="1">
        <f t="array" ref="AO233">IF($B233,myNull,IF(INDEX(tblSourceData[NonEU Year4],$A233)=myNull,0,INDEX(tblSourceData[NonEU Year4],$A233)))</f>
        <v/>
      </c>
      <c r="AP233" s="12" t="str" cm="1">
        <f t="array" ref="AP233">IF($B233,myNull,IF(INDEX(tblSourceData[NonEU Year5],$A233)=myNull,0,INDEX(tblSourceData[NonEU Year5],$A233)))</f>
        <v/>
      </c>
    </row>
    <row r="234" spans="1:42" x14ac:dyDescent="0.3">
      <c r="A234" s="4">
        <f t="shared" si="47"/>
        <v>225</v>
      </c>
      <c r="B234" s="6" t="b">
        <f t="shared" si="48"/>
        <v>1</v>
      </c>
      <c r="D234" t="str" cm="1">
        <f t="array" ref="D234">IF($B234,myNull,INDEX(tblSourceData[Campus],$A234))</f>
        <v/>
      </c>
      <c r="E234" t="str" cm="1">
        <f t="array" ref="E234">IF($B234,myNull,INDEX(tblSourceData[Major],$A234))</f>
        <v/>
      </c>
      <c r="F234" t="str" cm="1">
        <f t="array" ref="F234">IF($B234,myNull,INDEX(tblSourceData[Stage],$A234))</f>
        <v/>
      </c>
      <c r="G234" t="str" cm="1">
        <f t="array" ref="G234">IF($B234,myNull,INDEX(tblSourceData[Level],$A234))</f>
        <v/>
      </c>
      <c r="H234" s="10" t="str" cm="1">
        <f t="array" ref="H234">IF($B234,myNull,INDEX(tblSourceData[EU Census],$A234))</f>
        <v/>
      </c>
      <c r="I234" s="10" t="str" cm="1">
        <f t="array" ref="I234">IF($B234,myNull,INDEX(tblSourceData[NonEU Census],$A234))</f>
        <v/>
      </c>
      <c r="J234" s="10" t="str" cm="1">
        <f t="array" ref="J234">IF($B234,myNull,INDEX(tblSourceData[Census Total],$A234))</f>
        <v/>
      </c>
      <c r="K234" s="11" t="str" cm="1">
        <f t="array" ref="K234">IF($B234,myNull,INDEX(tblSourceData[EU Year 1],$A234))</f>
        <v/>
      </c>
      <c r="L234" s="11" t="str" cm="1">
        <f t="array" ref="L234">IF($B234,myNull,INDEX(tblSourceData[EU Year 2],$A234))</f>
        <v/>
      </c>
      <c r="M234" s="11" t="str" cm="1">
        <f t="array" ref="M234">IF($B234,myNull,INDEX(tblSourceData[EU Year 3],$A234))</f>
        <v/>
      </c>
      <c r="N234" s="11" t="str" cm="1">
        <f t="array" ref="N234">IF($B234,myNull,INDEX(tblSourceData[EU Year 4],$A234))</f>
        <v/>
      </c>
      <c r="O234" s="11" t="str" cm="1">
        <f t="array" ref="O234">IF($B234,myNull,INDEX(tblSourceData[EU Year 5],$A234))</f>
        <v/>
      </c>
      <c r="P234" s="11" t="str" cm="1">
        <f t="array" ref="P234">IF($B234,myNull,INDEX(tblSourceData[NonEU Year1],$A234))</f>
        <v/>
      </c>
      <c r="Q234" s="11" t="str" cm="1">
        <f t="array" ref="Q234">IF($B234,myNull,INDEX(tblSourceData[NonEU Year2],$A234))</f>
        <v/>
      </c>
      <c r="R234" s="11" t="str" cm="1">
        <f t="array" ref="R234">IF($B234,myNull,INDEX(tblSourceData[NonEU Year3],$A234))</f>
        <v/>
      </c>
      <c r="S234" s="11" t="str" cm="1">
        <f t="array" ref="S234">IF($B234,myNull,INDEX(tblSourceData[NonEU Year4],$A234))</f>
        <v/>
      </c>
      <c r="T234" s="11" t="str" cm="1">
        <f t="array" ref="T234">IF($B234,myNull,INDEX(tblSourceData[NonEU Year5],$A234))</f>
        <v/>
      </c>
      <c r="V234" s="28">
        <f t="shared" si="49"/>
        <v>0</v>
      </c>
      <c r="W234" s="28">
        <f t="shared" si="50"/>
        <v>0</v>
      </c>
      <c r="X234" s="28">
        <f t="shared" si="51"/>
        <v>0</v>
      </c>
      <c r="Y234" s="28">
        <f t="shared" si="52"/>
        <v>0</v>
      </c>
      <c r="Z234" s="28">
        <f t="shared" si="53"/>
        <v>0</v>
      </c>
      <c r="AA234" s="28">
        <f t="shared" si="54"/>
        <v>0</v>
      </c>
      <c r="AB234" s="28">
        <f t="shared" si="55"/>
        <v>0</v>
      </c>
      <c r="AC234" s="28">
        <f t="shared" si="56"/>
        <v>0</v>
      </c>
      <c r="AD234" s="28">
        <f t="shared" si="57"/>
        <v>0</v>
      </c>
      <c r="AE234" s="28">
        <f t="shared" si="58"/>
        <v>0</v>
      </c>
      <c r="AG234" s="12" t="str" cm="1">
        <f t="array" ref="AG234">IF($B234,myNull,IF(INDEX(tblSourceData[EU Year 1],$A234)=myNull,0,INDEX(tblSourceData[EU Year 1],$A234)))</f>
        <v/>
      </c>
      <c r="AH234" s="12" t="str" cm="1">
        <f t="array" ref="AH234">IF($B234,myNull,IF(INDEX(tblSourceData[EU Year 2],$A234)=myNull,0,INDEX(tblSourceData[EU Year 2],$A234)))</f>
        <v/>
      </c>
      <c r="AI234" s="12" t="str" cm="1">
        <f t="array" ref="AI234">IF($B234,myNull,IF(INDEX(tblSourceData[EU Year 3],$A234)=myNull,0,INDEX(tblSourceData[EU Year 3],$A234)))</f>
        <v/>
      </c>
      <c r="AJ234" s="12" t="str" cm="1">
        <f t="array" ref="AJ234">IF($B234,myNull,IF(INDEX(tblSourceData[EU Year 4],$A234)=myNull,0,INDEX(tblSourceData[EU Year 4],$A234)))</f>
        <v/>
      </c>
      <c r="AK234" s="12" t="str" cm="1">
        <f t="array" ref="AK234">IF($B234,myNull,IF(INDEX(tblSourceData[EU Year 5],$A234)=myNull,0,INDEX(tblSourceData[EU Year 5],$A234)))</f>
        <v/>
      </c>
      <c r="AL234" s="12" t="str" cm="1">
        <f t="array" ref="AL234">IF($B234,myNull,IF(INDEX(tblSourceData[NonEU Year1],$A234)=myNull,0,INDEX(tblSourceData[NonEU Year1],$A234)))</f>
        <v/>
      </c>
      <c r="AM234" s="12" t="str" cm="1">
        <f t="array" ref="AM234">IF($B234,myNull,IF(INDEX(tblSourceData[NonEU Year2],$A234)=myNull,0,INDEX(tblSourceData[NonEU Year2],$A234)))</f>
        <v/>
      </c>
      <c r="AN234" s="12" t="str" cm="1">
        <f t="array" ref="AN234">IF($B234,myNull,IF(INDEX(tblSourceData[NonEU Year3],$A234)=myNull,0,INDEX(tblSourceData[NonEU Year3],$A234)))</f>
        <v/>
      </c>
      <c r="AO234" s="12" t="str" cm="1">
        <f t="array" ref="AO234">IF($B234,myNull,IF(INDEX(tblSourceData[NonEU Year4],$A234)=myNull,0,INDEX(tblSourceData[NonEU Year4],$A234)))</f>
        <v/>
      </c>
      <c r="AP234" s="12" t="str" cm="1">
        <f t="array" ref="AP234">IF($B234,myNull,IF(INDEX(tblSourceData[NonEU Year5],$A234)=myNull,0,INDEX(tblSourceData[NonEU Year5],$A234)))</f>
        <v/>
      </c>
    </row>
    <row r="235" spans="1:42" x14ac:dyDescent="0.3">
      <c r="A235" s="4">
        <f t="shared" si="47"/>
        <v>226</v>
      </c>
      <c r="B235" s="6" t="b">
        <f t="shared" si="48"/>
        <v>1</v>
      </c>
      <c r="D235" t="str" cm="1">
        <f t="array" ref="D235">IF($B235,myNull,INDEX(tblSourceData[Campus],$A235))</f>
        <v/>
      </c>
      <c r="E235" t="str" cm="1">
        <f t="array" ref="E235">IF($B235,myNull,INDEX(tblSourceData[Major],$A235))</f>
        <v/>
      </c>
      <c r="F235" t="str" cm="1">
        <f t="array" ref="F235">IF($B235,myNull,INDEX(tblSourceData[Stage],$A235))</f>
        <v/>
      </c>
      <c r="G235" t="str" cm="1">
        <f t="array" ref="G235">IF($B235,myNull,INDEX(tblSourceData[Level],$A235))</f>
        <v/>
      </c>
      <c r="H235" s="10" t="str" cm="1">
        <f t="array" ref="H235">IF($B235,myNull,INDEX(tblSourceData[EU Census],$A235))</f>
        <v/>
      </c>
      <c r="I235" s="10" t="str" cm="1">
        <f t="array" ref="I235">IF($B235,myNull,INDEX(tblSourceData[NonEU Census],$A235))</f>
        <v/>
      </c>
      <c r="J235" s="10" t="str" cm="1">
        <f t="array" ref="J235">IF($B235,myNull,INDEX(tblSourceData[Census Total],$A235))</f>
        <v/>
      </c>
      <c r="K235" s="11" t="str" cm="1">
        <f t="array" ref="K235">IF($B235,myNull,INDEX(tblSourceData[EU Year 1],$A235))</f>
        <v/>
      </c>
      <c r="L235" s="11" t="str" cm="1">
        <f t="array" ref="L235">IF($B235,myNull,INDEX(tblSourceData[EU Year 2],$A235))</f>
        <v/>
      </c>
      <c r="M235" s="11" t="str" cm="1">
        <f t="array" ref="M235">IF($B235,myNull,INDEX(tblSourceData[EU Year 3],$A235))</f>
        <v/>
      </c>
      <c r="N235" s="11" t="str" cm="1">
        <f t="array" ref="N235">IF($B235,myNull,INDEX(tblSourceData[EU Year 4],$A235))</f>
        <v/>
      </c>
      <c r="O235" s="11" t="str" cm="1">
        <f t="array" ref="O235">IF($B235,myNull,INDEX(tblSourceData[EU Year 5],$A235))</f>
        <v/>
      </c>
      <c r="P235" s="11" t="str" cm="1">
        <f t="array" ref="P235">IF($B235,myNull,INDEX(tblSourceData[NonEU Year1],$A235))</f>
        <v/>
      </c>
      <c r="Q235" s="11" t="str" cm="1">
        <f t="array" ref="Q235">IF($B235,myNull,INDEX(tblSourceData[NonEU Year2],$A235))</f>
        <v/>
      </c>
      <c r="R235" s="11" t="str" cm="1">
        <f t="array" ref="R235">IF($B235,myNull,INDEX(tblSourceData[NonEU Year3],$A235))</f>
        <v/>
      </c>
      <c r="S235" s="11" t="str" cm="1">
        <f t="array" ref="S235">IF($B235,myNull,INDEX(tblSourceData[NonEU Year4],$A235))</f>
        <v/>
      </c>
      <c r="T235" s="11" t="str" cm="1">
        <f t="array" ref="T235">IF($B235,myNull,INDEX(tblSourceData[NonEU Year5],$A235))</f>
        <v/>
      </c>
      <c r="V235" s="28">
        <f t="shared" si="49"/>
        <v>0</v>
      </c>
      <c r="W235" s="28">
        <f t="shared" si="50"/>
        <v>0</v>
      </c>
      <c r="X235" s="28">
        <f t="shared" si="51"/>
        <v>0</v>
      </c>
      <c r="Y235" s="28">
        <f t="shared" si="52"/>
        <v>0</v>
      </c>
      <c r="Z235" s="28">
        <f t="shared" si="53"/>
        <v>0</v>
      </c>
      <c r="AA235" s="28">
        <f t="shared" si="54"/>
        <v>0</v>
      </c>
      <c r="AB235" s="28">
        <f t="shared" si="55"/>
        <v>0</v>
      </c>
      <c r="AC235" s="28">
        <f t="shared" si="56"/>
        <v>0</v>
      </c>
      <c r="AD235" s="28">
        <f t="shared" si="57"/>
        <v>0</v>
      </c>
      <c r="AE235" s="28">
        <f t="shared" si="58"/>
        <v>0</v>
      </c>
      <c r="AG235" s="12" t="str" cm="1">
        <f t="array" ref="AG235">IF($B235,myNull,IF(INDEX(tblSourceData[EU Year 1],$A235)=myNull,0,INDEX(tblSourceData[EU Year 1],$A235)))</f>
        <v/>
      </c>
      <c r="AH235" s="12" t="str" cm="1">
        <f t="array" ref="AH235">IF($B235,myNull,IF(INDEX(tblSourceData[EU Year 2],$A235)=myNull,0,INDEX(tblSourceData[EU Year 2],$A235)))</f>
        <v/>
      </c>
      <c r="AI235" s="12" t="str" cm="1">
        <f t="array" ref="AI235">IF($B235,myNull,IF(INDEX(tblSourceData[EU Year 3],$A235)=myNull,0,INDEX(tblSourceData[EU Year 3],$A235)))</f>
        <v/>
      </c>
      <c r="AJ235" s="12" t="str" cm="1">
        <f t="array" ref="AJ235">IF($B235,myNull,IF(INDEX(tblSourceData[EU Year 4],$A235)=myNull,0,INDEX(tblSourceData[EU Year 4],$A235)))</f>
        <v/>
      </c>
      <c r="AK235" s="12" t="str" cm="1">
        <f t="array" ref="AK235">IF($B235,myNull,IF(INDEX(tblSourceData[EU Year 5],$A235)=myNull,0,INDEX(tblSourceData[EU Year 5],$A235)))</f>
        <v/>
      </c>
      <c r="AL235" s="12" t="str" cm="1">
        <f t="array" ref="AL235">IF($B235,myNull,IF(INDEX(tblSourceData[NonEU Year1],$A235)=myNull,0,INDEX(tblSourceData[NonEU Year1],$A235)))</f>
        <v/>
      </c>
      <c r="AM235" s="12" t="str" cm="1">
        <f t="array" ref="AM235">IF($B235,myNull,IF(INDEX(tblSourceData[NonEU Year2],$A235)=myNull,0,INDEX(tblSourceData[NonEU Year2],$A235)))</f>
        <v/>
      </c>
      <c r="AN235" s="12" t="str" cm="1">
        <f t="array" ref="AN235">IF($B235,myNull,IF(INDEX(tblSourceData[NonEU Year3],$A235)=myNull,0,INDEX(tblSourceData[NonEU Year3],$A235)))</f>
        <v/>
      </c>
      <c r="AO235" s="12" t="str" cm="1">
        <f t="array" ref="AO235">IF($B235,myNull,IF(INDEX(tblSourceData[NonEU Year4],$A235)=myNull,0,INDEX(tblSourceData[NonEU Year4],$A235)))</f>
        <v/>
      </c>
      <c r="AP235" s="12" t="str" cm="1">
        <f t="array" ref="AP235">IF($B235,myNull,IF(INDEX(tblSourceData[NonEU Year5],$A235)=myNull,0,INDEX(tblSourceData[NonEU Year5],$A235)))</f>
        <v/>
      </c>
    </row>
    <row r="236" spans="1:42" x14ac:dyDescent="0.3">
      <c r="A236" s="4">
        <f t="shared" si="47"/>
        <v>227</v>
      </c>
      <c r="B236" s="6" t="b">
        <f t="shared" si="48"/>
        <v>1</v>
      </c>
      <c r="D236" t="str" cm="1">
        <f t="array" ref="D236">IF($B236,myNull,INDEX(tblSourceData[Campus],$A236))</f>
        <v/>
      </c>
      <c r="E236" t="str" cm="1">
        <f t="array" ref="E236">IF($B236,myNull,INDEX(tblSourceData[Major],$A236))</f>
        <v/>
      </c>
      <c r="F236" t="str" cm="1">
        <f t="array" ref="F236">IF($B236,myNull,INDEX(tblSourceData[Stage],$A236))</f>
        <v/>
      </c>
      <c r="G236" t="str" cm="1">
        <f t="array" ref="G236">IF($B236,myNull,INDEX(tblSourceData[Level],$A236))</f>
        <v/>
      </c>
      <c r="H236" s="10" t="str" cm="1">
        <f t="array" ref="H236">IF($B236,myNull,INDEX(tblSourceData[EU Census],$A236))</f>
        <v/>
      </c>
      <c r="I236" s="10" t="str" cm="1">
        <f t="array" ref="I236">IF($B236,myNull,INDEX(tblSourceData[NonEU Census],$A236))</f>
        <v/>
      </c>
      <c r="J236" s="10" t="str" cm="1">
        <f t="array" ref="J236">IF($B236,myNull,INDEX(tblSourceData[Census Total],$A236))</f>
        <v/>
      </c>
      <c r="K236" s="11" t="str" cm="1">
        <f t="array" ref="K236">IF($B236,myNull,INDEX(tblSourceData[EU Year 1],$A236))</f>
        <v/>
      </c>
      <c r="L236" s="11" t="str" cm="1">
        <f t="array" ref="L236">IF($B236,myNull,INDEX(tblSourceData[EU Year 2],$A236))</f>
        <v/>
      </c>
      <c r="M236" s="11" t="str" cm="1">
        <f t="array" ref="M236">IF($B236,myNull,INDEX(tblSourceData[EU Year 3],$A236))</f>
        <v/>
      </c>
      <c r="N236" s="11" t="str" cm="1">
        <f t="array" ref="N236">IF($B236,myNull,INDEX(tblSourceData[EU Year 4],$A236))</f>
        <v/>
      </c>
      <c r="O236" s="11" t="str" cm="1">
        <f t="array" ref="O236">IF($B236,myNull,INDEX(tblSourceData[EU Year 5],$A236))</f>
        <v/>
      </c>
      <c r="P236" s="11" t="str" cm="1">
        <f t="array" ref="P236">IF($B236,myNull,INDEX(tblSourceData[NonEU Year1],$A236))</f>
        <v/>
      </c>
      <c r="Q236" s="11" t="str" cm="1">
        <f t="array" ref="Q236">IF($B236,myNull,INDEX(tblSourceData[NonEU Year2],$A236))</f>
        <v/>
      </c>
      <c r="R236" s="11" t="str" cm="1">
        <f t="array" ref="R236">IF($B236,myNull,INDEX(tblSourceData[NonEU Year3],$A236))</f>
        <v/>
      </c>
      <c r="S236" s="11" t="str" cm="1">
        <f t="array" ref="S236">IF($B236,myNull,INDEX(tblSourceData[NonEU Year4],$A236))</f>
        <v/>
      </c>
      <c r="T236" s="11" t="str" cm="1">
        <f t="array" ref="T236">IF($B236,myNull,INDEX(tblSourceData[NonEU Year5],$A236))</f>
        <v/>
      </c>
      <c r="V236" s="28">
        <f t="shared" si="49"/>
        <v>0</v>
      </c>
      <c r="W236" s="28">
        <f t="shared" si="50"/>
        <v>0</v>
      </c>
      <c r="X236" s="28">
        <f t="shared" si="51"/>
        <v>0</v>
      </c>
      <c r="Y236" s="28">
        <f t="shared" si="52"/>
        <v>0</v>
      </c>
      <c r="Z236" s="28">
        <f t="shared" si="53"/>
        <v>0</v>
      </c>
      <c r="AA236" s="28">
        <f t="shared" si="54"/>
        <v>0</v>
      </c>
      <c r="AB236" s="28">
        <f t="shared" si="55"/>
        <v>0</v>
      </c>
      <c r="AC236" s="28">
        <f t="shared" si="56"/>
        <v>0</v>
      </c>
      <c r="AD236" s="28">
        <f t="shared" si="57"/>
        <v>0</v>
      </c>
      <c r="AE236" s="28">
        <f t="shared" si="58"/>
        <v>0</v>
      </c>
      <c r="AG236" s="12" t="str" cm="1">
        <f t="array" ref="AG236">IF($B236,myNull,IF(INDEX(tblSourceData[EU Year 1],$A236)=myNull,0,INDEX(tblSourceData[EU Year 1],$A236)))</f>
        <v/>
      </c>
      <c r="AH236" s="12" t="str" cm="1">
        <f t="array" ref="AH236">IF($B236,myNull,IF(INDEX(tblSourceData[EU Year 2],$A236)=myNull,0,INDEX(tblSourceData[EU Year 2],$A236)))</f>
        <v/>
      </c>
      <c r="AI236" s="12" t="str" cm="1">
        <f t="array" ref="AI236">IF($B236,myNull,IF(INDEX(tblSourceData[EU Year 3],$A236)=myNull,0,INDEX(tblSourceData[EU Year 3],$A236)))</f>
        <v/>
      </c>
      <c r="AJ236" s="12" t="str" cm="1">
        <f t="array" ref="AJ236">IF($B236,myNull,IF(INDEX(tblSourceData[EU Year 4],$A236)=myNull,0,INDEX(tblSourceData[EU Year 4],$A236)))</f>
        <v/>
      </c>
      <c r="AK236" s="12" t="str" cm="1">
        <f t="array" ref="AK236">IF($B236,myNull,IF(INDEX(tblSourceData[EU Year 5],$A236)=myNull,0,INDEX(tblSourceData[EU Year 5],$A236)))</f>
        <v/>
      </c>
      <c r="AL236" s="12" t="str" cm="1">
        <f t="array" ref="AL236">IF($B236,myNull,IF(INDEX(tblSourceData[NonEU Year1],$A236)=myNull,0,INDEX(tblSourceData[NonEU Year1],$A236)))</f>
        <v/>
      </c>
      <c r="AM236" s="12" t="str" cm="1">
        <f t="array" ref="AM236">IF($B236,myNull,IF(INDEX(tblSourceData[NonEU Year2],$A236)=myNull,0,INDEX(tblSourceData[NonEU Year2],$A236)))</f>
        <v/>
      </c>
      <c r="AN236" s="12" t="str" cm="1">
        <f t="array" ref="AN236">IF($B236,myNull,IF(INDEX(tblSourceData[NonEU Year3],$A236)=myNull,0,INDEX(tblSourceData[NonEU Year3],$A236)))</f>
        <v/>
      </c>
      <c r="AO236" s="12" t="str" cm="1">
        <f t="array" ref="AO236">IF($B236,myNull,IF(INDEX(tblSourceData[NonEU Year4],$A236)=myNull,0,INDEX(tblSourceData[NonEU Year4],$A236)))</f>
        <v/>
      </c>
      <c r="AP236" s="12" t="str" cm="1">
        <f t="array" ref="AP236">IF($B236,myNull,IF(INDEX(tblSourceData[NonEU Year5],$A236)=myNull,0,INDEX(tblSourceData[NonEU Year5],$A236)))</f>
        <v/>
      </c>
    </row>
    <row r="237" spans="1:42" x14ac:dyDescent="0.3">
      <c r="A237" s="4">
        <f t="shared" si="47"/>
        <v>228</v>
      </c>
      <c r="B237" s="6" t="b">
        <f t="shared" si="48"/>
        <v>1</v>
      </c>
      <c r="D237" t="str" cm="1">
        <f t="array" ref="D237">IF($B237,myNull,INDEX(tblSourceData[Campus],$A237))</f>
        <v/>
      </c>
      <c r="E237" t="str" cm="1">
        <f t="array" ref="E237">IF($B237,myNull,INDEX(tblSourceData[Major],$A237))</f>
        <v/>
      </c>
      <c r="F237" t="str" cm="1">
        <f t="array" ref="F237">IF($B237,myNull,INDEX(tblSourceData[Stage],$A237))</f>
        <v/>
      </c>
      <c r="G237" t="str" cm="1">
        <f t="array" ref="G237">IF($B237,myNull,INDEX(tblSourceData[Level],$A237))</f>
        <v/>
      </c>
      <c r="H237" s="10" t="str" cm="1">
        <f t="array" ref="H237">IF($B237,myNull,INDEX(tblSourceData[EU Census],$A237))</f>
        <v/>
      </c>
      <c r="I237" s="10" t="str" cm="1">
        <f t="array" ref="I237">IF($B237,myNull,INDEX(tblSourceData[NonEU Census],$A237))</f>
        <v/>
      </c>
      <c r="J237" s="10" t="str" cm="1">
        <f t="array" ref="J237">IF($B237,myNull,INDEX(tblSourceData[Census Total],$A237))</f>
        <v/>
      </c>
      <c r="K237" s="11" t="str" cm="1">
        <f t="array" ref="K237">IF($B237,myNull,INDEX(tblSourceData[EU Year 1],$A237))</f>
        <v/>
      </c>
      <c r="L237" s="11" t="str" cm="1">
        <f t="array" ref="L237">IF($B237,myNull,INDEX(tblSourceData[EU Year 2],$A237))</f>
        <v/>
      </c>
      <c r="M237" s="11" t="str" cm="1">
        <f t="array" ref="M237">IF($B237,myNull,INDEX(tblSourceData[EU Year 3],$A237))</f>
        <v/>
      </c>
      <c r="N237" s="11" t="str" cm="1">
        <f t="array" ref="N237">IF($B237,myNull,INDEX(tblSourceData[EU Year 4],$A237))</f>
        <v/>
      </c>
      <c r="O237" s="11" t="str" cm="1">
        <f t="array" ref="O237">IF($B237,myNull,INDEX(tblSourceData[EU Year 5],$A237))</f>
        <v/>
      </c>
      <c r="P237" s="11" t="str" cm="1">
        <f t="array" ref="P237">IF($B237,myNull,INDEX(tblSourceData[NonEU Year1],$A237))</f>
        <v/>
      </c>
      <c r="Q237" s="11" t="str" cm="1">
        <f t="array" ref="Q237">IF($B237,myNull,INDEX(tblSourceData[NonEU Year2],$A237))</f>
        <v/>
      </c>
      <c r="R237" s="11" t="str" cm="1">
        <f t="array" ref="R237">IF($B237,myNull,INDEX(tblSourceData[NonEU Year3],$A237))</f>
        <v/>
      </c>
      <c r="S237" s="11" t="str" cm="1">
        <f t="array" ref="S237">IF($B237,myNull,INDEX(tblSourceData[NonEU Year4],$A237))</f>
        <v/>
      </c>
      <c r="T237" s="11" t="str" cm="1">
        <f t="array" ref="T237">IF($B237,myNull,INDEX(tblSourceData[NonEU Year5],$A237))</f>
        <v/>
      </c>
      <c r="V237" s="28">
        <f t="shared" si="49"/>
        <v>0</v>
      </c>
      <c r="W237" s="28">
        <f t="shared" si="50"/>
        <v>0</v>
      </c>
      <c r="X237" s="28">
        <f t="shared" si="51"/>
        <v>0</v>
      </c>
      <c r="Y237" s="28">
        <f t="shared" si="52"/>
        <v>0</v>
      </c>
      <c r="Z237" s="28">
        <f t="shared" si="53"/>
        <v>0</v>
      </c>
      <c r="AA237" s="28">
        <f t="shared" si="54"/>
        <v>0</v>
      </c>
      <c r="AB237" s="28">
        <f t="shared" si="55"/>
        <v>0</v>
      </c>
      <c r="AC237" s="28">
        <f t="shared" si="56"/>
        <v>0</v>
      </c>
      <c r="AD237" s="28">
        <f t="shared" si="57"/>
        <v>0</v>
      </c>
      <c r="AE237" s="28">
        <f t="shared" si="58"/>
        <v>0</v>
      </c>
      <c r="AG237" s="12" t="str" cm="1">
        <f t="array" ref="AG237">IF($B237,myNull,IF(INDEX(tblSourceData[EU Year 1],$A237)=myNull,0,INDEX(tblSourceData[EU Year 1],$A237)))</f>
        <v/>
      </c>
      <c r="AH237" s="12" t="str" cm="1">
        <f t="array" ref="AH237">IF($B237,myNull,IF(INDEX(tblSourceData[EU Year 2],$A237)=myNull,0,INDEX(tblSourceData[EU Year 2],$A237)))</f>
        <v/>
      </c>
      <c r="AI237" s="12" t="str" cm="1">
        <f t="array" ref="AI237">IF($B237,myNull,IF(INDEX(tblSourceData[EU Year 3],$A237)=myNull,0,INDEX(tblSourceData[EU Year 3],$A237)))</f>
        <v/>
      </c>
      <c r="AJ237" s="12" t="str" cm="1">
        <f t="array" ref="AJ237">IF($B237,myNull,IF(INDEX(tblSourceData[EU Year 4],$A237)=myNull,0,INDEX(tblSourceData[EU Year 4],$A237)))</f>
        <v/>
      </c>
      <c r="AK237" s="12" t="str" cm="1">
        <f t="array" ref="AK237">IF($B237,myNull,IF(INDEX(tblSourceData[EU Year 5],$A237)=myNull,0,INDEX(tblSourceData[EU Year 5],$A237)))</f>
        <v/>
      </c>
      <c r="AL237" s="12" t="str" cm="1">
        <f t="array" ref="AL237">IF($B237,myNull,IF(INDEX(tblSourceData[NonEU Year1],$A237)=myNull,0,INDEX(tblSourceData[NonEU Year1],$A237)))</f>
        <v/>
      </c>
      <c r="AM237" s="12" t="str" cm="1">
        <f t="array" ref="AM237">IF($B237,myNull,IF(INDEX(tblSourceData[NonEU Year2],$A237)=myNull,0,INDEX(tblSourceData[NonEU Year2],$A237)))</f>
        <v/>
      </c>
      <c r="AN237" s="12" t="str" cm="1">
        <f t="array" ref="AN237">IF($B237,myNull,IF(INDEX(tblSourceData[NonEU Year3],$A237)=myNull,0,INDEX(tblSourceData[NonEU Year3],$A237)))</f>
        <v/>
      </c>
      <c r="AO237" s="12" t="str" cm="1">
        <f t="array" ref="AO237">IF($B237,myNull,IF(INDEX(tblSourceData[NonEU Year4],$A237)=myNull,0,INDEX(tblSourceData[NonEU Year4],$A237)))</f>
        <v/>
      </c>
      <c r="AP237" s="12" t="str" cm="1">
        <f t="array" ref="AP237">IF($B237,myNull,IF(INDEX(tblSourceData[NonEU Year5],$A237)=myNull,0,INDEX(tblSourceData[NonEU Year5],$A237)))</f>
        <v/>
      </c>
    </row>
    <row r="238" spans="1:42" x14ac:dyDescent="0.3">
      <c r="A238" s="4">
        <f t="shared" si="47"/>
        <v>229</v>
      </c>
      <c r="B238" s="6" t="b">
        <f t="shared" si="48"/>
        <v>1</v>
      </c>
      <c r="D238" t="str" cm="1">
        <f t="array" ref="D238">IF($B238,myNull,INDEX(tblSourceData[Campus],$A238))</f>
        <v/>
      </c>
      <c r="E238" t="str" cm="1">
        <f t="array" ref="E238">IF($B238,myNull,INDEX(tblSourceData[Major],$A238))</f>
        <v/>
      </c>
      <c r="F238" t="str" cm="1">
        <f t="array" ref="F238">IF($B238,myNull,INDEX(tblSourceData[Stage],$A238))</f>
        <v/>
      </c>
      <c r="G238" t="str" cm="1">
        <f t="array" ref="G238">IF($B238,myNull,INDEX(tblSourceData[Level],$A238))</f>
        <v/>
      </c>
      <c r="H238" s="10" t="str" cm="1">
        <f t="array" ref="H238">IF($B238,myNull,INDEX(tblSourceData[EU Census],$A238))</f>
        <v/>
      </c>
      <c r="I238" s="10" t="str" cm="1">
        <f t="array" ref="I238">IF($B238,myNull,INDEX(tblSourceData[NonEU Census],$A238))</f>
        <v/>
      </c>
      <c r="J238" s="10" t="str" cm="1">
        <f t="array" ref="J238">IF($B238,myNull,INDEX(tblSourceData[Census Total],$A238))</f>
        <v/>
      </c>
      <c r="K238" s="11" t="str" cm="1">
        <f t="array" ref="K238">IF($B238,myNull,INDEX(tblSourceData[EU Year 1],$A238))</f>
        <v/>
      </c>
      <c r="L238" s="11" t="str" cm="1">
        <f t="array" ref="L238">IF($B238,myNull,INDEX(tblSourceData[EU Year 2],$A238))</f>
        <v/>
      </c>
      <c r="M238" s="11" t="str" cm="1">
        <f t="array" ref="M238">IF($B238,myNull,INDEX(tblSourceData[EU Year 3],$A238))</f>
        <v/>
      </c>
      <c r="N238" s="11" t="str" cm="1">
        <f t="array" ref="N238">IF($B238,myNull,INDEX(tblSourceData[EU Year 4],$A238))</f>
        <v/>
      </c>
      <c r="O238" s="11" t="str" cm="1">
        <f t="array" ref="O238">IF($B238,myNull,INDEX(tblSourceData[EU Year 5],$A238))</f>
        <v/>
      </c>
      <c r="P238" s="11" t="str" cm="1">
        <f t="array" ref="P238">IF($B238,myNull,INDEX(tblSourceData[NonEU Year1],$A238))</f>
        <v/>
      </c>
      <c r="Q238" s="11" t="str" cm="1">
        <f t="array" ref="Q238">IF($B238,myNull,INDEX(tblSourceData[NonEU Year2],$A238))</f>
        <v/>
      </c>
      <c r="R238" s="11" t="str" cm="1">
        <f t="array" ref="R238">IF($B238,myNull,INDEX(tblSourceData[NonEU Year3],$A238))</f>
        <v/>
      </c>
      <c r="S238" s="11" t="str" cm="1">
        <f t="array" ref="S238">IF($B238,myNull,INDEX(tblSourceData[NonEU Year4],$A238))</f>
        <v/>
      </c>
      <c r="T238" s="11" t="str" cm="1">
        <f t="array" ref="T238">IF($B238,myNull,INDEX(tblSourceData[NonEU Year5],$A238))</f>
        <v/>
      </c>
      <c r="V238" s="28">
        <f t="shared" si="49"/>
        <v>0</v>
      </c>
      <c r="W238" s="28">
        <f t="shared" si="50"/>
        <v>0</v>
      </c>
      <c r="X238" s="28">
        <f t="shared" si="51"/>
        <v>0</v>
      </c>
      <c r="Y238" s="28">
        <f t="shared" si="52"/>
        <v>0</v>
      </c>
      <c r="Z238" s="28">
        <f t="shared" si="53"/>
        <v>0</v>
      </c>
      <c r="AA238" s="28">
        <f t="shared" si="54"/>
        <v>0</v>
      </c>
      <c r="AB238" s="28">
        <f t="shared" si="55"/>
        <v>0</v>
      </c>
      <c r="AC238" s="28">
        <f t="shared" si="56"/>
        <v>0</v>
      </c>
      <c r="AD238" s="28">
        <f t="shared" si="57"/>
        <v>0</v>
      </c>
      <c r="AE238" s="28">
        <f t="shared" si="58"/>
        <v>0</v>
      </c>
      <c r="AG238" s="12" t="str" cm="1">
        <f t="array" ref="AG238">IF($B238,myNull,IF(INDEX(tblSourceData[EU Year 1],$A238)=myNull,0,INDEX(tblSourceData[EU Year 1],$A238)))</f>
        <v/>
      </c>
      <c r="AH238" s="12" t="str" cm="1">
        <f t="array" ref="AH238">IF($B238,myNull,IF(INDEX(tblSourceData[EU Year 2],$A238)=myNull,0,INDEX(tblSourceData[EU Year 2],$A238)))</f>
        <v/>
      </c>
      <c r="AI238" s="12" t="str" cm="1">
        <f t="array" ref="AI238">IF($B238,myNull,IF(INDEX(tblSourceData[EU Year 3],$A238)=myNull,0,INDEX(tblSourceData[EU Year 3],$A238)))</f>
        <v/>
      </c>
      <c r="AJ238" s="12" t="str" cm="1">
        <f t="array" ref="AJ238">IF($B238,myNull,IF(INDEX(tblSourceData[EU Year 4],$A238)=myNull,0,INDEX(tblSourceData[EU Year 4],$A238)))</f>
        <v/>
      </c>
      <c r="AK238" s="12" t="str" cm="1">
        <f t="array" ref="AK238">IF($B238,myNull,IF(INDEX(tblSourceData[EU Year 5],$A238)=myNull,0,INDEX(tblSourceData[EU Year 5],$A238)))</f>
        <v/>
      </c>
      <c r="AL238" s="12" t="str" cm="1">
        <f t="array" ref="AL238">IF($B238,myNull,IF(INDEX(tblSourceData[NonEU Year1],$A238)=myNull,0,INDEX(tblSourceData[NonEU Year1],$A238)))</f>
        <v/>
      </c>
      <c r="AM238" s="12" t="str" cm="1">
        <f t="array" ref="AM238">IF($B238,myNull,IF(INDEX(tblSourceData[NonEU Year2],$A238)=myNull,0,INDEX(tblSourceData[NonEU Year2],$A238)))</f>
        <v/>
      </c>
      <c r="AN238" s="12" t="str" cm="1">
        <f t="array" ref="AN238">IF($B238,myNull,IF(INDEX(tblSourceData[NonEU Year3],$A238)=myNull,0,INDEX(tblSourceData[NonEU Year3],$A238)))</f>
        <v/>
      </c>
      <c r="AO238" s="12" t="str" cm="1">
        <f t="array" ref="AO238">IF($B238,myNull,IF(INDEX(tblSourceData[NonEU Year4],$A238)=myNull,0,INDEX(tblSourceData[NonEU Year4],$A238)))</f>
        <v/>
      </c>
      <c r="AP238" s="12" t="str" cm="1">
        <f t="array" ref="AP238">IF($B238,myNull,IF(INDEX(tblSourceData[NonEU Year5],$A238)=myNull,0,INDEX(tblSourceData[NonEU Year5],$A238)))</f>
        <v/>
      </c>
    </row>
    <row r="239" spans="1:42" x14ac:dyDescent="0.3">
      <c r="A239" s="4">
        <f t="shared" si="47"/>
        <v>230</v>
      </c>
      <c r="B239" s="6" t="b">
        <f t="shared" si="48"/>
        <v>1</v>
      </c>
      <c r="D239" t="str" cm="1">
        <f t="array" ref="D239">IF($B239,myNull,INDEX(tblSourceData[Campus],$A239))</f>
        <v/>
      </c>
      <c r="E239" t="str" cm="1">
        <f t="array" ref="E239">IF($B239,myNull,INDEX(tblSourceData[Major],$A239))</f>
        <v/>
      </c>
      <c r="F239" t="str" cm="1">
        <f t="array" ref="F239">IF($B239,myNull,INDEX(tblSourceData[Stage],$A239))</f>
        <v/>
      </c>
      <c r="G239" t="str" cm="1">
        <f t="array" ref="G239">IF($B239,myNull,INDEX(tblSourceData[Level],$A239))</f>
        <v/>
      </c>
      <c r="H239" s="10" t="str" cm="1">
        <f t="array" ref="H239">IF($B239,myNull,INDEX(tblSourceData[EU Census],$A239))</f>
        <v/>
      </c>
      <c r="I239" s="10" t="str" cm="1">
        <f t="array" ref="I239">IF($B239,myNull,INDEX(tblSourceData[NonEU Census],$A239))</f>
        <v/>
      </c>
      <c r="J239" s="10" t="str" cm="1">
        <f t="array" ref="J239">IF($B239,myNull,INDEX(tblSourceData[Census Total],$A239))</f>
        <v/>
      </c>
      <c r="K239" s="11" t="str" cm="1">
        <f t="array" ref="K239">IF($B239,myNull,INDEX(tblSourceData[EU Year 1],$A239))</f>
        <v/>
      </c>
      <c r="L239" s="11" t="str" cm="1">
        <f t="array" ref="L239">IF($B239,myNull,INDEX(tblSourceData[EU Year 2],$A239))</f>
        <v/>
      </c>
      <c r="M239" s="11" t="str" cm="1">
        <f t="array" ref="M239">IF($B239,myNull,INDEX(tblSourceData[EU Year 3],$A239))</f>
        <v/>
      </c>
      <c r="N239" s="11" t="str" cm="1">
        <f t="array" ref="N239">IF($B239,myNull,INDEX(tblSourceData[EU Year 4],$A239))</f>
        <v/>
      </c>
      <c r="O239" s="11" t="str" cm="1">
        <f t="array" ref="O239">IF($B239,myNull,INDEX(tblSourceData[EU Year 5],$A239))</f>
        <v/>
      </c>
      <c r="P239" s="11" t="str" cm="1">
        <f t="array" ref="P239">IF($B239,myNull,INDEX(tblSourceData[NonEU Year1],$A239))</f>
        <v/>
      </c>
      <c r="Q239" s="11" t="str" cm="1">
        <f t="array" ref="Q239">IF($B239,myNull,INDEX(tblSourceData[NonEU Year2],$A239))</f>
        <v/>
      </c>
      <c r="R239" s="11" t="str" cm="1">
        <f t="array" ref="R239">IF($B239,myNull,INDEX(tblSourceData[NonEU Year3],$A239))</f>
        <v/>
      </c>
      <c r="S239" s="11" t="str" cm="1">
        <f t="array" ref="S239">IF($B239,myNull,INDEX(tblSourceData[NonEU Year4],$A239))</f>
        <v/>
      </c>
      <c r="T239" s="11" t="str" cm="1">
        <f t="array" ref="T239">IF($B239,myNull,INDEX(tblSourceData[NonEU Year5],$A239))</f>
        <v/>
      </c>
      <c r="V239" s="28">
        <f t="shared" si="49"/>
        <v>0</v>
      </c>
      <c r="W239" s="28">
        <f t="shared" si="50"/>
        <v>0</v>
      </c>
      <c r="X239" s="28">
        <f t="shared" si="51"/>
        <v>0</v>
      </c>
      <c r="Y239" s="28">
        <f t="shared" si="52"/>
        <v>0</v>
      </c>
      <c r="Z239" s="28">
        <f t="shared" si="53"/>
        <v>0</v>
      </c>
      <c r="AA239" s="28">
        <f t="shared" si="54"/>
        <v>0</v>
      </c>
      <c r="AB239" s="28">
        <f t="shared" si="55"/>
        <v>0</v>
      </c>
      <c r="AC239" s="28">
        <f t="shared" si="56"/>
        <v>0</v>
      </c>
      <c r="AD239" s="28">
        <f t="shared" si="57"/>
        <v>0</v>
      </c>
      <c r="AE239" s="28">
        <f t="shared" si="58"/>
        <v>0</v>
      </c>
      <c r="AG239" s="12" t="str" cm="1">
        <f t="array" ref="AG239">IF($B239,myNull,IF(INDEX(tblSourceData[EU Year 1],$A239)=myNull,0,INDEX(tblSourceData[EU Year 1],$A239)))</f>
        <v/>
      </c>
      <c r="AH239" s="12" t="str" cm="1">
        <f t="array" ref="AH239">IF($B239,myNull,IF(INDEX(tblSourceData[EU Year 2],$A239)=myNull,0,INDEX(tblSourceData[EU Year 2],$A239)))</f>
        <v/>
      </c>
      <c r="AI239" s="12" t="str" cm="1">
        <f t="array" ref="AI239">IF($B239,myNull,IF(INDEX(tblSourceData[EU Year 3],$A239)=myNull,0,INDEX(tblSourceData[EU Year 3],$A239)))</f>
        <v/>
      </c>
      <c r="AJ239" s="12" t="str" cm="1">
        <f t="array" ref="AJ239">IF($B239,myNull,IF(INDEX(tblSourceData[EU Year 4],$A239)=myNull,0,INDEX(tblSourceData[EU Year 4],$A239)))</f>
        <v/>
      </c>
      <c r="AK239" s="12" t="str" cm="1">
        <f t="array" ref="AK239">IF($B239,myNull,IF(INDEX(tblSourceData[EU Year 5],$A239)=myNull,0,INDEX(tblSourceData[EU Year 5],$A239)))</f>
        <v/>
      </c>
      <c r="AL239" s="12" t="str" cm="1">
        <f t="array" ref="AL239">IF($B239,myNull,IF(INDEX(tblSourceData[NonEU Year1],$A239)=myNull,0,INDEX(tblSourceData[NonEU Year1],$A239)))</f>
        <v/>
      </c>
      <c r="AM239" s="12" t="str" cm="1">
        <f t="array" ref="AM239">IF($B239,myNull,IF(INDEX(tblSourceData[NonEU Year2],$A239)=myNull,0,INDEX(tblSourceData[NonEU Year2],$A239)))</f>
        <v/>
      </c>
      <c r="AN239" s="12" t="str" cm="1">
        <f t="array" ref="AN239">IF($B239,myNull,IF(INDEX(tblSourceData[NonEU Year3],$A239)=myNull,0,INDEX(tblSourceData[NonEU Year3],$A239)))</f>
        <v/>
      </c>
      <c r="AO239" s="12" t="str" cm="1">
        <f t="array" ref="AO239">IF($B239,myNull,IF(INDEX(tblSourceData[NonEU Year4],$A239)=myNull,0,INDEX(tblSourceData[NonEU Year4],$A239)))</f>
        <v/>
      </c>
      <c r="AP239" s="12" t="str" cm="1">
        <f t="array" ref="AP239">IF($B239,myNull,IF(INDEX(tblSourceData[NonEU Year5],$A239)=myNull,0,INDEX(tblSourceData[NonEU Year5],$A239)))</f>
        <v/>
      </c>
    </row>
    <row r="240" spans="1:42" x14ac:dyDescent="0.3">
      <c r="A240" s="4">
        <f t="shared" si="47"/>
        <v>231</v>
      </c>
      <c r="B240" s="6" t="b">
        <f t="shared" si="48"/>
        <v>1</v>
      </c>
      <c r="D240" t="str" cm="1">
        <f t="array" ref="D240">IF($B240,myNull,INDEX(tblSourceData[Campus],$A240))</f>
        <v/>
      </c>
      <c r="E240" t="str" cm="1">
        <f t="array" ref="E240">IF($B240,myNull,INDEX(tblSourceData[Major],$A240))</f>
        <v/>
      </c>
      <c r="F240" t="str" cm="1">
        <f t="array" ref="F240">IF($B240,myNull,INDEX(tblSourceData[Stage],$A240))</f>
        <v/>
      </c>
      <c r="G240" t="str" cm="1">
        <f t="array" ref="G240">IF($B240,myNull,INDEX(tblSourceData[Level],$A240))</f>
        <v/>
      </c>
      <c r="H240" s="10" t="str" cm="1">
        <f t="array" ref="H240">IF($B240,myNull,INDEX(tblSourceData[EU Census],$A240))</f>
        <v/>
      </c>
      <c r="I240" s="10" t="str" cm="1">
        <f t="array" ref="I240">IF($B240,myNull,INDEX(tblSourceData[NonEU Census],$A240))</f>
        <v/>
      </c>
      <c r="J240" s="10" t="str" cm="1">
        <f t="array" ref="J240">IF($B240,myNull,INDEX(tblSourceData[Census Total],$A240))</f>
        <v/>
      </c>
      <c r="K240" s="11" t="str" cm="1">
        <f t="array" ref="K240">IF($B240,myNull,INDEX(tblSourceData[EU Year 1],$A240))</f>
        <v/>
      </c>
      <c r="L240" s="11" t="str" cm="1">
        <f t="array" ref="L240">IF($B240,myNull,INDEX(tblSourceData[EU Year 2],$A240))</f>
        <v/>
      </c>
      <c r="M240" s="11" t="str" cm="1">
        <f t="array" ref="M240">IF($B240,myNull,INDEX(tblSourceData[EU Year 3],$A240))</f>
        <v/>
      </c>
      <c r="N240" s="11" t="str" cm="1">
        <f t="array" ref="N240">IF($B240,myNull,INDEX(tblSourceData[EU Year 4],$A240))</f>
        <v/>
      </c>
      <c r="O240" s="11" t="str" cm="1">
        <f t="array" ref="O240">IF($B240,myNull,INDEX(tblSourceData[EU Year 5],$A240))</f>
        <v/>
      </c>
      <c r="P240" s="11" t="str" cm="1">
        <f t="array" ref="P240">IF($B240,myNull,INDEX(tblSourceData[NonEU Year1],$A240))</f>
        <v/>
      </c>
      <c r="Q240" s="11" t="str" cm="1">
        <f t="array" ref="Q240">IF($B240,myNull,INDEX(tblSourceData[NonEU Year2],$A240))</f>
        <v/>
      </c>
      <c r="R240" s="11" t="str" cm="1">
        <f t="array" ref="R240">IF($B240,myNull,INDEX(tblSourceData[NonEU Year3],$A240))</f>
        <v/>
      </c>
      <c r="S240" s="11" t="str" cm="1">
        <f t="array" ref="S240">IF($B240,myNull,INDEX(tblSourceData[NonEU Year4],$A240))</f>
        <v/>
      </c>
      <c r="T240" s="11" t="str" cm="1">
        <f t="array" ref="T240">IF($B240,myNull,INDEX(tblSourceData[NonEU Year5],$A240))</f>
        <v/>
      </c>
      <c r="V240" s="28">
        <f t="shared" si="49"/>
        <v>0</v>
      </c>
      <c r="W240" s="28">
        <f t="shared" si="50"/>
        <v>0</v>
      </c>
      <c r="X240" s="28">
        <f t="shared" si="51"/>
        <v>0</v>
      </c>
      <c r="Y240" s="28">
        <f t="shared" si="52"/>
        <v>0</v>
      </c>
      <c r="Z240" s="28">
        <f t="shared" si="53"/>
        <v>0</v>
      </c>
      <c r="AA240" s="28">
        <f t="shared" si="54"/>
        <v>0</v>
      </c>
      <c r="AB240" s="28">
        <f t="shared" si="55"/>
        <v>0</v>
      </c>
      <c r="AC240" s="28">
        <f t="shared" si="56"/>
        <v>0</v>
      </c>
      <c r="AD240" s="28">
        <f t="shared" si="57"/>
        <v>0</v>
      </c>
      <c r="AE240" s="28">
        <f t="shared" si="58"/>
        <v>0</v>
      </c>
      <c r="AG240" s="12" t="str" cm="1">
        <f t="array" ref="AG240">IF($B240,myNull,IF(INDEX(tblSourceData[EU Year 1],$A240)=myNull,0,INDEX(tblSourceData[EU Year 1],$A240)))</f>
        <v/>
      </c>
      <c r="AH240" s="12" t="str" cm="1">
        <f t="array" ref="AH240">IF($B240,myNull,IF(INDEX(tblSourceData[EU Year 2],$A240)=myNull,0,INDEX(tblSourceData[EU Year 2],$A240)))</f>
        <v/>
      </c>
      <c r="AI240" s="12" t="str" cm="1">
        <f t="array" ref="AI240">IF($B240,myNull,IF(INDEX(tblSourceData[EU Year 3],$A240)=myNull,0,INDEX(tblSourceData[EU Year 3],$A240)))</f>
        <v/>
      </c>
      <c r="AJ240" s="12" t="str" cm="1">
        <f t="array" ref="AJ240">IF($B240,myNull,IF(INDEX(tblSourceData[EU Year 4],$A240)=myNull,0,INDEX(tblSourceData[EU Year 4],$A240)))</f>
        <v/>
      </c>
      <c r="AK240" s="12" t="str" cm="1">
        <f t="array" ref="AK240">IF($B240,myNull,IF(INDEX(tblSourceData[EU Year 5],$A240)=myNull,0,INDEX(tblSourceData[EU Year 5],$A240)))</f>
        <v/>
      </c>
      <c r="AL240" s="12" t="str" cm="1">
        <f t="array" ref="AL240">IF($B240,myNull,IF(INDEX(tblSourceData[NonEU Year1],$A240)=myNull,0,INDEX(tblSourceData[NonEU Year1],$A240)))</f>
        <v/>
      </c>
      <c r="AM240" s="12" t="str" cm="1">
        <f t="array" ref="AM240">IF($B240,myNull,IF(INDEX(tblSourceData[NonEU Year2],$A240)=myNull,0,INDEX(tblSourceData[NonEU Year2],$A240)))</f>
        <v/>
      </c>
      <c r="AN240" s="12" t="str" cm="1">
        <f t="array" ref="AN240">IF($B240,myNull,IF(INDEX(tblSourceData[NonEU Year3],$A240)=myNull,0,INDEX(tblSourceData[NonEU Year3],$A240)))</f>
        <v/>
      </c>
      <c r="AO240" s="12" t="str" cm="1">
        <f t="array" ref="AO240">IF($B240,myNull,IF(INDEX(tblSourceData[NonEU Year4],$A240)=myNull,0,INDEX(tblSourceData[NonEU Year4],$A240)))</f>
        <v/>
      </c>
      <c r="AP240" s="12" t="str" cm="1">
        <f t="array" ref="AP240">IF($B240,myNull,IF(INDEX(tblSourceData[NonEU Year5],$A240)=myNull,0,INDEX(tblSourceData[NonEU Year5],$A240)))</f>
        <v/>
      </c>
    </row>
    <row r="241" spans="1:42" x14ac:dyDescent="0.3">
      <c r="A241" s="4">
        <f t="shared" si="47"/>
        <v>232</v>
      </c>
      <c r="B241" s="6" t="b">
        <f t="shared" si="48"/>
        <v>1</v>
      </c>
      <c r="D241" t="str" cm="1">
        <f t="array" ref="D241">IF($B241,myNull,INDEX(tblSourceData[Campus],$A241))</f>
        <v/>
      </c>
      <c r="E241" t="str" cm="1">
        <f t="array" ref="E241">IF($B241,myNull,INDEX(tblSourceData[Major],$A241))</f>
        <v/>
      </c>
      <c r="F241" t="str" cm="1">
        <f t="array" ref="F241">IF($B241,myNull,INDEX(tblSourceData[Stage],$A241))</f>
        <v/>
      </c>
      <c r="G241" t="str" cm="1">
        <f t="array" ref="G241">IF($B241,myNull,INDEX(tblSourceData[Level],$A241))</f>
        <v/>
      </c>
      <c r="H241" s="10" t="str" cm="1">
        <f t="array" ref="H241">IF($B241,myNull,INDEX(tblSourceData[EU Census],$A241))</f>
        <v/>
      </c>
      <c r="I241" s="10" t="str" cm="1">
        <f t="array" ref="I241">IF($B241,myNull,INDEX(tblSourceData[NonEU Census],$A241))</f>
        <v/>
      </c>
      <c r="J241" s="10" t="str" cm="1">
        <f t="array" ref="J241">IF($B241,myNull,INDEX(tblSourceData[Census Total],$A241))</f>
        <v/>
      </c>
      <c r="K241" s="11" t="str" cm="1">
        <f t="array" ref="K241">IF($B241,myNull,INDEX(tblSourceData[EU Year 1],$A241))</f>
        <v/>
      </c>
      <c r="L241" s="11" t="str" cm="1">
        <f t="array" ref="L241">IF($B241,myNull,INDEX(tblSourceData[EU Year 2],$A241))</f>
        <v/>
      </c>
      <c r="M241" s="11" t="str" cm="1">
        <f t="array" ref="M241">IF($B241,myNull,INDEX(tblSourceData[EU Year 3],$A241))</f>
        <v/>
      </c>
      <c r="N241" s="11" t="str" cm="1">
        <f t="array" ref="N241">IF($B241,myNull,INDEX(tblSourceData[EU Year 4],$A241))</f>
        <v/>
      </c>
      <c r="O241" s="11" t="str" cm="1">
        <f t="array" ref="O241">IF($B241,myNull,INDEX(tblSourceData[EU Year 5],$A241))</f>
        <v/>
      </c>
      <c r="P241" s="11" t="str" cm="1">
        <f t="array" ref="P241">IF($B241,myNull,INDEX(tblSourceData[NonEU Year1],$A241))</f>
        <v/>
      </c>
      <c r="Q241" s="11" t="str" cm="1">
        <f t="array" ref="Q241">IF($B241,myNull,INDEX(tblSourceData[NonEU Year2],$A241))</f>
        <v/>
      </c>
      <c r="R241" s="11" t="str" cm="1">
        <f t="array" ref="R241">IF($B241,myNull,INDEX(tblSourceData[NonEU Year3],$A241))</f>
        <v/>
      </c>
      <c r="S241" s="11" t="str" cm="1">
        <f t="array" ref="S241">IF($B241,myNull,INDEX(tblSourceData[NonEU Year4],$A241))</f>
        <v/>
      </c>
      <c r="T241" s="11" t="str" cm="1">
        <f t="array" ref="T241">IF($B241,myNull,INDEX(tblSourceData[NonEU Year5],$A241))</f>
        <v/>
      </c>
      <c r="V241" s="28">
        <f t="shared" si="49"/>
        <v>0</v>
      </c>
      <c r="W241" s="28">
        <f t="shared" si="50"/>
        <v>0</v>
      </c>
      <c r="X241" s="28">
        <f t="shared" si="51"/>
        <v>0</v>
      </c>
      <c r="Y241" s="28">
        <f t="shared" si="52"/>
        <v>0</v>
      </c>
      <c r="Z241" s="28">
        <f t="shared" si="53"/>
        <v>0</v>
      </c>
      <c r="AA241" s="28">
        <f t="shared" si="54"/>
        <v>0</v>
      </c>
      <c r="AB241" s="28">
        <f t="shared" si="55"/>
        <v>0</v>
      </c>
      <c r="AC241" s="28">
        <f t="shared" si="56"/>
        <v>0</v>
      </c>
      <c r="AD241" s="28">
        <f t="shared" si="57"/>
        <v>0</v>
      </c>
      <c r="AE241" s="28">
        <f t="shared" si="58"/>
        <v>0</v>
      </c>
      <c r="AG241" s="12" t="str" cm="1">
        <f t="array" ref="AG241">IF($B241,myNull,IF(INDEX(tblSourceData[EU Year 1],$A241)=myNull,0,INDEX(tblSourceData[EU Year 1],$A241)))</f>
        <v/>
      </c>
      <c r="AH241" s="12" t="str" cm="1">
        <f t="array" ref="AH241">IF($B241,myNull,IF(INDEX(tblSourceData[EU Year 2],$A241)=myNull,0,INDEX(tblSourceData[EU Year 2],$A241)))</f>
        <v/>
      </c>
      <c r="AI241" s="12" t="str" cm="1">
        <f t="array" ref="AI241">IF($B241,myNull,IF(INDEX(tblSourceData[EU Year 3],$A241)=myNull,0,INDEX(tblSourceData[EU Year 3],$A241)))</f>
        <v/>
      </c>
      <c r="AJ241" s="12" t="str" cm="1">
        <f t="array" ref="AJ241">IF($B241,myNull,IF(INDEX(tblSourceData[EU Year 4],$A241)=myNull,0,INDEX(tblSourceData[EU Year 4],$A241)))</f>
        <v/>
      </c>
      <c r="AK241" s="12" t="str" cm="1">
        <f t="array" ref="AK241">IF($B241,myNull,IF(INDEX(tblSourceData[EU Year 5],$A241)=myNull,0,INDEX(tblSourceData[EU Year 5],$A241)))</f>
        <v/>
      </c>
      <c r="AL241" s="12" t="str" cm="1">
        <f t="array" ref="AL241">IF($B241,myNull,IF(INDEX(tblSourceData[NonEU Year1],$A241)=myNull,0,INDEX(tblSourceData[NonEU Year1],$A241)))</f>
        <v/>
      </c>
      <c r="AM241" s="12" t="str" cm="1">
        <f t="array" ref="AM241">IF($B241,myNull,IF(INDEX(tblSourceData[NonEU Year2],$A241)=myNull,0,INDEX(tblSourceData[NonEU Year2],$A241)))</f>
        <v/>
      </c>
      <c r="AN241" s="12" t="str" cm="1">
        <f t="array" ref="AN241">IF($B241,myNull,IF(INDEX(tblSourceData[NonEU Year3],$A241)=myNull,0,INDEX(tblSourceData[NonEU Year3],$A241)))</f>
        <v/>
      </c>
      <c r="AO241" s="12" t="str" cm="1">
        <f t="array" ref="AO241">IF($B241,myNull,IF(INDEX(tblSourceData[NonEU Year4],$A241)=myNull,0,INDEX(tblSourceData[NonEU Year4],$A241)))</f>
        <v/>
      </c>
      <c r="AP241" s="12" t="str" cm="1">
        <f t="array" ref="AP241">IF($B241,myNull,IF(INDEX(tblSourceData[NonEU Year5],$A241)=myNull,0,INDEX(tblSourceData[NonEU Year5],$A241)))</f>
        <v/>
      </c>
    </row>
    <row r="242" spans="1:42" x14ac:dyDescent="0.3">
      <c r="A242" s="4">
        <f t="shared" si="47"/>
        <v>233</v>
      </c>
      <c r="B242" s="6" t="b">
        <f t="shared" si="48"/>
        <v>1</v>
      </c>
      <c r="D242" t="str" cm="1">
        <f t="array" ref="D242">IF($B242,myNull,INDEX(tblSourceData[Campus],$A242))</f>
        <v/>
      </c>
      <c r="E242" t="str" cm="1">
        <f t="array" ref="E242">IF($B242,myNull,INDEX(tblSourceData[Major],$A242))</f>
        <v/>
      </c>
      <c r="F242" t="str" cm="1">
        <f t="array" ref="F242">IF($B242,myNull,INDEX(tblSourceData[Stage],$A242))</f>
        <v/>
      </c>
      <c r="G242" t="str" cm="1">
        <f t="array" ref="G242">IF($B242,myNull,INDEX(tblSourceData[Level],$A242))</f>
        <v/>
      </c>
      <c r="H242" s="10" t="str" cm="1">
        <f t="array" ref="H242">IF($B242,myNull,INDEX(tblSourceData[EU Census],$A242))</f>
        <v/>
      </c>
      <c r="I242" s="10" t="str" cm="1">
        <f t="array" ref="I242">IF($B242,myNull,INDEX(tblSourceData[NonEU Census],$A242))</f>
        <v/>
      </c>
      <c r="J242" s="10" t="str" cm="1">
        <f t="array" ref="J242">IF($B242,myNull,INDEX(tblSourceData[Census Total],$A242))</f>
        <v/>
      </c>
      <c r="K242" s="11" t="str" cm="1">
        <f t="array" ref="K242">IF($B242,myNull,INDEX(tblSourceData[EU Year 1],$A242))</f>
        <v/>
      </c>
      <c r="L242" s="11" t="str" cm="1">
        <f t="array" ref="L242">IF($B242,myNull,INDEX(tblSourceData[EU Year 2],$A242))</f>
        <v/>
      </c>
      <c r="M242" s="11" t="str" cm="1">
        <f t="array" ref="M242">IF($B242,myNull,INDEX(tblSourceData[EU Year 3],$A242))</f>
        <v/>
      </c>
      <c r="N242" s="11" t="str" cm="1">
        <f t="array" ref="N242">IF($B242,myNull,INDEX(tblSourceData[EU Year 4],$A242))</f>
        <v/>
      </c>
      <c r="O242" s="11" t="str" cm="1">
        <f t="array" ref="O242">IF($B242,myNull,INDEX(tblSourceData[EU Year 5],$A242))</f>
        <v/>
      </c>
      <c r="P242" s="11" t="str" cm="1">
        <f t="array" ref="P242">IF($B242,myNull,INDEX(tblSourceData[NonEU Year1],$A242))</f>
        <v/>
      </c>
      <c r="Q242" s="11" t="str" cm="1">
        <f t="array" ref="Q242">IF($B242,myNull,INDEX(tblSourceData[NonEU Year2],$A242))</f>
        <v/>
      </c>
      <c r="R242" s="11" t="str" cm="1">
        <f t="array" ref="R242">IF($B242,myNull,INDEX(tblSourceData[NonEU Year3],$A242))</f>
        <v/>
      </c>
      <c r="S242" s="11" t="str" cm="1">
        <f t="array" ref="S242">IF($B242,myNull,INDEX(tblSourceData[NonEU Year4],$A242))</f>
        <v/>
      </c>
      <c r="T242" s="11" t="str" cm="1">
        <f t="array" ref="T242">IF($B242,myNull,INDEX(tblSourceData[NonEU Year5],$A242))</f>
        <v/>
      </c>
      <c r="V242" s="28">
        <f t="shared" si="49"/>
        <v>0</v>
      </c>
      <c r="W242" s="28">
        <f t="shared" si="50"/>
        <v>0</v>
      </c>
      <c r="X242" s="28">
        <f t="shared" si="51"/>
        <v>0</v>
      </c>
      <c r="Y242" s="28">
        <f t="shared" si="52"/>
        <v>0</v>
      </c>
      <c r="Z242" s="28">
        <f t="shared" si="53"/>
        <v>0</v>
      </c>
      <c r="AA242" s="28">
        <f t="shared" si="54"/>
        <v>0</v>
      </c>
      <c r="AB242" s="28">
        <f t="shared" si="55"/>
        <v>0</v>
      </c>
      <c r="AC242" s="28">
        <f t="shared" si="56"/>
        <v>0</v>
      </c>
      <c r="AD242" s="28">
        <f t="shared" si="57"/>
        <v>0</v>
      </c>
      <c r="AE242" s="28">
        <f t="shared" si="58"/>
        <v>0</v>
      </c>
      <c r="AG242" s="12" t="str" cm="1">
        <f t="array" ref="AG242">IF($B242,myNull,IF(INDEX(tblSourceData[EU Year 1],$A242)=myNull,0,INDEX(tblSourceData[EU Year 1],$A242)))</f>
        <v/>
      </c>
      <c r="AH242" s="12" t="str" cm="1">
        <f t="array" ref="AH242">IF($B242,myNull,IF(INDEX(tblSourceData[EU Year 2],$A242)=myNull,0,INDEX(tblSourceData[EU Year 2],$A242)))</f>
        <v/>
      </c>
      <c r="AI242" s="12" t="str" cm="1">
        <f t="array" ref="AI242">IF($B242,myNull,IF(INDEX(tblSourceData[EU Year 3],$A242)=myNull,0,INDEX(tblSourceData[EU Year 3],$A242)))</f>
        <v/>
      </c>
      <c r="AJ242" s="12" t="str" cm="1">
        <f t="array" ref="AJ242">IF($B242,myNull,IF(INDEX(tblSourceData[EU Year 4],$A242)=myNull,0,INDEX(tblSourceData[EU Year 4],$A242)))</f>
        <v/>
      </c>
      <c r="AK242" s="12" t="str" cm="1">
        <f t="array" ref="AK242">IF($B242,myNull,IF(INDEX(tblSourceData[EU Year 5],$A242)=myNull,0,INDEX(tblSourceData[EU Year 5],$A242)))</f>
        <v/>
      </c>
      <c r="AL242" s="12" t="str" cm="1">
        <f t="array" ref="AL242">IF($B242,myNull,IF(INDEX(tblSourceData[NonEU Year1],$A242)=myNull,0,INDEX(tblSourceData[NonEU Year1],$A242)))</f>
        <v/>
      </c>
      <c r="AM242" s="12" t="str" cm="1">
        <f t="array" ref="AM242">IF($B242,myNull,IF(INDEX(tblSourceData[NonEU Year2],$A242)=myNull,0,INDEX(tblSourceData[NonEU Year2],$A242)))</f>
        <v/>
      </c>
      <c r="AN242" s="12" t="str" cm="1">
        <f t="array" ref="AN242">IF($B242,myNull,IF(INDEX(tblSourceData[NonEU Year3],$A242)=myNull,0,INDEX(tblSourceData[NonEU Year3],$A242)))</f>
        <v/>
      </c>
      <c r="AO242" s="12" t="str" cm="1">
        <f t="array" ref="AO242">IF($B242,myNull,IF(INDEX(tblSourceData[NonEU Year4],$A242)=myNull,0,INDEX(tblSourceData[NonEU Year4],$A242)))</f>
        <v/>
      </c>
      <c r="AP242" s="12" t="str" cm="1">
        <f t="array" ref="AP242">IF($B242,myNull,IF(INDEX(tblSourceData[NonEU Year5],$A242)=myNull,0,INDEX(tblSourceData[NonEU Year5],$A242)))</f>
        <v/>
      </c>
    </row>
    <row r="243" spans="1:42" x14ac:dyDescent="0.3">
      <c r="A243" s="4">
        <f t="shared" si="47"/>
        <v>234</v>
      </c>
      <c r="B243" s="6" t="b">
        <f t="shared" si="48"/>
        <v>1</v>
      </c>
      <c r="D243" t="str" cm="1">
        <f t="array" ref="D243">IF($B243,myNull,INDEX(tblSourceData[Campus],$A243))</f>
        <v/>
      </c>
      <c r="E243" t="str" cm="1">
        <f t="array" ref="E243">IF($B243,myNull,INDEX(tblSourceData[Major],$A243))</f>
        <v/>
      </c>
      <c r="F243" t="str" cm="1">
        <f t="array" ref="F243">IF($B243,myNull,INDEX(tblSourceData[Stage],$A243))</f>
        <v/>
      </c>
      <c r="G243" t="str" cm="1">
        <f t="array" ref="G243">IF($B243,myNull,INDEX(tblSourceData[Level],$A243))</f>
        <v/>
      </c>
      <c r="H243" s="10" t="str" cm="1">
        <f t="array" ref="H243">IF($B243,myNull,INDEX(tblSourceData[EU Census],$A243))</f>
        <v/>
      </c>
      <c r="I243" s="10" t="str" cm="1">
        <f t="array" ref="I243">IF($B243,myNull,INDEX(tblSourceData[NonEU Census],$A243))</f>
        <v/>
      </c>
      <c r="J243" s="10" t="str" cm="1">
        <f t="array" ref="J243">IF($B243,myNull,INDEX(tblSourceData[Census Total],$A243))</f>
        <v/>
      </c>
      <c r="K243" s="11" t="str" cm="1">
        <f t="array" ref="K243">IF($B243,myNull,INDEX(tblSourceData[EU Year 1],$A243))</f>
        <v/>
      </c>
      <c r="L243" s="11" t="str" cm="1">
        <f t="array" ref="L243">IF($B243,myNull,INDEX(tblSourceData[EU Year 2],$A243))</f>
        <v/>
      </c>
      <c r="M243" s="11" t="str" cm="1">
        <f t="array" ref="M243">IF($B243,myNull,INDEX(tblSourceData[EU Year 3],$A243))</f>
        <v/>
      </c>
      <c r="N243" s="11" t="str" cm="1">
        <f t="array" ref="N243">IF($B243,myNull,INDEX(tblSourceData[EU Year 4],$A243))</f>
        <v/>
      </c>
      <c r="O243" s="11" t="str" cm="1">
        <f t="array" ref="O243">IF($B243,myNull,INDEX(tblSourceData[EU Year 5],$A243))</f>
        <v/>
      </c>
      <c r="P243" s="11" t="str" cm="1">
        <f t="array" ref="P243">IF($B243,myNull,INDEX(tblSourceData[NonEU Year1],$A243))</f>
        <v/>
      </c>
      <c r="Q243" s="11" t="str" cm="1">
        <f t="array" ref="Q243">IF($B243,myNull,INDEX(tblSourceData[NonEU Year2],$A243))</f>
        <v/>
      </c>
      <c r="R243" s="11" t="str" cm="1">
        <f t="array" ref="R243">IF($B243,myNull,INDEX(tblSourceData[NonEU Year3],$A243))</f>
        <v/>
      </c>
      <c r="S243" s="11" t="str" cm="1">
        <f t="array" ref="S243">IF($B243,myNull,INDEX(tblSourceData[NonEU Year4],$A243))</f>
        <v/>
      </c>
      <c r="T243" s="11" t="str" cm="1">
        <f t="array" ref="T243">IF($B243,myNull,INDEX(tblSourceData[NonEU Year5],$A243))</f>
        <v/>
      </c>
      <c r="V243" s="28">
        <f t="shared" si="49"/>
        <v>0</v>
      </c>
      <c r="W243" s="28">
        <f t="shared" si="50"/>
        <v>0</v>
      </c>
      <c r="X243" s="28">
        <f t="shared" si="51"/>
        <v>0</v>
      </c>
      <c r="Y243" s="28">
        <f t="shared" si="52"/>
        <v>0</v>
      </c>
      <c r="Z243" s="28">
        <f t="shared" si="53"/>
        <v>0</v>
      </c>
      <c r="AA243" s="28">
        <f t="shared" si="54"/>
        <v>0</v>
      </c>
      <c r="AB243" s="28">
        <f t="shared" si="55"/>
        <v>0</v>
      </c>
      <c r="AC243" s="28">
        <f t="shared" si="56"/>
        <v>0</v>
      </c>
      <c r="AD243" s="28">
        <f t="shared" si="57"/>
        <v>0</v>
      </c>
      <c r="AE243" s="28">
        <f t="shared" si="58"/>
        <v>0</v>
      </c>
      <c r="AG243" s="12" t="str" cm="1">
        <f t="array" ref="AG243">IF($B243,myNull,IF(INDEX(tblSourceData[EU Year 1],$A243)=myNull,0,INDEX(tblSourceData[EU Year 1],$A243)))</f>
        <v/>
      </c>
      <c r="AH243" s="12" t="str" cm="1">
        <f t="array" ref="AH243">IF($B243,myNull,IF(INDEX(tblSourceData[EU Year 2],$A243)=myNull,0,INDEX(tblSourceData[EU Year 2],$A243)))</f>
        <v/>
      </c>
      <c r="AI243" s="12" t="str" cm="1">
        <f t="array" ref="AI243">IF($B243,myNull,IF(INDEX(tblSourceData[EU Year 3],$A243)=myNull,0,INDEX(tblSourceData[EU Year 3],$A243)))</f>
        <v/>
      </c>
      <c r="AJ243" s="12" t="str" cm="1">
        <f t="array" ref="AJ243">IF($B243,myNull,IF(INDEX(tblSourceData[EU Year 4],$A243)=myNull,0,INDEX(tblSourceData[EU Year 4],$A243)))</f>
        <v/>
      </c>
      <c r="AK243" s="12" t="str" cm="1">
        <f t="array" ref="AK243">IF($B243,myNull,IF(INDEX(tblSourceData[EU Year 5],$A243)=myNull,0,INDEX(tblSourceData[EU Year 5],$A243)))</f>
        <v/>
      </c>
      <c r="AL243" s="12" t="str" cm="1">
        <f t="array" ref="AL243">IF($B243,myNull,IF(INDEX(tblSourceData[NonEU Year1],$A243)=myNull,0,INDEX(tblSourceData[NonEU Year1],$A243)))</f>
        <v/>
      </c>
      <c r="AM243" s="12" t="str" cm="1">
        <f t="array" ref="AM243">IF($B243,myNull,IF(INDEX(tblSourceData[NonEU Year2],$A243)=myNull,0,INDEX(tblSourceData[NonEU Year2],$A243)))</f>
        <v/>
      </c>
      <c r="AN243" s="12" t="str" cm="1">
        <f t="array" ref="AN243">IF($B243,myNull,IF(INDEX(tblSourceData[NonEU Year3],$A243)=myNull,0,INDEX(tblSourceData[NonEU Year3],$A243)))</f>
        <v/>
      </c>
      <c r="AO243" s="12" t="str" cm="1">
        <f t="array" ref="AO243">IF($B243,myNull,IF(INDEX(tblSourceData[NonEU Year4],$A243)=myNull,0,INDEX(tblSourceData[NonEU Year4],$A243)))</f>
        <v/>
      </c>
      <c r="AP243" s="12" t="str" cm="1">
        <f t="array" ref="AP243">IF($B243,myNull,IF(INDEX(tblSourceData[NonEU Year5],$A243)=myNull,0,INDEX(tblSourceData[NonEU Year5],$A243)))</f>
        <v/>
      </c>
    </row>
    <row r="244" spans="1:42" x14ac:dyDescent="0.3">
      <c r="A244" s="4">
        <f t="shared" si="47"/>
        <v>235</v>
      </c>
      <c r="B244" s="6" t="b">
        <f t="shared" si="48"/>
        <v>1</v>
      </c>
      <c r="D244" t="str" cm="1">
        <f t="array" ref="D244">IF($B244,myNull,INDEX(tblSourceData[Campus],$A244))</f>
        <v/>
      </c>
      <c r="E244" t="str" cm="1">
        <f t="array" ref="E244">IF($B244,myNull,INDEX(tblSourceData[Major],$A244))</f>
        <v/>
      </c>
      <c r="F244" t="str" cm="1">
        <f t="array" ref="F244">IF($B244,myNull,INDEX(tblSourceData[Stage],$A244))</f>
        <v/>
      </c>
      <c r="G244" t="str" cm="1">
        <f t="array" ref="G244">IF($B244,myNull,INDEX(tblSourceData[Level],$A244))</f>
        <v/>
      </c>
      <c r="H244" s="10" t="str" cm="1">
        <f t="array" ref="H244">IF($B244,myNull,INDEX(tblSourceData[EU Census],$A244))</f>
        <v/>
      </c>
      <c r="I244" s="10" t="str" cm="1">
        <f t="array" ref="I244">IF($B244,myNull,INDEX(tblSourceData[NonEU Census],$A244))</f>
        <v/>
      </c>
      <c r="J244" s="10" t="str" cm="1">
        <f t="array" ref="J244">IF($B244,myNull,INDEX(tblSourceData[Census Total],$A244))</f>
        <v/>
      </c>
      <c r="K244" s="11" t="str" cm="1">
        <f t="array" ref="K244">IF($B244,myNull,INDEX(tblSourceData[EU Year 1],$A244))</f>
        <v/>
      </c>
      <c r="L244" s="11" t="str" cm="1">
        <f t="array" ref="L244">IF($B244,myNull,INDEX(tblSourceData[EU Year 2],$A244))</f>
        <v/>
      </c>
      <c r="M244" s="11" t="str" cm="1">
        <f t="array" ref="M244">IF($B244,myNull,INDEX(tblSourceData[EU Year 3],$A244))</f>
        <v/>
      </c>
      <c r="N244" s="11" t="str" cm="1">
        <f t="array" ref="N244">IF($B244,myNull,INDEX(tblSourceData[EU Year 4],$A244))</f>
        <v/>
      </c>
      <c r="O244" s="11" t="str" cm="1">
        <f t="array" ref="O244">IF($B244,myNull,INDEX(tblSourceData[EU Year 5],$A244))</f>
        <v/>
      </c>
      <c r="P244" s="11" t="str" cm="1">
        <f t="array" ref="P244">IF($B244,myNull,INDEX(tblSourceData[NonEU Year1],$A244))</f>
        <v/>
      </c>
      <c r="Q244" s="11" t="str" cm="1">
        <f t="array" ref="Q244">IF($B244,myNull,INDEX(tblSourceData[NonEU Year2],$A244))</f>
        <v/>
      </c>
      <c r="R244" s="11" t="str" cm="1">
        <f t="array" ref="R244">IF($B244,myNull,INDEX(tblSourceData[NonEU Year3],$A244))</f>
        <v/>
      </c>
      <c r="S244" s="11" t="str" cm="1">
        <f t="array" ref="S244">IF($B244,myNull,INDEX(tblSourceData[NonEU Year4],$A244))</f>
        <v/>
      </c>
      <c r="T244" s="11" t="str" cm="1">
        <f t="array" ref="T244">IF($B244,myNull,INDEX(tblSourceData[NonEU Year5],$A244))</f>
        <v/>
      </c>
      <c r="V244" s="28">
        <f t="shared" si="49"/>
        <v>0</v>
      </c>
      <c r="W244" s="28">
        <f t="shared" si="50"/>
        <v>0</v>
      </c>
      <c r="X244" s="28">
        <f t="shared" si="51"/>
        <v>0</v>
      </c>
      <c r="Y244" s="28">
        <f t="shared" si="52"/>
        <v>0</v>
      </c>
      <c r="Z244" s="28">
        <f t="shared" si="53"/>
        <v>0</v>
      </c>
      <c r="AA244" s="28">
        <f t="shared" si="54"/>
        <v>0</v>
      </c>
      <c r="AB244" s="28">
        <f t="shared" si="55"/>
        <v>0</v>
      </c>
      <c r="AC244" s="28">
        <f t="shared" si="56"/>
        <v>0</v>
      </c>
      <c r="AD244" s="28">
        <f t="shared" si="57"/>
        <v>0</v>
      </c>
      <c r="AE244" s="28">
        <f t="shared" si="58"/>
        <v>0</v>
      </c>
      <c r="AG244" s="12" t="str" cm="1">
        <f t="array" ref="AG244">IF($B244,myNull,IF(INDEX(tblSourceData[EU Year 1],$A244)=myNull,0,INDEX(tblSourceData[EU Year 1],$A244)))</f>
        <v/>
      </c>
      <c r="AH244" s="12" t="str" cm="1">
        <f t="array" ref="AH244">IF($B244,myNull,IF(INDEX(tblSourceData[EU Year 2],$A244)=myNull,0,INDEX(tblSourceData[EU Year 2],$A244)))</f>
        <v/>
      </c>
      <c r="AI244" s="12" t="str" cm="1">
        <f t="array" ref="AI244">IF($B244,myNull,IF(INDEX(tblSourceData[EU Year 3],$A244)=myNull,0,INDEX(tblSourceData[EU Year 3],$A244)))</f>
        <v/>
      </c>
      <c r="AJ244" s="12" t="str" cm="1">
        <f t="array" ref="AJ244">IF($B244,myNull,IF(INDEX(tblSourceData[EU Year 4],$A244)=myNull,0,INDEX(tblSourceData[EU Year 4],$A244)))</f>
        <v/>
      </c>
      <c r="AK244" s="12" t="str" cm="1">
        <f t="array" ref="AK244">IF($B244,myNull,IF(INDEX(tblSourceData[EU Year 5],$A244)=myNull,0,INDEX(tblSourceData[EU Year 5],$A244)))</f>
        <v/>
      </c>
      <c r="AL244" s="12" t="str" cm="1">
        <f t="array" ref="AL244">IF($B244,myNull,IF(INDEX(tblSourceData[NonEU Year1],$A244)=myNull,0,INDEX(tblSourceData[NonEU Year1],$A244)))</f>
        <v/>
      </c>
      <c r="AM244" s="12" t="str" cm="1">
        <f t="array" ref="AM244">IF($B244,myNull,IF(INDEX(tblSourceData[NonEU Year2],$A244)=myNull,0,INDEX(tblSourceData[NonEU Year2],$A244)))</f>
        <v/>
      </c>
      <c r="AN244" s="12" t="str" cm="1">
        <f t="array" ref="AN244">IF($B244,myNull,IF(INDEX(tblSourceData[NonEU Year3],$A244)=myNull,0,INDEX(tblSourceData[NonEU Year3],$A244)))</f>
        <v/>
      </c>
      <c r="AO244" s="12" t="str" cm="1">
        <f t="array" ref="AO244">IF($B244,myNull,IF(INDEX(tblSourceData[NonEU Year4],$A244)=myNull,0,INDEX(tblSourceData[NonEU Year4],$A244)))</f>
        <v/>
      </c>
      <c r="AP244" s="12" t="str" cm="1">
        <f t="array" ref="AP244">IF($B244,myNull,IF(INDEX(tblSourceData[NonEU Year5],$A244)=myNull,0,INDEX(tblSourceData[NonEU Year5],$A244)))</f>
        <v/>
      </c>
    </row>
    <row r="245" spans="1:42" x14ac:dyDescent="0.3">
      <c r="A245" s="4">
        <f t="shared" si="47"/>
        <v>236</v>
      </c>
      <c r="B245" s="6" t="b">
        <f t="shared" si="48"/>
        <v>1</v>
      </c>
      <c r="D245" t="str" cm="1">
        <f t="array" ref="D245">IF($B245,myNull,INDEX(tblSourceData[Campus],$A245))</f>
        <v/>
      </c>
      <c r="E245" t="str" cm="1">
        <f t="array" ref="E245">IF($B245,myNull,INDEX(tblSourceData[Major],$A245))</f>
        <v/>
      </c>
      <c r="F245" t="str" cm="1">
        <f t="array" ref="F245">IF($B245,myNull,INDEX(tblSourceData[Stage],$A245))</f>
        <v/>
      </c>
      <c r="G245" t="str" cm="1">
        <f t="array" ref="G245">IF($B245,myNull,INDEX(tblSourceData[Level],$A245))</f>
        <v/>
      </c>
      <c r="H245" s="10" t="str" cm="1">
        <f t="array" ref="H245">IF($B245,myNull,INDEX(tblSourceData[EU Census],$A245))</f>
        <v/>
      </c>
      <c r="I245" s="10" t="str" cm="1">
        <f t="array" ref="I245">IF($B245,myNull,INDEX(tblSourceData[NonEU Census],$A245))</f>
        <v/>
      </c>
      <c r="J245" s="10" t="str" cm="1">
        <f t="array" ref="J245">IF($B245,myNull,INDEX(tblSourceData[Census Total],$A245))</f>
        <v/>
      </c>
      <c r="K245" s="11" t="str" cm="1">
        <f t="array" ref="K245">IF($B245,myNull,INDEX(tblSourceData[EU Year 1],$A245))</f>
        <v/>
      </c>
      <c r="L245" s="11" t="str" cm="1">
        <f t="array" ref="L245">IF($B245,myNull,INDEX(tblSourceData[EU Year 2],$A245))</f>
        <v/>
      </c>
      <c r="M245" s="11" t="str" cm="1">
        <f t="array" ref="M245">IF($B245,myNull,INDEX(tblSourceData[EU Year 3],$A245))</f>
        <v/>
      </c>
      <c r="N245" s="11" t="str" cm="1">
        <f t="array" ref="N245">IF($B245,myNull,INDEX(tblSourceData[EU Year 4],$A245))</f>
        <v/>
      </c>
      <c r="O245" s="11" t="str" cm="1">
        <f t="array" ref="O245">IF($B245,myNull,INDEX(tblSourceData[EU Year 5],$A245))</f>
        <v/>
      </c>
      <c r="P245" s="11" t="str" cm="1">
        <f t="array" ref="P245">IF($B245,myNull,INDEX(tblSourceData[NonEU Year1],$A245))</f>
        <v/>
      </c>
      <c r="Q245" s="11" t="str" cm="1">
        <f t="array" ref="Q245">IF($B245,myNull,INDEX(tblSourceData[NonEU Year2],$A245))</f>
        <v/>
      </c>
      <c r="R245" s="11" t="str" cm="1">
        <f t="array" ref="R245">IF($B245,myNull,INDEX(tblSourceData[NonEU Year3],$A245))</f>
        <v/>
      </c>
      <c r="S245" s="11" t="str" cm="1">
        <f t="array" ref="S245">IF($B245,myNull,INDEX(tblSourceData[NonEU Year4],$A245))</f>
        <v/>
      </c>
      <c r="T245" s="11" t="str" cm="1">
        <f t="array" ref="T245">IF($B245,myNull,INDEX(tblSourceData[NonEU Year5],$A245))</f>
        <v/>
      </c>
      <c r="V245" s="28">
        <f t="shared" si="49"/>
        <v>0</v>
      </c>
      <c r="W245" s="28">
        <f t="shared" si="50"/>
        <v>0</v>
      </c>
      <c r="X245" s="28">
        <f t="shared" si="51"/>
        <v>0</v>
      </c>
      <c r="Y245" s="28">
        <f t="shared" si="52"/>
        <v>0</v>
      </c>
      <c r="Z245" s="28">
        <f t="shared" si="53"/>
        <v>0</v>
      </c>
      <c r="AA245" s="28">
        <f t="shared" si="54"/>
        <v>0</v>
      </c>
      <c r="AB245" s="28">
        <f t="shared" si="55"/>
        <v>0</v>
      </c>
      <c r="AC245" s="28">
        <f t="shared" si="56"/>
        <v>0</v>
      </c>
      <c r="AD245" s="28">
        <f t="shared" si="57"/>
        <v>0</v>
      </c>
      <c r="AE245" s="28">
        <f t="shared" si="58"/>
        <v>0</v>
      </c>
      <c r="AG245" s="12" t="str" cm="1">
        <f t="array" ref="AG245">IF($B245,myNull,IF(INDEX(tblSourceData[EU Year 1],$A245)=myNull,0,INDEX(tblSourceData[EU Year 1],$A245)))</f>
        <v/>
      </c>
      <c r="AH245" s="12" t="str" cm="1">
        <f t="array" ref="AH245">IF($B245,myNull,IF(INDEX(tblSourceData[EU Year 2],$A245)=myNull,0,INDEX(tblSourceData[EU Year 2],$A245)))</f>
        <v/>
      </c>
      <c r="AI245" s="12" t="str" cm="1">
        <f t="array" ref="AI245">IF($B245,myNull,IF(INDEX(tblSourceData[EU Year 3],$A245)=myNull,0,INDEX(tblSourceData[EU Year 3],$A245)))</f>
        <v/>
      </c>
      <c r="AJ245" s="12" t="str" cm="1">
        <f t="array" ref="AJ245">IF($B245,myNull,IF(INDEX(tblSourceData[EU Year 4],$A245)=myNull,0,INDEX(tblSourceData[EU Year 4],$A245)))</f>
        <v/>
      </c>
      <c r="AK245" s="12" t="str" cm="1">
        <f t="array" ref="AK245">IF($B245,myNull,IF(INDEX(tblSourceData[EU Year 5],$A245)=myNull,0,INDEX(tblSourceData[EU Year 5],$A245)))</f>
        <v/>
      </c>
      <c r="AL245" s="12" t="str" cm="1">
        <f t="array" ref="AL245">IF($B245,myNull,IF(INDEX(tblSourceData[NonEU Year1],$A245)=myNull,0,INDEX(tblSourceData[NonEU Year1],$A245)))</f>
        <v/>
      </c>
      <c r="AM245" s="12" t="str" cm="1">
        <f t="array" ref="AM245">IF($B245,myNull,IF(INDEX(tblSourceData[NonEU Year2],$A245)=myNull,0,INDEX(tblSourceData[NonEU Year2],$A245)))</f>
        <v/>
      </c>
      <c r="AN245" s="12" t="str" cm="1">
        <f t="array" ref="AN245">IF($B245,myNull,IF(INDEX(tblSourceData[NonEU Year3],$A245)=myNull,0,INDEX(tblSourceData[NonEU Year3],$A245)))</f>
        <v/>
      </c>
      <c r="AO245" s="12" t="str" cm="1">
        <f t="array" ref="AO245">IF($B245,myNull,IF(INDEX(tblSourceData[NonEU Year4],$A245)=myNull,0,INDEX(tblSourceData[NonEU Year4],$A245)))</f>
        <v/>
      </c>
      <c r="AP245" s="12" t="str" cm="1">
        <f t="array" ref="AP245">IF($B245,myNull,IF(INDEX(tblSourceData[NonEU Year5],$A245)=myNull,0,INDEX(tblSourceData[NonEU Year5],$A245)))</f>
        <v/>
      </c>
    </row>
    <row r="246" spans="1:42" x14ac:dyDescent="0.3">
      <c r="A246" s="4">
        <f t="shared" si="47"/>
        <v>237</v>
      </c>
      <c r="B246" s="6" t="b">
        <f t="shared" si="48"/>
        <v>1</v>
      </c>
      <c r="D246" t="str" cm="1">
        <f t="array" ref="D246">IF($B246,myNull,INDEX(tblSourceData[Campus],$A246))</f>
        <v/>
      </c>
      <c r="E246" t="str" cm="1">
        <f t="array" ref="E246">IF($B246,myNull,INDEX(tblSourceData[Major],$A246))</f>
        <v/>
      </c>
      <c r="F246" t="str" cm="1">
        <f t="array" ref="F246">IF($B246,myNull,INDEX(tblSourceData[Stage],$A246))</f>
        <v/>
      </c>
      <c r="G246" t="str" cm="1">
        <f t="array" ref="G246">IF($B246,myNull,INDEX(tblSourceData[Level],$A246))</f>
        <v/>
      </c>
      <c r="H246" s="10" t="str" cm="1">
        <f t="array" ref="H246">IF($B246,myNull,INDEX(tblSourceData[EU Census],$A246))</f>
        <v/>
      </c>
      <c r="I246" s="10" t="str" cm="1">
        <f t="array" ref="I246">IF($B246,myNull,INDEX(tblSourceData[NonEU Census],$A246))</f>
        <v/>
      </c>
      <c r="J246" s="10" t="str" cm="1">
        <f t="array" ref="J246">IF($B246,myNull,INDEX(tblSourceData[Census Total],$A246))</f>
        <v/>
      </c>
      <c r="K246" s="11" t="str" cm="1">
        <f t="array" ref="K246">IF($B246,myNull,INDEX(tblSourceData[EU Year 1],$A246))</f>
        <v/>
      </c>
      <c r="L246" s="11" t="str" cm="1">
        <f t="array" ref="L246">IF($B246,myNull,INDEX(tblSourceData[EU Year 2],$A246))</f>
        <v/>
      </c>
      <c r="M246" s="11" t="str" cm="1">
        <f t="array" ref="M246">IF($B246,myNull,INDEX(tblSourceData[EU Year 3],$A246))</f>
        <v/>
      </c>
      <c r="N246" s="11" t="str" cm="1">
        <f t="array" ref="N246">IF($B246,myNull,INDEX(tblSourceData[EU Year 4],$A246))</f>
        <v/>
      </c>
      <c r="O246" s="11" t="str" cm="1">
        <f t="array" ref="O246">IF($B246,myNull,INDEX(tblSourceData[EU Year 5],$A246))</f>
        <v/>
      </c>
      <c r="P246" s="11" t="str" cm="1">
        <f t="array" ref="P246">IF($B246,myNull,INDEX(tblSourceData[NonEU Year1],$A246))</f>
        <v/>
      </c>
      <c r="Q246" s="11" t="str" cm="1">
        <f t="array" ref="Q246">IF($B246,myNull,INDEX(tblSourceData[NonEU Year2],$A246))</f>
        <v/>
      </c>
      <c r="R246" s="11" t="str" cm="1">
        <f t="array" ref="R246">IF($B246,myNull,INDEX(tblSourceData[NonEU Year3],$A246))</f>
        <v/>
      </c>
      <c r="S246" s="11" t="str" cm="1">
        <f t="array" ref="S246">IF($B246,myNull,INDEX(tblSourceData[NonEU Year4],$A246))</f>
        <v/>
      </c>
      <c r="T246" s="11" t="str" cm="1">
        <f t="array" ref="T246">IF($B246,myNull,INDEX(tblSourceData[NonEU Year5],$A246))</f>
        <v/>
      </c>
      <c r="V246" s="28">
        <f t="shared" si="49"/>
        <v>0</v>
      </c>
      <c r="W246" s="28">
        <f t="shared" si="50"/>
        <v>0</v>
      </c>
      <c r="X246" s="28">
        <f t="shared" si="51"/>
        <v>0</v>
      </c>
      <c r="Y246" s="28">
        <f t="shared" si="52"/>
        <v>0</v>
      </c>
      <c r="Z246" s="28">
        <f t="shared" si="53"/>
        <v>0</v>
      </c>
      <c r="AA246" s="28">
        <f t="shared" si="54"/>
        <v>0</v>
      </c>
      <c r="AB246" s="28">
        <f t="shared" si="55"/>
        <v>0</v>
      </c>
      <c r="AC246" s="28">
        <f t="shared" si="56"/>
        <v>0</v>
      </c>
      <c r="AD246" s="28">
        <f t="shared" si="57"/>
        <v>0</v>
      </c>
      <c r="AE246" s="28">
        <f t="shared" si="58"/>
        <v>0</v>
      </c>
      <c r="AG246" s="12" t="str" cm="1">
        <f t="array" ref="AG246">IF($B246,myNull,IF(INDEX(tblSourceData[EU Year 1],$A246)=myNull,0,INDEX(tblSourceData[EU Year 1],$A246)))</f>
        <v/>
      </c>
      <c r="AH246" s="12" t="str" cm="1">
        <f t="array" ref="AH246">IF($B246,myNull,IF(INDEX(tblSourceData[EU Year 2],$A246)=myNull,0,INDEX(tblSourceData[EU Year 2],$A246)))</f>
        <v/>
      </c>
      <c r="AI246" s="12" t="str" cm="1">
        <f t="array" ref="AI246">IF($B246,myNull,IF(INDEX(tblSourceData[EU Year 3],$A246)=myNull,0,INDEX(tblSourceData[EU Year 3],$A246)))</f>
        <v/>
      </c>
      <c r="AJ246" s="12" t="str" cm="1">
        <f t="array" ref="AJ246">IF($B246,myNull,IF(INDEX(tblSourceData[EU Year 4],$A246)=myNull,0,INDEX(tblSourceData[EU Year 4],$A246)))</f>
        <v/>
      </c>
      <c r="AK246" s="12" t="str" cm="1">
        <f t="array" ref="AK246">IF($B246,myNull,IF(INDEX(tblSourceData[EU Year 5],$A246)=myNull,0,INDEX(tblSourceData[EU Year 5],$A246)))</f>
        <v/>
      </c>
      <c r="AL246" s="12" t="str" cm="1">
        <f t="array" ref="AL246">IF($B246,myNull,IF(INDEX(tblSourceData[NonEU Year1],$A246)=myNull,0,INDEX(tblSourceData[NonEU Year1],$A246)))</f>
        <v/>
      </c>
      <c r="AM246" s="12" t="str" cm="1">
        <f t="array" ref="AM246">IF($B246,myNull,IF(INDEX(tblSourceData[NonEU Year2],$A246)=myNull,0,INDEX(tblSourceData[NonEU Year2],$A246)))</f>
        <v/>
      </c>
      <c r="AN246" s="12" t="str" cm="1">
        <f t="array" ref="AN246">IF($B246,myNull,IF(INDEX(tblSourceData[NonEU Year3],$A246)=myNull,0,INDEX(tblSourceData[NonEU Year3],$A246)))</f>
        <v/>
      </c>
      <c r="AO246" s="12" t="str" cm="1">
        <f t="array" ref="AO246">IF($B246,myNull,IF(INDEX(tblSourceData[NonEU Year4],$A246)=myNull,0,INDEX(tblSourceData[NonEU Year4],$A246)))</f>
        <v/>
      </c>
      <c r="AP246" s="12" t="str" cm="1">
        <f t="array" ref="AP246">IF($B246,myNull,IF(INDEX(tblSourceData[NonEU Year5],$A246)=myNull,0,INDEX(tblSourceData[NonEU Year5],$A246)))</f>
        <v/>
      </c>
    </row>
    <row r="247" spans="1:42" x14ac:dyDescent="0.3">
      <c r="A247" s="4">
        <f t="shared" si="47"/>
        <v>238</v>
      </c>
      <c r="B247" s="6" t="b">
        <f t="shared" si="48"/>
        <v>1</v>
      </c>
      <c r="D247" t="str" cm="1">
        <f t="array" ref="D247">IF($B247,myNull,INDEX(tblSourceData[Campus],$A247))</f>
        <v/>
      </c>
      <c r="E247" t="str" cm="1">
        <f t="array" ref="E247">IF($B247,myNull,INDEX(tblSourceData[Major],$A247))</f>
        <v/>
      </c>
      <c r="F247" t="str" cm="1">
        <f t="array" ref="F247">IF($B247,myNull,INDEX(tblSourceData[Stage],$A247))</f>
        <v/>
      </c>
      <c r="G247" t="str" cm="1">
        <f t="array" ref="G247">IF($B247,myNull,INDEX(tblSourceData[Level],$A247))</f>
        <v/>
      </c>
      <c r="H247" s="10" t="str" cm="1">
        <f t="array" ref="H247">IF($B247,myNull,INDEX(tblSourceData[EU Census],$A247))</f>
        <v/>
      </c>
      <c r="I247" s="10" t="str" cm="1">
        <f t="array" ref="I247">IF($B247,myNull,INDEX(tblSourceData[NonEU Census],$A247))</f>
        <v/>
      </c>
      <c r="J247" s="10" t="str" cm="1">
        <f t="array" ref="J247">IF($B247,myNull,INDEX(tblSourceData[Census Total],$A247))</f>
        <v/>
      </c>
      <c r="K247" s="11" t="str" cm="1">
        <f t="array" ref="K247">IF($B247,myNull,INDEX(tblSourceData[EU Year 1],$A247))</f>
        <v/>
      </c>
      <c r="L247" s="11" t="str" cm="1">
        <f t="array" ref="L247">IF($B247,myNull,INDEX(tblSourceData[EU Year 2],$A247))</f>
        <v/>
      </c>
      <c r="M247" s="11" t="str" cm="1">
        <f t="array" ref="M247">IF($B247,myNull,INDEX(tblSourceData[EU Year 3],$A247))</f>
        <v/>
      </c>
      <c r="N247" s="11" t="str" cm="1">
        <f t="array" ref="N247">IF($B247,myNull,INDEX(tblSourceData[EU Year 4],$A247))</f>
        <v/>
      </c>
      <c r="O247" s="11" t="str" cm="1">
        <f t="array" ref="O247">IF($B247,myNull,INDEX(tblSourceData[EU Year 5],$A247))</f>
        <v/>
      </c>
      <c r="P247" s="11" t="str" cm="1">
        <f t="array" ref="P247">IF($B247,myNull,INDEX(tblSourceData[NonEU Year1],$A247))</f>
        <v/>
      </c>
      <c r="Q247" s="11" t="str" cm="1">
        <f t="array" ref="Q247">IF($B247,myNull,INDEX(tblSourceData[NonEU Year2],$A247))</f>
        <v/>
      </c>
      <c r="R247" s="11" t="str" cm="1">
        <f t="array" ref="R247">IF($B247,myNull,INDEX(tblSourceData[NonEU Year3],$A247))</f>
        <v/>
      </c>
      <c r="S247" s="11" t="str" cm="1">
        <f t="array" ref="S247">IF($B247,myNull,INDEX(tblSourceData[NonEU Year4],$A247))</f>
        <v/>
      </c>
      <c r="T247" s="11" t="str" cm="1">
        <f t="array" ref="T247">IF($B247,myNull,INDEX(tblSourceData[NonEU Year5],$A247))</f>
        <v/>
      </c>
      <c r="V247" s="28">
        <f t="shared" si="49"/>
        <v>0</v>
      </c>
      <c r="W247" s="28">
        <f t="shared" si="50"/>
        <v>0</v>
      </c>
      <c r="X247" s="28">
        <f t="shared" si="51"/>
        <v>0</v>
      </c>
      <c r="Y247" s="28">
        <f t="shared" si="52"/>
        <v>0</v>
      </c>
      <c r="Z247" s="28">
        <f t="shared" si="53"/>
        <v>0</v>
      </c>
      <c r="AA247" s="28">
        <f t="shared" si="54"/>
        <v>0</v>
      </c>
      <c r="AB247" s="28">
        <f t="shared" si="55"/>
        <v>0</v>
      </c>
      <c r="AC247" s="28">
        <f t="shared" si="56"/>
        <v>0</v>
      </c>
      <c r="AD247" s="28">
        <f t="shared" si="57"/>
        <v>0</v>
      </c>
      <c r="AE247" s="28">
        <f t="shared" si="58"/>
        <v>0</v>
      </c>
      <c r="AG247" s="12" t="str" cm="1">
        <f t="array" ref="AG247">IF($B247,myNull,IF(INDEX(tblSourceData[EU Year 1],$A247)=myNull,0,INDEX(tblSourceData[EU Year 1],$A247)))</f>
        <v/>
      </c>
      <c r="AH247" s="12" t="str" cm="1">
        <f t="array" ref="AH247">IF($B247,myNull,IF(INDEX(tblSourceData[EU Year 2],$A247)=myNull,0,INDEX(tblSourceData[EU Year 2],$A247)))</f>
        <v/>
      </c>
      <c r="AI247" s="12" t="str" cm="1">
        <f t="array" ref="AI247">IF($B247,myNull,IF(INDEX(tblSourceData[EU Year 3],$A247)=myNull,0,INDEX(tblSourceData[EU Year 3],$A247)))</f>
        <v/>
      </c>
      <c r="AJ247" s="12" t="str" cm="1">
        <f t="array" ref="AJ247">IF($B247,myNull,IF(INDEX(tblSourceData[EU Year 4],$A247)=myNull,0,INDEX(tblSourceData[EU Year 4],$A247)))</f>
        <v/>
      </c>
      <c r="AK247" s="12" t="str" cm="1">
        <f t="array" ref="AK247">IF($B247,myNull,IF(INDEX(tblSourceData[EU Year 5],$A247)=myNull,0,INDEX(tblSourceData[EU Year 5],$A247)))</f>
        <v/>
      </c>
      <c r="AL247" s="12" t="str" cm="1">
        <f t="array" ref="AL247">IF($B247,myNull,IF(INDEX(tblSourceData[NonEU Year1],$A247)=myNull,0,INDEX(tblSourceData[NonEU Year1],$A247)))</f>
        <v/>
      </c>
      <c r="AM247" s="12" t="str" cm="1">
        <f t="array" ref="AM247">IF($B247,myNull,IF(INDEX(tblSourceData[NonEU Year2],$A247)=myNull,0,INDEX(tblSourceData[NonEU Year2],$A247)))</f>
        <v/>
      </c>
      <c r="AN247" s="12" t="str" cm="1">
        <f t="array" ref="AN247">IF($B247,myNull,IF(INDEX(tblSourceData[NonEU Year3],$A247)=myNull,0,INDEX(tblSourceData[NonEU Year3],$A247)))</f>
        <v/>
      </c>
      <c r="AO247" s="12" t="str" cm="1">
        <f t="array" ref="AO247">IF($B247,myNull,IF(INDEX(tblSourceData[NonEU Year4],$A247)=myNull,0,INDEX(tblSourceData[NonEU Year4],$A247)))</f>
        <v/>
      </c>
      <c r="AP247" s="12" t="str" cm="1">
        <f t="array" ref="AP247">IF($B247,myNull,IF(INDEX(tblSourceData[NonEU Year5],$A247)=myNull,0,INDEX(tblSourceData[NonEU Year5],$A247)))</f>
        <v/>
      </c>
    </row>
    <row r="248" spans="1:42" x14ac:dyDescent="0.3">
      <c r="A248" s="4">
        <f t="shared" si="47"/>
        <v>239</v>
      </c>
      <c r="B248" s="6" t="b">
        <f t="shared" si="48"/>
        <v>1</v>
      </c>
      <c r="D248" t="str" cm="1">
        <f t="array" ref="D248">IF($B248,myNull,INDEX(tblSourceData[Campus],$A248))</f>
        <v/>
      </c>
      <c r="E248" t="str" cm="1">
        <f t="array" ref="E248">IF($B248,myNull,INDEX(tblSourceData[Major],$A248))</f>
        <v/>
      </c>
      <c r="F248" t="str" cm="1">
        <f t="array" ref="F248">IF($B248,myNull,INDEX(tblSourceData[Stage],$A248))</f>
        <v/>
      </c>
      <c r="G248" t="str" cm="1">
        <f t="array" ref="G248">IF($B248,myNull,INDEX(tblSourceData[Level],$A248))</f>
        <v/>
      </c>
      <c r="H248" s="10" t="str" cm="1">
        <f t="array" ref="H248">IF($B248,myNull,INDEX(tblSourceData[EU Census],$A248))</f>
        <v/>
      </c>
      <c r="I248" s="10" t="str" cm="1">
        <f t="array" ref="I248">IF($B248,myNull,INDEX(tblSourceData[NonEU Census],$A248))</f>
        <v/>
      </c>
      <c r="J248" s="10" t="str" cm="1">
        <f t="array" ref="J248">IF($B248,myNull,INDEX(tblSourceData[Census Total],$A248))</f>
        <v/>
      </c>
      <c r="K248" s="11" t="str" cm="1">
        <f t="array" ref="K248">IF($B248,myNull,INDEX(tblSourceData[EU Year 1],$A248))</f>
        <v/>
      </c>
      <c r="L248" s="11" t="str" cm="1">
        <f t="array" ref="L248">IF($B248,myNull,INDEX(tblSourceData[EU Year 2],$A248))</f>
        <v/>
      </c>
      <c r="M248" s="11" t="str" cm="1">
        <f t="array" ref="M248">IF($B248,myNull,INDEX(tblSourceData[EU Year 3],$A248))</f>
        <v/>
      </c>
      <c r="N248" s="11" t="str" cm="1">
        <f t="array" ref="N248">IF($B248,myNull,INDEX(tblSourceData[EU Year 4],$A248))</f>
        <v/>
      </c>
      <c r="O248" s="11" t="str" cm="1">
        <f t="array" ref="O248">IF($B248,myNull,INDEX(tblSourceData[EU Year 5],$A248))</f>
        <v/>
      </c>
      <c r="P248" s="11" t="str" cm="1">
        <f t="array" ref="P248">IF($B248,myNull,INDEX(tblSourceData[NonEU Year1],$A248))</f>
        <v/>
      </c>
      <c r="Q248" s="11" t="str" cm="1">
        <f t="array" ref="Q248">IF($B248,myNull,INDEX(tblSourceData[NonEU Year2],$A248))</f>
        <v/>
      </c>
      <c r="R248" s="11" t="str" cm="1">
        <f t="array" ref="R248">IF($B248,myNull,INDEX(tblSourceData[NonEU Year3],$A248))</f>
        <v/>
      </c>
      <c r="S248" s="11" t="str" cm="1">
        <f t="array" ref="S248">IF($B248,myNull,INDEX(tblSourceData[NonEU Year4],$A248))</f>
        <v/>
      </c>
      <c r="T248" s="11" t="str" cm="1">
        <f t="array" ref="T248">IF($B248,myNull,INDEX(tblSourceData[NonEU Year5],$A248))</f>
        <v/>
      </c>
      <c r="V248" s="28">
        <f t="shared" si="49"/>
        <v>0</v>
      </c>
      <c r="W248" s="28">
        <f t="shared" si="50"/>
        <v>0</v>
      </c>
      <c r="X248" s="28">
        <f t="shared" si="51"/>
        <v>0</v>
      </c>
      <c r="Y248" s="28">
        <f t="shared" si="52"/>
        <v>0</v>
      </c>
      <c r="Z248" s="28">
        <f t="shared" si="53"/>
        <v>0</v>
      </c>
      <c r="AA248" s="28">
        <f t="shared" si="54"/>
        <v>0</v>
      </c>
      <c r="AB248" s="28">
        <f t="shared" si="55"/>
        <v>0</v>
      </c>
      <c r="AC248" s="28">
        <f t="shared" si="56"/>
        <v>0</v>
      </c>
      <c r="AD248" s="28">
        <f t="shared" si="57"/>
        <v>0</v>
      </c>
      <c r="AE248" s="28">
        <f t="shared" si="58"/>
        <v>0</v>
      </c>
      <c r="AG248" s="12" t="str" cm="1">
        <f t="array" ref="AG248">IF($B248,myNull,IF(INDEX(tblSourceData[EU Year 1],$A248)=myNull,0,INDEX(tblSourceData[EU Year 1],$A248)))</f>
        <v/>
      </c>
      <c r="AH248" s="12" t="str" cm="1">
        <f t="array" ref="AH248">IF($B248,myNull,IF(INDEX(tblSourceData[EU Year 2],$A248)=myNull,0,INDEX(tblSourceData[EU Year 2],$A248)))</f>
        <v/>
      </c>
      <c r="AI248" s="12" t="str" cm="1">
        <f t="array" ref="AI248">IF($B248,myNull,IF(INDEX(tblSourceData[EU Year 3],$A248)=myNull,0,INDEX(tblSourceData[EU Year 3],$A248)))</f>
        <v/>
      </c>
      <c r="AJ248" s="12" t="str" cm="1">
        <f t="array" ref="AJ248">IF($B248,myNull,IF(INDEX(tblSourceData[EU Year 4],$A248)=myNull,0,INDEX(tblSourceData[EU Year 4],$A248)))</f>
        <v/>
      </c>
      <c r="AK248" s="12" t="str" cm="1">
        <f t="array" ref="AK248">IF($B248,myNull,IF(INDEX(tblSourceData[EU Year 5],$A248)=myNull,0,INDEX(tblSourceData[EU Year 5],$A248)))</f>
        <v/>
      </c>
      <c r="AL248" s="12" t="str" cm="1">
        <f t="array" ref="AL248">IF($B248,myNull,IF(INDEX(tblSourceData[NonEU Year1],$A248)=myNull,0,INDEX(tblSourceData[NonEU Year1],$A248)))</f>
        <v/>
      </c>
      <c r="AM248" s="12" t="str" cm="1">
        <f t="array" ref="AM248">IF($B248,myNull,IF(INDEX(tblSourceData[NonEU Year2],$A248)=myNull,0,INDEX(tblSourceData[NonEU Year2],$A248)))</f>
        <v/>
      </c>
      <c r="AN248" s="12" t="str" cm="1">
        <f t="array" ref="AN248">IF($B248,myNull,IF(INDEX(tblSourceData[NonEU Year3],$A248)=myNull,0,INDEX(tblSourceData[NonEU Year3],$A248)))</f>
        <v/>
      </c>
      <c r="AO248" s="12" t="str" cm="1">
        <f t="array" ref="AO248">IF($B248,myNull,IF(INDEX(tblSourceData[NonEU Year4],$A248)=myNull,0,INDEX(tblSourceData[NonEU Year4],$A248)))</f>
        <v/>
      </c>
      <c r="AP248" s="12" t="str" cm="1">
        <f t="array" ref="AP248">IF($B248,myNull,IF(INDEX(tblSourceData[NonEU Year5],$A248)=myNull,0,INDEX(tblSourceData[NonEU Year5],$A248)))</f>
        <v/>
      </c>
    </row>
    <row r="249" spans="1:42" x14ac:dyDescent="0.3">
      <c r="A249" s="4">
        <f t="shared" si="47"/>
        <v>240</v>
      </c>
      <c r="B249" s="6" t="b">
        <f t="shared" si="48"/>
        <v>1</v>
      </c>
      <c r="D249" t="str" cm="1">
        <f t="array" ref="D249">IF($B249,myNull,INDEX(tblSourceData[Campus],$A249))</f>
        <v/>
      </c>
      <c r="E249" t="str" cm="1">
        <f t="array" ref="E249">IF($B249,myNull,INDEX(tblSourceData[Major],$A249))</f>
        <v/>
      </c>
      <c r="F249" t="str" cm="1">
        <f t="array" ref="F249">IF($B249,myNull,INDEX(tblSourceData[Stage],$A249))</f>
        <v/>
      </c>
      <c r="G249" t="str" cm="1">
        <f t="array" ref="G249">IF($B249,myNull,INDEX(tblSourceData[Level],$A249))</f>
        <v/>
      </c>
      <c r="H249" s="10" t="str" cm="1">
        <f t="array" ref="H249">IF($B249,myNull,INDEX(tblSourceData[EU Census],$A249))</f>
        <v/>
      </c>
      <c r="I249" s="10" t="str" cm="1">
        <f t="array" ref="I249">IF($B249,myNull,INDEX(tblSourceData[NonEU Census],$A249))</f>
        <v/>
      </c>
      <c r="J249" s="10" t="str" cm="1">
        <f t="array" ref="J249">IF($B249,myNull,INDEX(tblSourceData[Census Total],$A249))</f>
        <v/>
      </c>
      <c r="K249" s="11" t="str" cm="1">
        <f t="array" ref="K249">IF($B249,myNull,INDEX(tblSourceData[EU Year 1],$A249))</f>
        <v/>
      </c>
      <c r="L249" s="11" t="str" cm="1">
        <f t="array" ref="L249">IF($B249,myNull,INDEX(tblSourceData[EU Year 2],$A249))</f>
        <v/>
      </c>
      <c r="M249" s="11" t="str" cm="1">
        <f t="array" ref="M249">IF($B249,myNull,INDEX(tblSourceData[EU Year 3],$A249))</f>
        <v/>
      </c>
      <c r="N249" s="11" t="str" cm="1">
        <f t="array" ref="N249">IF($B249,myNull,INDEX(tblSourceData[EU Year 4],$A249))</f>
        <v/>
      </c>
      <c r="O249" s="11" t="str" cm="1">
        <f t="array" ref="O249">IF($B249,myNull,INDEX(tblSourceData[EU Year 5],$A249))</f>
        <v/>
      </c>
      <c r="P249" s="11" t="str" cm="1">
        <f t="array" ref="P249">IF($B249,myNull,INDEX(tblSourceData[NonEU Year1],$A249))</f>
        <v/>
      </c>
      <c r="Q249" s="11" t="str" cm="1">
        <f t="array" ref="Q249">IF($B249,myNull,INDEX(tblSourceData[NonEU Year2],$A249))</f>
        <v/>
      </c>
      <c r="R249" s="11" t="str" cm="1">
        <f t="array" ref="R249">IF($B249,myNull,INDEX(tblSourceData[NonEU Year3],$A249))</f>
        <v/>
      </c>
      <c r="S249" s="11" t="str" cm="1">
        <f t="array" ref="S249">IF($B249,myNull,INDEX(tblSourceData[NonEU Year4],$A249))</f>
        <v/>
      </c>
      <c r="T249" s="11" t="str" cm="1">
        <f t="array" ref="T249">IF($B249,myNull,INDEX(tblSourceData[NonEU Year5],$A249))</f>
        <v/>
      </c>
      <c r="V249" s="28">
        <f t="shared" si="49"/>
        <v>0</v>
      </c>
      <c r="W249" s="28">
        <f t="shared" si="50"/>
        <v>0</v>
      </c>
      <c r="X249" s="28">
        <f t="shared" si="51"/>
        <v>0</v>
      </c>
      <c r="Y249" s="28">
        <f t="shared" si="52"/>
        <v>0</v>
      </c>
      <c r="Z249" s="28">
        <f t="shared" si="53"/>
        <v>0</v>
      </c>
      <c r="AA249" s="28">
        <f t="shared" si="54"/>
        <v>0</v>
      </c>
      <c r="AB249" s="28">
        <f t="shared" si="55"/>
        <v>0</v>
      </c>
      <c r="AC249" s="28">
        <f t="shared" si="56"/>
        <v>0</v>
      </c>
      <c r="AD249" s="28">
        <f t="shared" si="57"/>
        <v>0</v>
      </c>
      <c r="AE249" s="28">
        <f t="shared" si="58"/>
        <v>0</v>
      </c>
      <c r="AG249" s="12" t="str" cm="1">
        <f t="array" ref="AG249">IF($B249,myNull,IF(INDEX(tblSourceData[EU Year 1],$A249)=myNull,0,INDEX(tblSourceData[EU Year 1],$A249)))</f>
        <v/>
      </c>
      <c r="AH249" s="12" t="str" cm="1">
        <f t="array" ref="AH249">IF($B249,myNull,IF(INDEX(tblSourceData[EU Year 2],$A249)=myNull,0,INDEX(tblSourceData[EU Year 2],$A249)))</f>
        <v/>
      </c>
      <c r="AI249" s="12" t="str" cm="1">
        <f t="array" ref="AI249">IF($B249,myNull,IF(INDEX(tblSourceData[EU Year 3],$A249)=myNull,0,INDEX(tblSourceData[EU Year 3],$A249)))</f>
        <v/>
      </c>
      <c r="AJ249" s="12" t="str" cm="1">
        <f t="array" ref="AJ249">IF($B249,myNull,IF(INDEX(tblSourceData[EU Year 4],$A249)=myNull,0,INDEX(tblSourceData[EU Year 4],$A249)))</f>
        <v/>
      </c>
      <c r="AK249" s="12" t="str" cm="1">
        <f t="array" ref="AK249">IF($B249,myNull,IF(INDEX(tblSourceData[EU Year 5],$A249)=myNull,0,INDEX(tblSourceData[EU Year 5],$A249)))</f>
        <v/>
      </c>
      <c r="AL249" s="12" t="str" cm="1">
        <f t="array" ref="AL249">IF($B249,myNull,IF(INDEX(tblSourceData[NonEU Year1],$A249)=myNull,0,INDEX(tblSourceData[NonEU Year1],$A249)))</f>
        <v/>
      </c>
      <c r="AM249" s="12" t="str" cm="1">
        <f t="array" ref="AM249">IF($B249,myNull,IF(INDEX(tblSourceData[NonEU Year2],$A249)=myNull,0,INDEX(tblSourceData[NonEU Year2],$A249)))</f>
        <v/>
      </c>
      <c r="AN249" s="12" t="str" cm="1">
        <f t="array" ref="AN249">IF($B249,myNull,IF(INDEX(tblSourceData[NonEU Year3],$A249)=myNull,0,INDEX(tblSourceData[NonEU Year3],$A249)))</f>
        <v/>
      </c>
      <c r="AO249" s="12" t="str" cm="1">
        <f t="array" ref="AO249">IF($B249,myNull,IF(INDEX(tblSourceData[NonEU Year4],$A249)=myNull,0,INDEX(tblSourceData[NonEU Year4],$A249)))</f>
        <v/>
      </c>
      <c r="AP249" s="12" t="str" cm="1">
        <f t="array" ref="AP249">IF($B249,myNull,IF(INDEX(tblSourceData[NonEU Year5],$A249)=myNull,0,INDEX(tblSourceData[NonEU Year5],$A249)))</f>
        <v/>
      </c>
    </row>
    <row r="250" spans="1:42" x14ac:dyDescent="0.3">
      <c r="A250" s="4">
        <f t="shared" si="47"/>
        <v>241</v>
      </c>
      <c r="B250" s="6" t="b">
        <f t="shared" si="48"/>
        <v>1</v>
      </c>
      <c r="D250" t="str" cm="1">
        <f t="array" ref="D250">IF($B250,myNull,INDEX(tblSourceData[Campus],$A250))</f>
        <v/>
      </c>
      <c r="E250" t="str" cm="1">
        <f t="array" ref="E250">IF($B250,myNull,INDEX(tblSourceData[Major],$A250))</f>
        <v/>
      </c>
      <c r="F250" t="str" cm="1">
        <f t="array" ref="F250">IF($B250,myNull,INDEX(tblSourceData[Stage],$A250))</f>
        <v/>
      </c>
      <c r="G250" t="str" cm="1">
        <f t="array" ref="G250">IF($B250,myNull,INDEX(tblSourceData[Level],$A250))</f>
        <v/>
      </c>
      <c r="H250" s="10" t="str" cm="1">
        <f t="array" ref="H250">IF($B250,myNull,INDEX(tblSourceData[EU Census],$A250))</f>
        <v/>
      </c>
      <c r="I250" s="10" t="str" cm="1">
        <f t="array" ref="I250">IF($B250,myNull,INDEX(tblSourceData[NonEU Census],$A250))</f>
        <v/>
      </c>
      <c r="J250" s="10" t="str" cm="1">
        <f t="array" ref="J250">IF($B250,myNull,INDEX(tblSourceData[Census Total],$A250))</f>
        <v/>
      </c>
      <c r="K250" s="11" t="str" cm="1">
        <f t="array" ref="K250">IF($B250,myNull,INDEX(tblSourceData[EU Year 1],$A250))</f>
        <v/>
      </c>
      <c r="L250" s="11" t="str" cm="1">
        <f t="array" ref="L250">IF($B250,myNull,INDEX(tblSourceData[EU Year 2],$A250))</f>
        <v/>
      </c>
      <c r="M250" s="11" t="str" cm="1">
        <f t="array" ref="M250">IF($B250,myNull,INDEX(tblSourceData[EU Year 3],$A250))</f>
        <v/>
      </c>
      <c r="N250" s="11" t="str" cm="1">
        <f t="array" ref="N250">IF($B250,myNull,INDEX(tblSourceData[EU Year 4],$A250))</f>
        <v/>
      </c>
      <c r="O250" s="11" t="str" cm="1">
        <f t="array" ref="O250">IF($B250,myNull,INDEX(tblSourceData[EU Year 5],$A250))</f>
        <v/>
      </c>
      <c r="P250" s="11" t="str" cm="1">
        <f t="array" ref="P250">IF($B250,myNull,INDEX(tblSourceData[NonEU Year1],$A250))</f>
        <v/>
      </c>
      <c r="Q250" s="11" t="str" cm="1">
        <f t="array" ref="Q250">IF($B250,myNull,INDEX(tblSourceData[NonEU Year2],$A250))</f>
        <v/>
      </c>
      <c r="R250" s="11" t="str" cm="1">
        <f t="array" ref="R250">IF($B250,myNull,INDEX(tblSourceData[NonEU Year3],$A250))</f>
        <v/>
      </c>
      <c r="S250" s="11" t="str" cm="1">
        <f t="array" ref="S250">IF($B250,myNull,INDEX(tblSourceData[NonEU Year4],$A250))</f>
        <v/>
      </c>
      <c r="T250" s="11" t="str" cm="1">
        <f t="array" ref="T250">IF($B250,myNull,INDEX(tblSourceData[NonEU Year5],$A250))</f>
        <v/>
      </c>
      <c r="V250" s="28">
        <f t="shared" si="49"/>
        <v>0</v>
      </c>
      <c r="W250" s="28">
        <f t="shared" si="50"/>
        <v>0</v>
      </c>
      <c r="X250" s="28">
        <f t="shared" si="51"/>
        <v>0</v>
      </c>
      <c r="Y250" s="28">
        <f t="shared" si="52"/>
        <v>0</v>
      </c>
      <c r="Z250" s="28">
        <f t="shared" si="53"/>
        <v>0</v>
      </c>
      <c r="AA250" s="28">
        <f t="shared" si="54"/>
        <v>0</v>
      </c>
      <c r="AB250" s="28">
        <f t="shared" si="55"/>
        <v>0</v>
      </c>
      <c r="AC250" s="28">
        <f t="shared" si="56"/>
        <v>0</v>
      </c>
      <c r="AD250" s="28">
        <f t="shared" si="57"/>
        <v>0</v>
      </c>
      <c r="AE250" s="28">
        <f t="shared" si="58"/>
        <v>0</v>
      </c>
      <c r="AG250" s="12" t="str" cm="1">
        <f t="array" ref="AG250">IF($B250,myNull,IF(INDEX(tblSourceData[EU Year 1],$A250)=myNull,0,INDEX(tblSourceData[EU Year 1],$A250)))</f>
        <v/>
      </c>
      <c r="AH250" s="12" t="str" cm="1">
        <f t="array" ref="AH250">IF($B250,myNull,IF(INDEX(tblSourceData[EU Year 2],$A250)=myNull,0,INDEX(tblSourceData[EU Year 2],$A250)))</f>
        <v/>
      </c>
      <c r="AI250" s="12" t="str" cm="1">
        <f t="array" ref="AI250">IF($B250,myNull,IF(INDEX(tblSourceData[EU Year 3],$A250)=myNull,0,INDEX(tblSourceData[EU Year 3],$A250)))</f>
        <v/>
      </c>
      <c r="AJ250" s="12" t="str" cm="1">
        <f t="array" ref="AJ250">IF($B250,myNull,IF(INDEX(tblSourceData[EU Year 4],$A250)=myNull,0,INDEX(tblSourceData[EU Year 4],$A250)))</f>
        <v/>
      </c>
      <c r="AK250" s="12" t="str" cm="1">
        <f t="array" ref="AK250">IF($B250,myNull,IF(INDEX(tblSourceData[EU Year 5],$A250)=myNull,0,INDEX(tblSourceData[EU Year 5],$A250)))</f>
        <v/>
      </c>
      <c r="AL250" s="12" t="str" cm="1">
        <f t="array" ref="AL250">IF($B250,myNull,IF(INDEX(tblSourceData[NonEU Year1],$A250)=myNull,0,INDEX(tblSourceData[NonEU Year1],$A250)))</f>
        <v/>
      </c>
      <c r="AM250" s="12" t="str" cm="1">
        <f t="array" ref="AM250">IF($B250,myNull,IF(INDEX(tblSourceData[NonEU Year2],$A250)=myNull,0,INDEX(tblSourceData[NonEU Year2],$A250)))</f>
        <v/>
      </c>
      <c r="AN250" s="12" t="str" cm="1">
        <f t="array" ref="AN250">IF($B250,myNull,IF(INDEX(tblSourceData[NonEU Year3],$A250)=myNull,0,INDEX(tblSourceData[NonEU Year3],$A250)))</f>
        <v/>
      </c>
      <c r="AO250" s="12" t="str" cm="1">
        <f t="array" ref="AO250">IF($B250,myNull,IF(INDEX(tblSourceData[NonEU Year4],$A250)=myNull,0,INDEX(tblSourceData[NonEU Year4],$A250)))</f>
        <v/>
      </c>
      <c r="AP250" s="12" t="str" cm="1">
        <f t="array" ref="AP250">IF($B250,myNull,IF(INDEX(tblSourceData[NonEU Year5],$A250)=myNull,0,INDEX(tblSourceData[NonEU Year5],$A250)))</f>
        <v/>
      </c>
    </row>
    <row r="251" spans="1:42" x14ac:dyDescent="0.3">
      <c r="A251" s="4">
        <f t="shared" si="47"/>
        <v>242</v>
      </c>
      <c r="B251" s="6" t="b">
        <f t="shared" si="48"/>
        <v>1</v>
      </c>
      <c r="D251" t="str" cm="1">
        <f t="array" ref="D251">IF($B251,myNull,INDEX(tblSourceData[Campus],$A251))</f>
        <v/>
      </c>
      <c r="E251" t="str" cm="1">
        <f t="array" ref="E251">IF($B251,myNull,INDEX(tblSourceData[Major],$A251))</f>
        <v/>
      </c>
      <c r="F251" t="str" cm="1">
        <f t="array" ref="F251">IF($B251,myNull,INDEX(tblSourceData[Stage],$A251))</f>
        <v/>
      </c>
      <c r="G251" t="str" cm="1">
        <f t="array" ref="G251">IF($B251,myNull,INDEX(tblSourceData[Level],$A251))</f>
        <v/>
      </c>
      <c r="H251" s="10" t="str" cm="1">
        <f t="array" ref="H251">IF($B251,myNull,INDEX(tblSourceData[EU Census],$A251))</f>
        <v/>
      </c>
      <c r="I251" s="10" t="str" cm="1">
        <f t="array" ref="I251">IF($B251,myNull,INDEX(tblSourceData[NonEU Census],$A251))</f>
        <v/>
      </c>
      <c r="J251" s="10" t="str" cm="1">
        <f t="array" ref="J251">IF($B251,myNull,INDEX(tblSourceData[Census Total],$A251))</f>
        <v/>
      </c>
      <c r="K251" s="11" t="str" cm="1">
        <f t="array" ref="K251">IF($B251,myNull,INDEX(tblSourceData[EU Year 1],$A251))</f>
        <v/>
      </c>
      <c r="L251" s="11" t="str" cm="1">
        <f t="array" ref="L251">IF($B251,myNull,INDEX(tblSourceData[EU Year 2],$A251))</f>
        <v/>
      </c>
      <c r="M251" s="11" t="str" cm="1">
        <f t="array" ref="M251">IF($B251,myNull,INDEX(tblSourceData[EU Year 3],$A251))</f>
        <v/>
      </c>
      <c r="N251" s="11" t="str" cm="1">
        <f t="array" ref="N251">IF($B251,myNull,INDEX(tblSourceData[EU Year 4],$A251))</f>
        <v/>
      </c>
      <c r="O251" s="11" t="str" cm="1">
        <f t="array" ref="O251">IF($B251,myNull,INDEX(tblSourceData[EU Year 5],$A251))</f>
        <v/>
      </c>
      <c r="P251" s="11" t="str" cm="1">
        <f t="array" ref="P251">IF($B251,myNull,INDEX(tblSourceData[NonEU Year1],$A251))</f>
        <v/>
      </c>
      <c r="Q251" s="11" t="str" cm="1">
        <f t="array" ref="Q251">IF($B251,myNull,INDEX(tblSourceData[NonEU Year2],$A251))</f>
        <v/>
      </c>
      <c r="R251" s="11" t="str" cm="1">
        <f t="array" ref="R251">IF($B251,myNull,INDEX(tblSourceData[NonEU Year3],$A251))</f>
        <v/>
      </c>
      <c r="S251" s="11" t="str" cm="1">
        <f t="array" ref="S251">IF($B251,myNull,INDEX(tblSourceData[NonEU Year4],$A251))</f>
        <v/>
      </c>
      <c r="T251" s="11" t="str" cm="1">
        <f t="array" ref="T251">IF($B251,myNull,INDEX(tblSourceData[NonEU Year5],$A251))</f>
        <v/>
      </c>
      <c r="V251" s="28">
        <f t="shared" si="49"/>
        <v>0</v>
      </c>
      <c r="W251" s="28">
        <f t="shared" si="50"/>
        <v>0</v>
      </c>
      <c r="X251" s="28">
        <f t="shared" si="51"/>
        <v>0</v>
      </c>
      <c r="Y251" s="28">
        <f t="shared" si="52"/>
        <v>0</v>
      </c>
      <c r="Z251" s="28">
        <f t="shared" si="53"/>
        <v>0</v>
      </c>
      <c r="AA251" s="28">
        <f t="shared" si="54"/>
        <v>0</v>
      </c>
      <c r="AB251" s="28">
        <f t="shared" si="55"/>
        <v>0</v>
      </c>
      <c r="AC251" s="28">
        <f t="shared" si="56"/>
        <v>0</v>
      </c>
      <c r="AD251" s="28">
        <f t="shared" si="57"/>
        <v>0</v>
      </c>
      <c r="AE251" s="28">
        <f t="shared" si="58"/>
        <v>0</v>
      </c>
      <c r="AG251" s="12" t="str" cm="1">
        <f t="array" ref="AG251">IF($B251,myNull,IF(INDEX(tblSourceData[EU Year 1],$A251)=myNull,0,INDEX(tblSourceData[EU Year 1],$A251)))</f>
        <v/>
      </c>
      <c r="AH251" s="12" t="str" cm="1">
        <f t="array" ref="AH251">IF($B251,myNull,IF(INDEX(tblSourceData[EU Year 2],$A251)=myNull,0,INDEX(tblSourceData[EU Year 2],$A251)))</f>
        <v/>
      </c>
      <c r="AI251" s="12" t="str" cm="1">
        <f t="array" ref="AI251">IF($B251,myNull,IF(INDEX(tblSourceData[EU Year 3],$A251)=myNull,0,INDEX(tblSourceData[EU Year 3],$A251)))</f>
        <v/>
      </c>
      <c r="AJ251" s="12" t="str" cm="1">
        <f t="array" ref="AJ251">IF($B251,myNull,IF(INDEX(tblSourceData[EU Year 4],$A251)=myNull,0,INDEX(tblSourceData[EU Year 4],$A251)))</f>
        <v/>
      </c>
      <c r="AK251" s="12" t="str" cm="1">
        <f t="array" ref="AK251">IF($B251,myNull,IF(INDEX(tblSourceData[EU Year 5],$A251)=myNull,0,INDEX(tblSourceData[EU Year 5],$A251)))</f>
        <v/>
      </c>
      <c r="AL251" s="12" t="str" cm="1">
        <f t="array" ref="AL251">IF($B251,myNull,IF(INDEX(tblSourceData[NonEU Year1],$A251)=myNull,0,INDEX(tblSourceData[NonEU Year1],$A251)))</f>
        <v/>
      </c>
      <c r="AM251" s="12" t="str" cm="1">
        <f t="array" ref="AM251">IF($B251,myNull,IF(INDEX(tblSourceData[NonEU Year2],$A251)=myNull,0,INDEX(tblSourceData[NonEU Year2],$A251)))</f>
        <v/>
      </c>
      <c r="AN251" s="12" t="str" cm="1">
        <f t="array" ref="AN251">IF($B251,myNull,IF(INDEX(tblSourceData[NonEU Year3],$A251)=myNull,0,INDEX(tblSourceData[NonEU Year3],$A251)))</f>
        <v/>
      </c>
      <c r="AO251" s="12" t="str" cm="1">
        <f t="array" ref="AO251">IF($B251,myNull,IF(INDEX(tblSourceData[NonEU Year4],$A251)=myNull,0,INDEX(tblSourceData[NonEU Year4],$A251)))</f>
        <v/>
      </c>
      <c r="AP251" s="12" t="str" cm="1">
        <f t="array" ref="AP251">IF($B251,myNull,IF(INDEX(tblSourceData[NonEU Year5],$A251)=myNull,0,INDEX(tblSourceData[NonEU Year5],$A251)))</f>
        <v/>
      </c>
    </row>
    <row r="252" spans="1:42" x14ac:dyDescent="0.3">
      <c r="A252" s="4">
        <f t="shared" si="47"/>
        <v>243</v>
      </c>
      <c r="B252" s="6" t="b">
        <f t="shared" si="48"/>
        <v>1</v>
      </c>
      <c r="D252" t="str" cm="1">
        <f t="array" ref="D252">IF($B252,myNull,INDEX(tblSourceData[Campus],$A252))</f>
        <v/>
      </c>
      <c r="E252" t="str" cm="1">
        <f t="array" ref="E252">IF($B252,myNull,INDEX(tblSourceData[Major],$A252))</f>
        <v/>
      </c>
      <c r="F252" t="str" cm="1">
        <f t="array" ref="F252">IF($B252,myNull,INDEX(tblSourceData[Stage],$A252))</f>
        <v/>
      </c>
      <c r="G252" t="str" cm="1">
        <f t="array" ref="G252">IF($B252,myNull,INDEX(tblSourceData[Level],$A252))</f>
        <v/>
      </c>
      <c r="H252" s="10" t="str" cm="1">
        <f t="array" ref="H252">IF($B252,myNull,INDEX(tblSourceData[EU Census],$A252))</f>
        <v/>
      </c>
      <c r="I252" s="10" t="str" cm="1">
        <f t="array" ref="I252">IF($B252,myNull,INDEX(tblSourceData[NonEU Census],$A252))</f>
        <v/>
      </c>
      <c r="J252" s="10" t="str" cm="1">
        <f t="array" ref="J252">IF($B252,myNull,INDEX(tblSourceData[Census Total],$A252))</f>
        <v/>
      </c>
      <c r="K252" s="11" t="str" cm="1">
        <f t="array" ref="K252">IF($B252,myNull,INDEX(tblSourceData[EU Year 1],$A252))</f>
        <v/>
      </c>
      <c r="L252" s="11" t="str" cm="1">
        <f t="array" ref="L252">IF($B252,myNull,INDEX(tblSourceData[EU Year 2],$A252))</f>
        <v/>
      </c>
      <c r="M252" s="11" t="str" cm="1">
        <f t="array" ref="M252">IF($B252,myNull,INDEX(tblSourceData[EU Year 3],$A252))</f>
        <v/>
      </c>
      <c r="N252" s="11" t="str" cm="1">
        <f t="array" ref="N252">IF($B252,myNull,INDEX(tblSourceData[EU Year 4],$A252))</f>
        <v/>
      </c>
      <c r="O252" s="11" t="str" cm="1">
        <f t="array" ref="O252">IF($B252,myNull,INDEX(tblSourceData[EU Year 5],$A252))</f>
        <v/>
      </c>
      <c r="P252" s="11" t="str" cm="1">
        <f t="array" ref="P252">IF($B252,myNull,INDEX(tblSourceData[NonEU Year1],$A252))</f>
        <v/>
      </c>
      <c r="Q252" s="11" t="str" cm="1">
        <f t="array" ref="Q252">IF($B252,myNull,INDEX(tblSourceData[NonEU Year2],$A252))</f>
        <v/>
      </c>
      <c r="R252" s="11" t="str" cm="1">
        <f t="array" ref="R252">IF($B252,myNull,INDEX(tblSourceData[NonEU Year3],$A252))</f>
        <v/>
      </c>
      <c r="S252" s="11" t="str" cm="1">
        <f t="array" ref="S252">IF($B252,myNull,INDEX(tblSourceData[NonEU Year4],$A252))</f>
        <v/>
      </c>
      <c r="T252" s="11" t="str" cm="1">
        <f t="array" ref="T252">IF($B252,myNull,INDEX(tblSourceData[NonEU Year5],$A252))</f>
        <v/>
      </c>
      <c r="V252" s="28">
        <f t="shared" si="49"/>
        <v>0</v>
      </c>
      <c r="W252" s="28">
        <f t="shared" si="50"/>
        <v>0</v>
      </c>
      <c r="X252" s="28">
        <f t="shared" si="51"/>
        <v>0</v>
      </c>
      <c r="Y252" s="28">
        <f t="shared" si="52"/>
        <v>0</v>
      </c>
      <c r="Z252" s="28">
        <f t="shared" si="53"/>
        <v>0</v>
      </c>
      <c r="AA252" s="28">
        <f t="shared" si="54"/>
        <v>0</v>
      </c>
      <c r="AB252" s="28">
        <f t="shared" si="55"/>
        <v>0</v>
      </c>
      <c r="AC252" s="28">
        <f t="shared" si="56"/>
        <v>0</v>
      </c>
      <c r="AD252" s="28">
        <f t="shared" si="57"/>
        <v>0</v>
      </c>
      <c r="AE252" s="28">
        <f t="shared" si="58"/>
        <v>0</v>
      </c>
      <c r="AG252" s="12" t="str" cm="1">
        <f t="array" ref="AG252">IF($B252,myNull,IF(INDEX(tblSourceData[EU Year 1],$A252)=myNull,0,INDEX(tblSourceData[EU Year 1],$A252)))</f>
        <v/>
      </c>
      <c r="AH252" s="12" t="str" cm="1">
        <f t="array" ref="AH252">IF($B252,myNull,IF(INDEX(tblSourceData[EU Year 2],$A252)=myNull,0,INDEX(tblSourceData[EU Year 2],$A252)))</f>
        <v/>
      </c>
      <c r="AI252" s="12" t="str" cm="1">
        <f t="array" ref="AI252">IF($B252,myNull,IF(INDEX(tblSourceData[EU Year 3],$A252)=myNull,0,INDEX(tblSourceData[EU Year 3],$A252)))</f>
        <v/>
      </c>
      <c r="AJ252" s="12" t="str" cm="1">
        <f t="array" ref="AJ252">IF($B252,myNull,IF(INDEX(tblSourceData[EU Year 4],$A252)=myNull,0,INDEX(tblSourceData[EU Year 4],$A252)))</f>
        <v/>
      </c>
      <c r="AK252" s="12" t="str" cm="1">
        <f t="array" ref="AK252">IF($B252,myNull,IF(INDEX(tblSourceData[EU Year 5],$A252)=myNull,0,INDEX(tblSourceData[EU Year 5],$A252)))</f>
        <v/>
      </c>
      <c r="AL252" s="12" t="str" cm="1">
        <f t="array" ref="AL252">IF($B252,myNull,IF(INDEX(tblSourceData[NonEU Year1],$A252)=myNull,0,INDEX(tblSourceData[NonEU Year1],$A252)))</f>
        <v/>
      </c>
      <c r="AM252" s="12" t="str" cm="1">
        <f t="array" ref="AM252">IF($B252,myNull,IF(INDEX(tblSourceData[NonEU Year2],$A252)=myNull,0,INDEX(tblSourceData[NonEU Year2],$A252)))</f>
        <v/>
      </c>
      <c r="AN252" s="12" t="str" cm="1">
        <f t="array" ref="AN252">IF($B252,myNull,IF(INDEX(tblSourceData[NonEU Year3],$A252)=myNull,0,INDEX(tblSourceData[NonEU Year3],$A252)))</f>
        <v/>
      </c>
      <c r="AO252" s="12" t="str" cm="1">
        <f t="array" ref="AO252">IF($B252,myNull,IF(INDEX(tblSourceData[NonEU Year4],$A252)=myNull,0,INDEX(tblSourceData[NonEU Year4],$A252)))</f>
        <v/>
      </c>
      <c r="AP252" s="12" t="str" cm="1">
        <f t="array" ref="AP252">IF($B252,myNull,IF(INDEX(tblSourceData[NonEU Year5],$A252)=myNull,0,INDEX(tblSourceData[NonEU Year5],$A252)))</f>
        <v/>
      </c>
    </row>
    <row r="253" spans="1:42" x14ac:dyDescent="0.3">
      <c r="A253" s="4">
        <f t="shared" si="47"/>
        <v>244</v>
      </c>
      <c r="B253" s="6" t="b">
        <f t="shared" si="48"/>
        <v>1</v>
      </c>
      <c r="D253" t="str" cm="1">
        <f t="array" ref="D253">IF($B253,myNull,INDEX(tblSourceData[Campus],$A253))</f>
        <v/>
      </c>
      <c r="E253" t="str" cm="1">
        <f t="array" ref="E253">IF($B253,myNull,INDEX(tblSourceData[Major],$A253))</f>
        <v/>
      </c>
      <c r="F253" t="str" cm="1">
        <f t="array" ref="F253">IF($B253,myNull,INDEX(tblSourceData[Stage],$A253))</f>
        <v/>
      </c>
      <c r="G253" t="str" cm="1">
        <f t="array" ref="G253">IF($B253,myNull,INDEX(tblSourceData[Level],$A253))</f>
        <v/>
      </c>
      <c r="H253" s="10" t="str" cm="1">
        <f t="array" ref="H253">IF($B253,myNull,INDEX(tblSourceData[EU Census],$A253))</f>
        <v/>
      </c>
      <c r="I253" s="10" t="str" cm="1">
        <f t="array" ref="I253">IF($B253,myNull,INDEX(tblSourceData[NonEU Census],$A253))</f>
        <v/>
      </c>
      <c r="J253" s="10" t="str" cm="1">
        <f t="array" ref="J253">IF($B253,myNull,INDEX(tblSourceData[Census Total],$A253))</f>
        <v/>
      </c>
      <c r="K253" s="11" t="str" cm="1">
        <f t="array" ref="K253">IF($B253,myNull,INDEX(tblSourceData[EU Year 1],$A253))</f>
        <v/>
      </c>
      <c r="L253" s="11" t="str" cm="1">
        <f t="array" ref="L253">IF($B253,myNull,INDEX(tblSourceData[EU Year 2],$A253))</f>
        <v/>
      </c>
      <c r="M253" s="11" t="str" cm="1">
        <f t="array" ref="M253">IF($B253,myNull,INDEX(tblSourceData[EU Year 3],$A253))</f>
        <v/>
      </c>
      <c r="N253" s="11" t="str" cm="1">
        <f t="array" ref="N253">IF($B253,myNull,INDEX(tblSourceData[EU Year 4],$A253))</f>
        <v/>
      </c>
      <c r="O253" s="11" t="str" cm="1">
        <f t="array" ref="O253">IF($B253,myNull,INDEX(tblSourceData[EU Year 5],$A253))</f>
        <v/>
      </c>
      <c r="P253" s="11" t="str" cm="1">
        <f t="array" ref="P253">IF($B253,myNull,INDEX(tblSourceData[NonEU Year1],$A253))</f>
        <v/>
      </c>
      <c r="Q253" s="11" t="str" cm="1">
        <f t="array" ref="Q253">IF($B253,myNull,INDEX(tblSourceData[NonEU Year2],$A253))</f>
        <v/>
      </c>
      <c r="R253" s="11" t="str" cm="1">
        <f t="array" ref="R253">IF($B253,myNull,INDEX(tblSourceData[NonEU Year3],$A253))</f>
        <v/>
      </c>
      <c r="S253" s="11" t="str" cm="1">
        <f t="array" ref="S253">IF($B253,myNull,INDEX(tblSourceData[NonEU Year4],$A253))</f>
        <v/>
      </c>
      <c r="T253" s="11" t="str" cm="1">
        <f t="array" ref="T253">IF($B253,myNull,INDEX(tblSourceData[NonEU Year5],$A253))</f>
        <v/>
      </c>
      <c r="V253" s="28">
        <f t="shared" si="49"/>
        <v>0</v>
      </c>
      <c r="W253" s="28">
        <f t="shared" si="50"/>
        <v>0</v>
      </c>
      <c r="X253" s="28">
        <f t="shared" si="51"/>
        <v>0</v>
      </c>
      <c r="Y253" s="28">
        <f t="shared" si="52"/>
        <v>0</v>
      </c>
      <c r="Z253" s="28">
        <f t="shared" si="53"/>
        <v>0</v>
      </c>
      <c r="AA253" s="28">
        <f t="shared" si="54"/>
        <v>0</v>
      </c>
      <c r="AB253" s="28">
        <f t="shared" si="55"/>
        <v>0</v>
      </c>
      <c r="AC253" s="28">
        <f t="shared" si="56"/>
        <v>0</v>
      </c>
      <c r="AD253" s="28">
        <f t="shared" si="57"/>
        <v>0</v>
      </c>
      <c r="AE253" s="28">
        <f t="shared" si="58"/>
        <v>0</v>
      </c>
      <c r="AG253" s="12" t="str" cm="1">
        <f t="array" ref="AG253">IF($B253,myNull,IF(INDEX(tblSourceData[EU Year 1],$A253)=myNull,0,INDEX(tblSourceData[EU Year 1],$A253)))</f>
        <v/>
      </c>
      <c r="AH253" s="12" t="str" cm="1">
        <f t="array" ref="AH253">IF($B253,myNull,IF(INDEX(tblSourceData[EU Year 2],$A253)=myNull,0,INDEX(tblSourceData[EU Year 2],$A253)))</f>
        <v/>
      </c>
      <c r="AI253" s="12" t="str" cm="1">
        <f t="array" ref="AI253">IF($B253,myNull,IF(INDEX(tblSourceData[EU Year 3],$A253)=myNull,0,INDEX(tblSourceData[EU Year 3],$A253)))</f>
        <v/>
      </c>
      <c r="AJ253" s="12" t="str" cm="1">
        <f t="array" ref="AJ253">IF($B253,myNull,IF(INDEX(tblSourceData[EU Year 4],$A253)=myNull,0,INDEX(tblSourceData[EU Year 4],$A253)))</f>
        <v/>
      </c>
      <c r="AK253" s="12" t="str" cm="1">
        <f t="array" ref="AK253">IF($B253,myNull,IF(INDEX(tblSourceData[EU Year 5],$A253)=myNull,0,INDEX(tblSourceData[EU Year 5],$A253)))</f>
        <v/>
      </c>
      <c r="AL253" s="12" t="str" cm="1">
        <f t="array" ref="AL253">IF($B253,myNull,IF(INDEX(tblSourceData[NonEU Year1],$A253)=myNull,0,INDEX(tblSourceData[NonEU Year1],$A253)))</f>
        <v/>
      </c>
      <c r="AM253" s="12" t="str" cm="1">
        <f t="array" ref="AM253">IF($B253,myNull,IF(INDEX(tblSourceData[NonEU Year2],$A253)=myNull,0,INDEX(tblSourceData[NonEU Year2],$A253)))</f>
        <v/>
      </c>
      <c r="AN253" s="12" t="str" cm="1">
        <f t="array" ref="AN253">IF($B253,myNull,IF(INDEX(tblSourceData[NonEU Year3],$A253)=myNull,0,INDEX(tblSourceData[NonEU Year3],$A253)))</f>
        <v/>
      </c>
      <c r="AO253" s="12" t="str" cm="1">
        <f t="array" ref="AO253">IF($B253,myNull,IF(INDEX(tblSourceData[NonEU Year4],$A253)=myNull,0,INDEX(tblSourceData[NonEU Year4],$A253)))</f>
        <v/>
      </c>
      <c r="AP253" s="12" t="str" cm="1">
        <f t="array" ref="AP253">IF($B253,myNull,IF(INDEX(tblSourceData[NonEU Year5],$A253)=myNull,0,INDEX(tblSourceData[NonEU Year5],$A253)))</f>
        <v/>
      </c>
    </row>
    <row r="254" spans="1:42" x14ac:dyDescent="0.3">
      <c r="A254" s="4">
        <f t="shared" si="47"/>
        <v>245</v>
      </c>
      <c r="B254" s="6" t="b">
        <f t="shared" si="48"/>
        <v>1</v>
      </c>
      <c r="D254" t="str" cm="1">
        <f t="array" ref="D254">IF($B254,myNull,INDEX(tblSourceData[Campus],$A254))</f>
        <v/>
      </c>
      <c r="E254" t="str" cm="1">
        <f t="array" ref="E254">IF($B254,myNull,INDEX(tblSourceData[Major],$A254))</f>
        <v/>
      </c>
      <c r="F254" t="str" cm="1">
        <f t="array" ref="F254">IF($B254,myNull,INDEX(tblSourceData[Stage],$A254))</f>
        <v/>
      </c>
      <c r="G254" t="str" cm="1">
        <f t="array" ref="G254">IF($B254,myNull,INDEX(tblSourceData[Level],$A254))</f>
        <v/>
      </c>
      <c r="H254" s="10" t="str" cm="1">
        <f t="array" ref="H254">IF($B254,myNull,INDEX(tblSourceData[EU Census],$A254))</f>
        <v/>
      </c>
      <c r="I254" s="10" t="str" cm="1">
        <f t="array" ref="I254">IF($B254,myNull,INDEX(tblSourceData[NonEU Census],$A254))</f>
        <v/>
      </c>
      <c r="J254" s="10" t="str" cm="1">
        <f t="array" ref="J254">IF($B254,myNull,INDEX(tblSourceData[Census Total],$A254))</f>
        <v/>
      </c>
      <c r="K254" s="11" t="str" cm="1">
        <f t="array" ref="K254">IF($B254,myNull,INDEX(tblSourceData[EU Year 1],$A254))</f>
        <v/>
      </c>
      <c r="L254" s="11" t="str" cm="1">
        <f t="array" ref="L254">IF($B254,myNull,INDEX(tblSourceData[EU Year 2],$A254))</f>
        <v/>
      </c>
      <c r="M254" s="11" t="str" cm="1">
        <f t="array" ref="M254">IF($B254,myNull,INDEX(tblSourceData[EU Year 3],$A254))</f>
        <v/>
      </c>
      <c r="N254" s="11" t="str" cm="1">
        <f t="array" ref="N254">IF($B254,myNull,INDEX(tblSourceData[EU Year 4],$A254))</f>
        <v/>
      </c>
      <c r="O254" s="11" t="str" cm="1">
        <f t="array" ref="O254">IF($B254,myNull,INDEX(tblSourceData[EU Year 5],$A254))</f>
        <v/>
      </c>
      <c r="P254" s="11" t="str" cm="1">
        <f t="array" ref="P254">IF($B254,myNull,INDEX(tblSourceData[NonEU Year1],$A254))</f>
        <v/>
      </c>
      <c r="Q254" s="11" t="str" cm="1">
        <f t="array" ref="Q254">IF($B254,myNull,INDEX(tblSourceData[NonEU Year2],$A254))</f>
        <v/>
      </c>
      <c r="R254" s="11" t="str" cm="1">
        <f t="array" ref="R254">IF($B254,myNull,INDEX(tblSourceData[NonEU Year3],$A254))</f>
        <v/>
      </c>
      <c r="S254" s="11" t="str" cm="1">
        <f t="array" ref="S254">IF($B254,myNull,INDEX(tblSourceData[NonEU Year4],$A254))</f>
        <v/>
      </c>
      <c r="T254" s="11" t="str" cm="1">
        <f t="array" ref="T254">IF($B254,myNull,INDEX(tblSourceData[NonEU Year5],$A254))</f>
        <v/>
      </c>
      <c r="V254" s="28">
        <f t="shared" si="49"/>
        <v>0</v>
      </c>
      <c r="W254" s="28">
        <f t="shared" si="50"/>
        <v>0</v>
      </c>
      <c r="X254" s="28">
        <f t="shared" si="51"/>
        <v>0</v>
      </c>
      <c r="Y254" s="28">
        <f t="shared" si="52"/>
        <v>0</v>
      </c>
      <c r="Z254" s="28">
        <f t="shared" si="53"/>
        <v>0</v>
      </c>
      <c r="AA254" s="28">
        <f t="shared" si="54"/>
        <v>0</v>
      </c>
      <c r="AB254" s="28">
        <f t="shared" si="55"/>
        <v>0</v>
      </c>
      <c r="AC254" s="28">
        <f t="shared" si="56"/>
        <v>0</v>
      </c>
      <c r="AD254" s="28">
        <f t="shared" si="57"/>
        <v>0</v>
      </c>
      <c r="AE254" s="28">
        <f t="shared" si="58"/>
        <v>0</v>
      </c>
      <c r="AG254" s="12" t="str" cm="1">
        <f t="array" ref="AG254">IF($B254,myNull,IF(INDEX(tblSourceData[EU Year 1],$A254)=myNull,0,INDEX(tblSourceData[EU Year 1],$A254)))</f>
        <v/>
      </c>
      <c r="AH254" s="12" t="str" cm="1">
        <f t="array" ref="AH254">IF($B254,myNull,IF(INDEX(tblSourceData[EU Year 2],$A254)=myNull,0,INDEX(tblSourceData[EU Year 2],$A254)))</f>
        <v/>
      </c>
      <c r="AI254" s="12" t="str" cm="1">
        <f t="array" ref="AI254">IF($B254,myNull,IF(INDEX(tblSourceData[EU Year 3],$A254)=myNull,0,INDEX(tblSourceData[EU Year 3],$A254)))</f>
        <v/>
      </c>
      <c r="AJ254" s="12" t="str" cm="1">
        <f t="array" ref="AJ254">IF($B254,myNull,IF(INDEX(tblSourceData[EU Year 4],$A254)=myNull,0,INDEX(tblSourceData[EU Year 4],$A254)))</f>
        <v/>
      </c>
      <c r="AK254" s="12" t="str" cm="1">
        <f t="array" ref="AK254">IF($B254,myNull,IF(INDEX(tblSourceData[EU Year 5],$A254)=myNull,0,INDEX(tblSourceData[EU Year 5],$A254)))</f>
        <v/>
      </c>
      <c r="AL254" s="12" t="str" cm="1">
        <f t="array" ref="AL254">IF($B254,myNull,IF(INDEX(tblSourceData[NonEU Year1],$A254)=myNull,0,INDEX(tblSourceData[NonEU Year1],$A254)))</f>
        <v/>
      </c>
      <c r="AM254" s="12" t="str" cm="1">
        <f t="array" ref="AM254">IF($B254,myNull,IF(INDEX(tblSourceData[NonEU Year2],$A254)=myNull,0,INDEX(tblSourceData[NonEU Year2],$A254)))</f>
        <v/>
      </c>
      <c r="AN254" s="12" t="str" cm="1">
        <f t="array" ref="AN254">IF($B254,myNull,IF(INDEX(tblSourceData[NonEU Year3],$A254)=myNull,0,INDEX(tblSourceData[NonEU Year3],$A254)))</f>
        <v/>
      </c>
      <c r="AO254" s="12" t="str" cm="1">
        <f t="array" ref="AO254">IF($B254,myNull,IF(INDEX(tblSourceData[NonEU Year4],$A254)=myNull,0,INDEX(tblSourceData[NonEU Year4],$A254)))</f>
        <v/>
      </c>
      <c r="AP254" s="12" t="str" cm="1">
        <f t="array" ref="AP254">IF($B254,myNull,IF(INDEX(tblSourceData[NonEU Year5],$A254)=myNull,0,INDEX(tblSourceData[NonEU Year5],$A254)))</f>
        <v/>
      </c>
    </row>
    <row r="255" spans="1:42" x14ac:dyDescent="0.3">
      <c r="A255" s="4">
        <f t="shared" si="47"/>
        <v>246</v>
      </c>
      <c r="B255" s="6" t="b">
        <f t="shared" si="48"/>
        <v>1</v>
      </c>
      <c r="D255" t="str" cm="1">
        <f t="array" ref="D255">IF($B255,myNull,INDEX(tblSourceData[Campus],$A255))</f>
        <v/>
      </c>
      <c r="E255" t="str" cm="1">
        <f t="array" ref="E255">IF($B255,myNull,INDEX(tblSourceData[Major],$A255))</f>
        <v/>
      </c>
      <c r="F255" t="str" cm="1">
        <f t="array" ref="F255">IF($B255,myNull,INDEX(tblSourceData[Stage],$A255))</f>
        <v/>
      </c>
      <c r="G255" t="str" cm="1">
        <f t="array" ref="G255">IF($B255,myNull,INDEX(tblSourceData[Level],$A255))</f>
        <v/>
      </c>
      <c r="H255" s="10" t="str" cm="1">
        <f t="array" ref="H255">IF($B255,myNull,INDEX(tblSourceData[EU Census],$A255))</f>
        <v/>
      </c>
      <c r="I255" s="10" t="str" cm="1">
        <f t="array" ref="I255">IF($B255,myNull,INDEX(tblSourceData[NonEU Census],$A255))</f>
        <v/>
      </c>
      <c r="J255" s="10" t="str" cm="1">
        <f t="array" ref="J255">IF($B255,myNull,INDEX(tblSourceData[Census Total],$A255))</f>
        <v/>
      </c>
      <c r="K255" s="11" t="str" cm="1">
        <f t="array" ref="K255">IF($B255,myNull,INDEX(tblSourceData[EU Year 1],$A255))</f>
        <v/>
      </c>
      <c r="L255" s="11" t="str" cm="1">
        <f t="array" ref="L255">IF($B255,myNull,INDEX(tblSourceData[EU Year 2],$A255))</f>
        <v/>
      </c>
      <c r="M255" s="11" t="str" cm="1">
        <f t="array" ref="M255">IF($B255,myNull,INDEX(tblSourceData[EU Year 3],$A255))</f>
        <v/>
      </c>
      <c r="N255" s="11" t="str" cm="1">
        <f t="array" ref="N255">IF($B255,myNull,INDEX(tblSourceData[EU Year 4],$A255))</f>
        <v/>
      </c>
      <c r="O255" s="11" t="str" cm="1">
        <f t="array" ref="O255">IF($B255,myNull,INDEX(tblSourceData[EU Year 5],$A255))</f>
        <v/>
      </c>
      <c r="P255" s="11" t="str" cm="1">
        <f t="array" ref="P255">IF($B255,myNull,INDEX(tblSourceData[NonEU Year1],$A255))</f>
        <v/>
      </c>
      <c r="Q255" s="11" t="str" cm="1">
        <f t="array" ref="Q255">IF($B255,myNull,INDEX(tblSourceData[NonEU Year2],$A255))</f>
        <v/>
      </c>
      <c r="R255" s="11" t="str" cm="1">
        <f t="array" ref="R255">IF($B255,myNull,INDEX(tblSourceData[NonEU Year3],$A255))</f>
        <v/>
      </c>
      <c r="S255" s="11" t="str" cm="1">
        <f t="array" ref="S255">IF($B255,myNull,INDEX(tblSourceData[NonEU Year4],$A255))</f>
        <v/>
      </c>
      <c r="T255" s="11" t="str" cm="1">
        <f t="array" ref="T255">IF($B255,myNull,INDEX(tblSourceData[NonEU Year5],$A255))</f>
        <v/>
      </c>
      <c r="V255" s="28">
        <f t="shared" si="49"/>
        <v>0</v>
      </c>
      <c r="W255" s="28">
        <f t="shared" si="50"/>
        <v>0</v>
      </c>
      <c r="X255" s="28">
        <f t="shared" si="51"/>
        <v>0</v>
      </c>
      <c r="Y255" s="28">
        <f t="shared" si="52"/>
        <v>0</v>
      </c>
      <c r="Z255" s="28">
        <f t="shared" si="53"/>
        <v>0</v>
      </c>
      <c r="AA255" s="28">
        <f t="shared" si="54"/>
        <v>0</v>
      </c>
      <c r="AB255" s="28">
        <f t="shared" si="55"/>
        <v>0</v>
      </c>
      <c r="AC255" s="28">
        <f t="shared" si="56"/>
        <v>0</v>
      </c>
      <c r="AD255" s="28">
        <f t="shared" si="57"/>
        <v>0</v>
      </c>
      <c r="AE255" s="28">
        <f t="shared" si="58"/>
        <v>0</v>
      </c>
      <c r="AG255" s="12" t="str" cm="1">
        <f t="array" ref="AG255">IF($B255,myNull,IF(INDEX(tblSourceData[EU Year 1],$A255)=myNull,0,INDEX(tblSourceData[EU Year 1],$A255)))</f>
        <v/>
      </c>
      <c r="AH255" s="12" t="str" cm="1">
        <f t="array" ref="AH255">IF($B255,myNull,IF(INDEX(tblSourceData[EU Year 2],$A255)=myNull,0,INDEX(tblSourceData[EU Year 2],$A255)))</f>
        <v/>
      </c>
      <c r="AI255" s="12" t="str" cm="1">
        <f t="array" ref="AI255">IF($B255,myNull,IF(INDEX(tblSourceData[EU Year 3],$A255)=myNull,0,INDEX(tblSourceData[EU Year 3],$A255)))</f>
        <v/>
      </c>
      <c r="AJ255" s="12" t="str" cm="1">
        <f t="array" ref="AJ255">IF($B255,myNull,IF(INDEX(tblSourceData[EU Year 4],$A255)=myNull,0,INDEX(tblSourceData[EU Year 4],$A255)))</f>
        <v/>
      </c>
      <c r="AK255" s="12" t="str" cm="1">
        <f t="array" ref="AK255">IF($B255,myNull,IF(INDEX(tblSourceData[EU Year 5],$A255)=myNull,0,INDEX(tblSourceData[EU Year 5],$A255)))</f>
        <v/>
      </c>
      <c r="AL255" s="12" t="str" cm="1">
        <f t="array" ref="AL255">IF($B255,myNull,IF(INDEX(tblSourceData[NonEU Year1],$A255)=myNull,0,INDEX(tblSourceData[NonEU Year1],$A255)))</f>
        <v/>
      </c>
      <c r="AM255" s="12" t="str" cm="1">
        <f t="array" ref="AM255">IF($B255,myNull,IF(INDEX(tblSourceData[NonEU Year2],$A255)=myNull,0,INDEX(tblSourceData[NonEU Year2],$A255)))</f>
        <v/>
      </c>
      <c r="AN255" s="12" t="str" cm="1">
        <f t="array" ref="AN255">IF($B255,myNull,IF(INDEX(tblSourceData[NonEU Year3],$A255)=myNull,0,INDEX(tblSourceData[NonEU Year3],$A255)))</f>
        <v/>
      </c>
      <c r="AO255" s="12" t="str" cm="1">
        <f t="array" ref="AO255">IF($B255,myNull,IF(INDEX(tblSourceData[NonEU Year4],$A255)=myNull,0,INDEX(tblSourceData[NonEU Year4],$A255)))</f>
        <v/>
      </c>
      <c r="AP255" s="12" t="str" cm="1">
        <f t="array" ref="AP255">IF($B255,myNull,IF(INDEX(tblSourceData[NonEU Year5],$A255)=myNull,0,INDEX(tblSourceData[NonEU Year5],$A255)))</f>
        <v/>
      </c>
    </row>
    <row r="256" spans="1:42" x14ac:dyDescent="0.3">
      <c r="A256" s="4">
        <f t="shared" si="47"/>
        <v>247</v>
      </c>
      <c r="B256" s="6" t="b">
        <f t="shared" si="48"/>
        <v>1</v>
      </c>
      <c r="D256" t="str" cm="1">
        <f t="array" ref="D256">IF($B256,myNull,INDEX(tblSourceData[Campus],$A256))</f>
        <v/>
      </c>
      <c r="E256" t="str" cm="1">
        <f t="array" ref="E256">IF($B256,myNull,INDEX(tblSourceData[Major],$A256))</f>
        <v/>
      </c>
      <c r="F256" t="str" cm="1">
        <f t="array" ref="F256">IF($B256,myNull,INDEX(tblSourceData[Stage],$A256))</f>
        <v/>
      </c>
      <c r="G256" t="str" cm="1">
        <f t="array" ref="G256">IF($B256,myNull,INDEX(tblSourceData[Level],$A256))</f>
        <v/>
      </c>
      <c r="H256" s="10" t="str" cm="1">
        <f t="array" ref="H256">IF($B256,myNull,INDEX(tblSourceData[EU Census],$A256))</f>
        <v/>
      </c>
      <c r="I256" s="10" t="str" cm="1">
        <f t="array" ref="I256">IF($B256,myNull,INDEX(tblSourceData[NonEU Census],$A256))</f>
        <v/>
      </c>
      <c r="J256" s="10" t="str" cm="1">
        <f t="array" ref="J256">IF($B256,myNull,INDEX(tblSourceData[Census Total],$A256))</f>
        <v/>
      </c>
      <c r="K256" s="11" t="str" cm="1">
        <f t="array" ref="K256">IF($B256,myNull,INDEX(tblSourceData[EU Year 1],$A256))</f>
        <v/>
      </c>
      <c r="L256" s="11" t="str" cm="1">
        <f t="array" ref="L256">IF($B256,myNull,INDEX(tblSourceData[EU Year 2],$A256))</f>
        <v/>
      </c>
      <c r="M256" s="11" t="str" cm="1">
        <f t="array" ref="M256">IF($B256,myNull,INDEX(tblSourceData[EU Year 3],$A256))</f>
        <v/>
      </c>
      <c r="N256" s="11" t="str" cm="1">
        <f t="array" ref="N256">IF($B256,myNull,INDEX(tblSourceData[EU Year 4],$A256))</f>
        <v/>
      </c>
      <c r="O256" s="11" t="str" cm="1">
        <f t="array" ref="O256">IF($B256,myNull,INDEX(tblSourceData[EU Year 5],$A256))</f>
        <v/>
      </c>
      <c r="P256" s="11" t="str" cm="1">
        <f t="array" ref="P256">IF($B256,myNull,INDEX(tblSourceData[NonEU Year1],$A256))</f>
        <v/>
      </c>
      <c r="Q256" s="11" t="str" cm="1">
        <f t="array" ref="Q256">IF($B256,myNull,INDEX(tblSourceData[NonEU Year2],$A256))</f>
        <v/>
      </c>
      <c r="R256" s="11" t="str" cm="1">
        <f t="array" ref="R256">IF($B256,myNull,INDEX(tblSourceData[NonEU Year3],$A256))</f>
        <v/>
      </c>
      <c r="S256" s="11" t="str" cm="1">
        <f t="array" ref="S256">IF($B256,myNull,INDEX(tblSourceData[NonEU Year4],$A256))</f>
        <v/>
      </c>
      <c r="T256" s="11" t="str" cm="1">
        <f t="array" ref="T256">IF($B256,myNull,INDEX(tblSourceData[NonEU Year5],$A256))</f>
        <v/>
      </c>
      <c r="V256" s="28">
        <f t="shared" si="49"/>
        <v>0</v>
      </c>
      <c r="W256" s="28">
        <f t="shared" si="50"/>
        <v>0</v>
      </c>
      <c r="X256" s="28">
        <f t="shared" si="51"/>
        <v>0</v>
      </c>
      <c r="Y256" s="28">
        <f t="shared" si="52"/>
        <v>0</v>
      </c>
      <c r="Z256" s="28">
        <f t="shared" si="53"/>
        <v>0</v>
      </c>
      <c r="AA256" s="28">
        <f t="shared" si="54"/>
        <v>0</v>
      </c>
      <c r="AB256" s="28">
        <f t="shared" si="55"/>
        <v>0</v>
      </c>
      <c r="AC256" s="28">
        <f t="shared" si="56"/>
        <v>0</v>
      </c>
      <c r="AD256" s="28">
        <f t="shared" si="57"/>
        <v>0</v>
      </c>
      <c r="AE256" s="28">
        <f t="shared" si="58"/>
        <v>0</v>
      </c>
      <c r="AG256" s="12" t="str" cm="1">
        <f t="array" ref="AG256">IF($B256,myNull,IF(INDEX(tblSourceData[EU Year 1],$A256)=myNull,0,INDEX(tblSourceData[EU Year 1],$A256)))</f>
        <v/>
      </c>
      <c r="AH256" s="12" t="str" cm="1">
        <f t="array" ref="AH256">IF($B256,myNull,IF(INDEX(tblSourceData[EU Year 2],$A256)=myNull,0,INDEX(tblSourceData[EU Year 2],$A256)))</f>
        <v/>
      </c>
      <c r="AI256" s="12" t="str" cm="1">
        <f t="array" ref="AI256">IF($B256,myNull,IF(INDEX(tblSourceData[EU Year 3],$A256)=myNull,0,INDEX(tblSourceData[EU Year 3],$A256)))</f>
        <v/>
      </c>
      <c r="AJ256" s="12" t="str" cm="1">
        <f t="array" ref="AJ256">IF($B256,myNull,IF(INDEX(tblSourceData[EU Year 4],$A256)=myNull,0,INDEX(tblSourceData[EU Year 4],$A256)))</f>
        <v/>
      </c>
      <c r="AK256" s="12" t="str" cm="1">
        <f t="array" ref="AK256">IF($B256,myNull,IF(INDEX(tblSourceData[EU Year 5],$A256)=myNull,0,INDEX(tblSourceData[EU Year 5],$A256)))</f>
        <v/>
      </c>
      <c r="AL256" s="12" t="str" cm="1">
        <f t="array" ref="AL256">IF($B256,myNull,IF(INDEX(tblSourceData[NonEU Year1],$A256)=myNull,0,INDEX(tblSourceData[NonEU Year1],$A256)))</f>
        <v/>
      </c>
      <c r="AM256" s="12" t="str" cm="1">
        <f t="array" ref="AM256">IF($B256,myNull,IF(INDEX(tblSourceData[NonEU Year2],$A256)=myNull,0,INDEX(tblSourceData[NonEU Year2],$A256)))</f>
        <v/>
      </c>
      <c r="AN256" s="12" t="str" cm="1">
        <f t="array" ref="AN256">IF($B256,myNull,IF(INDEX(tblSourceData[NonEU Year3],$A256)=myNull,0,INDEX(tblSourceData[NonEU Year3],$A256)))</f>
        <v/>
      </c>
      <c r="AO256" s="12" t="str" cm="1">
        <f t="array" ref="AO256">IF($B256,myNull,IF(INDEX(tblSourceData[NonEU Year4],$A256)=myNull,0,INDEX(tblSourceData[NonEU Year4],$A256)))</f>
        <v/>
      </c>
      <c r="AP256" s="12" t="str" cm="1">
        <f t="array" ref="AP256">IF($B256,myNull,IF(INDEX(tblSourceData[NonEU Year5],$A256)=myNull,0,INDEX(tblSourceData[NonEU Year5],$A256)))</f>
        <v/>
      </c>
    </row>
    <row r="257" spans="1:42" x14ac:dyDescent="0.3">
      <c r="A257" s="4">
        <f t="shared" si="47"/>
        <v>248</v>
      </c>
      <c r="B257" s="6" t="b">
        <f t="shared" si="48"/>
        <v>1</v>
      </c>
      <c r="D257" t="str" cm="1">
        <f t="array" ref="D257">IF($B257,myNull,INDEX(tblSourceData[Campus],$A257))</f>
        <v/>
      </c>
      <c r="E257" t="str" cm="1">
        <f t="array" ref="E257">IF($B257,myNull,INDEX(tblSourceData[Major],$A257))</f>
        <v/>
      </c>
      <c r="F257" t="str" cm="1">
        <f t="array" ref="F257">IF($B257,myNull,INDEX(tblSourceData[Stage],$A257))</f>
        <v/>
      </c>
      <c r="G257" t="str" cm="1">
        <f t="array" ref="G257">IF($B257,myNull,INDEX(tblSourceData[Level],$A257))</f>
        <v/>
      </c>
      <c r="H257" s="10" t="str" cm="1">
        <f t="array" ref="H257">IF($B257,myNull,INDEX(tblSourceData[EU Census],$A257))</f>
        <v/>
      </c>
      <c r="I257" s="10" t="str" cm="1">
        <f t="array" ref="I257">IF($B257,myNull,INDEX(tblSourceData[NonEU Census],$A257))</f>
        <v/>
      </c>
      <c r="J257" s="10" t="str" cm="1">
        <f t="array" ref="J257">IF($B257,myNull,INDEX(tblSourceData[Census Total],$A257))</f>
        <v/>
      </c>
      <c r="K257" s="11" t="str" cm="1">
        <f t="array" ref="K257">IF($B257,myNull,INDEX(tblSourceData[EU Year 1],$A257))</f>
        <v/>
      </c>
      <c r="L257" s="11" t="str" cm="1">
        <f t="array" ref="L257">IF($B257,myNull,INDEX(tblSourceData[EU Year 2],$A257))</f>
        <v/>
      </c>
      <c r="M257" s="11" t="str" cm="1">
        <f t="array" ref="M257">IF($B257,myNull,INDEX(tblSourceData[EU Year 3],$A257))</f>
        <v/>
      </c>
      <c r="N257" s="11" t="str" cm="1">
        <f t="array" ref="N257">IF($B257,myNull,INDEX(tblSourceData[EU Year 4],$A257))</f>
        <v/>
      </c>
      <c r="O257" s="11" t="str" cm="1">
        <f t="array" ref="O257">IF($B257,myNull,INDEX(tblSourceData[EU Year 5],$A257))</f>
        <v/>
      </c>
      <c r="P257" s="11" t="str" cm="1">
        <f t="array" ref="P257">IF($B257,myNull,INDEX(tblSourceData[NonEU Year1],$A257))</f>
        <v/>
      </c>
      <c r="Q257" s="11" t="str" cm="1">
        <f t="array" ref="Q257">IF($B257,myNull,INDEX(tblSourceData[NonEU Year2],$A257))</f>
        <v/>
      </c>
      <c r="R257" s="11" t="str" cm="1">
        <f t="array" ref="R257">IF($B257,myNull,INDEX(tblSourceData[NonEU Year3],$A257))</f>
        <v/>
      </c>
      <c r="S257" s="11" t="str" cm="1">
        <f t="array" ref="S257">IF($B257,myNull,INDEX(tblSourceData[NonEU Year4],$A257))</f>
        <v/>
      </c>
      <c r="T257" s="11" t="str" cm="1">
        <f t="array" ref="T257">IF($B257,myNull,INDEX(tblSourceData[NonEU Year5],$A257))</f>
        <v/>
      </c>
      <c r="V257" s="28">
        <f t="shared" si="49"/>
        <v>0</v>
      </c>
      <c r="W257" s="28">
        <f t="shared" si="50"/>
        <v>0</v>
      </c>
      <c r="X257" s="28">
        <f t="shared" si="51"/>
        <v>0</v>
      </c>
      <c r="Y257" s="28">
        <f t="shared" si="52"/>
        <v>0</v>
      </c>
      <c r="Z257" s="28">
        <f t="shared" si="53"/>
        <v>0</v>
      </c>
      <c r="AA257" s="28">
        <f t="shared" si="54"/>
        <v>0</v>
      </c>
      <c r="AB257" s="28">
        <f t="shared" si="55"/>
        <v>0</v>
      </c>
      <c r="AC257" s="28">
        <f t="shared" si="56"/>
        <v>0</v>
      </c>
      <c r="AD257" s="28">
        <f t="shared" si="57"/>
        <v>0</v>
      </c>
      <c r="AE257" s="28">
        <f t="shared" si="58"/>
        <v>0</v>
      </c>
      <c r="AG257" s="12" t="str" cm="1">
        <f t="array" ref="AG257">IF($B257,myNull,IF(INDEX(tblSourceData[EU Year 1],$A257)=myNull,0,INDEX(tblSourceData[EU Year 1],$A257)))</f>
        <v/>
      </c>
      <c r="AH257" s="12" t="str" cm="1">
        <f t="array" ref="AH257">IF($B257,myNull,IF(INDEX(tblSourceData[EU Year 2],$A257)=myNull,0,INDEX(tblSourceData[EU Year 2],$A257)))</f>
        <v/>
      </c>
      <c r="AI257" s="12" t="str" cm="1">
        <f t="array" ref="AI257">IF($B257,myNull,IF(INDEX(tblSourceData[EU Year 3],$A257)=myNull,0,INDEX(tblSourceData[EU Year 3],$A257)))</f>
        <v/>
      </c>
      <c r="AJ257" s="12" t="str" cm="1">
        <f t="array" ref="AJ257">IF($B257,myNull,IF(INDEX(tblSourceData[EU Year 4],$A257)=myNull,0,INDEX(tblSourceData[EU Year 4],$A257)))</f>
        <v/>
      </c>
      <c r="AK257" s="12" t="str" cm="1">
        <f t="array" ref="AK257">IF($B257,myNull,IF(INDEX(tblSourceData[EU Year 5],$A257)=myNull,0,INDEX(tblSourceData[EU Year 5],$A257)))</f>
        <v/>
      </c>
      <c r="AL257" s="12" t="str" cm="1">
        <f t="array" ref="AL257">IF($B257,myNull,IF(INDEX(tblSourceData[NonEU Year1],$A257)=myNull,0,INDEX(tblSourceData[NonEU Year1],$A257)))</f>
        <v/>
      </c>
      <c r="AM257" s="12" t="str" cm="1">
        <f t="array" ref="AM257">IF($B257,myNull,IF(INDEX(tblSourceData[NonEU Year2],$A257)=myNull,0,INDEX(tblSourceData[NonEU Year2],$A257)))</f>
        <v/>
      </c>
      <c r="AN257" s="12" t="str" cm="1">
        <f t="array" ref="AN257">IF($B257,myNull,IF(INDEX(tblSourceData[NonEU Year3],$A257)=myNull,0,INDEX(tblSourceData[NonEU Year3],$A257)))</f>
        <v/>
      </c>
      <c r="AO257" s="12" t="str" cm="1">
        <f t="array" ref="AO257">IF($B257,myNull,IF(INDEX(tblSourceData[NonEU Year4],$A257)=myNull,0,INDEX(tblSourceData[NonEU Year4],$A257)))</f>
        <v/>
      </c>
      <c r="AP257" s="12" t="str" cm="1">
        <f t="array" ref="AP257">IF($B257,myNull,IF(INDEX(tblSourceData[NonEU Year5],$A257)=myNull,0,INDEX(tblSourceData[NonEU Year5],$A257)))</f>
        <v/>
      </c>
    </row>
    <row r="258" spans="1:42" x14ac:dyDescent="0.3">
      <c r="A258" s="4">
        <f t="shared" si="47"/>
        <v>249</v>
      </c>
      <c r="B258" s="6" t="b">
        <f t="shared" si="48"/>
        <v>1</v>
      </c>
      <c r="D258" t="str" cm="1">
        <f t="array" ref="D258">IF($B258,myNull,INDEX(tblSourceData[Campus],$A258))</f>
        <v/>
      </c>
      <c r="E258" t="str" cm="1">
        <f t="array" ref="E258">IF($B258,myNull,INDEX(tblSourceData[Major],$A258))</f>
        <v/>
      </c>
      <c r="F258" t="str" cm="1">
        <f t="array" ref="F258">IF($B258,myNull,INDEX(tblSourceData[Stage],$A258))</f>
        <v/>
      </c>
      <c r="G258" t="str" cm="1">
        <f t="array" ref="G258">IF($B258,myNull,INDEX(tblSourceData[Level],$A258))</f>
        <v/>
      </c>
      <c r="H258" s="10" t="str" cm="1">
        <f t="array" ref="H258">IF($B258,myNull,INDEX(tblSourceData[EU Census],$A258))</f>
        <v/>
      </c>
      <c r="I258" s="10" t="str" cm="1">
        <f t="array" ref="I258">IF($B258,myNull,INDEX(tblSourceData[NonEU Census],$A258))</f>
        <v/>
      </c>
      <c r="J258" s="10" t="str" cm="1">
        <f t="array" ref="J258">IF($B258,myNull,INDEX(tblSourceData[Census Total],$A258))</f>
        <v/>
      </c>
      <c r="K258" s="11" t="str" cm="1">
        <f t="array" ref="K258">IF($B258,myNull,INDEX(tblSourceData[EU Year 1],$A258))</f>
        <v/>
      </c>
      <c r="L258" s="11" t="str" cm="1">
        <f t="array" ref="L258">IF($B258,myNull,INDEX(tblSourceData[EU Year 2],$A258))</f>
        <v/>
      </c>
      <c r="M258" s="11" t="str" cm="1">
        <f t="array" ref="M258">IF($B258,myNull,INDEX(tblSourceData[EU Year 3],$A258))</f>
        <v/>
      </c>
      <c r="N258" s="11" t="str" cm="1">
        <f t="array" ref="N258">IF($B258,myNull,INDEX(tblSourceData[EU Year 4],$A258))</f>
        <v/>
      </c>
      <c r="O258" s="11" t="str" cm="1">
        <f t="array" ref="O258">IF($B258,myNull,INDEX(tblSourceData[EU Year 5],$A258))</f>
        <v/>
      </c>
      <c r="P258" s="11" t="str" cm="1">
        <f t="array" ref="P258">IF($B258,myNull,INDEX(tblSourceData[NonEU Year1],$A258))</f>
        <v/>
      </c>
      <c r="Q258" s="11" t="str" cm="1">
        <f t="array" ref="Q258">IF($B258,myNull,INDEX(tblSourceData[NonEU Year2],$A258))</f>
        <v/>
      </c>
      <c r="R258" s="11" t="str" cm="1">
        <f t="array" ref="R258">IF($B258,myNull,INDEX(tblSourceData[NonEU Year3],$A258))</f>
        <v/>
      </c>
      <c r="S258" s="11" t="str" cm="1">
        <f t="array" ref="S258">IF($B258,myNull,INDEX(tblSourceData[NonEU Year4],$A258))</f>
        <v/>
      </c>
      <c r="T258" s="11" t="str" cm="1">
        <f t="array" ref="T258">IF($B258,myNull,INDEX(tblSourceData[NonEU Year5],$A258))</f>
        <v/>
      </c>
      <c r="V258" s="28">
        <f t="shared" si="49"/>
        <v>0</v>
      </c>
      <c r="W258" s="28">
        <f t="shared" si="50"/>
        <v>0</v>
      </c>
      <c r="X258" s="28">
        <f t="shared" si="51"/>
        <v>0</v>
      </c>
      <c r="Y258" s="28">
        <f t="shared" si="52"/>
        <v>0</v>
      </c>
      <c r="Z258" s="28">
        <f t="shared" si="53"/>
        <v>0</v>
      </c>
      <c r="AA258" s="28">
        <f t="shared" si="54"/>
        <v>0</v>
      </c>
      <c r="AB258" s="28">
        <f t="shared" si="55"/>
        <v>0</v>
      </c>
      <c r="AC258" s="28">
        <f t="shared" si="56"/>
        <v>0</v>
      </c>
      <c r="AD258" s="28">
        <f t="shared" si="57"/>
        <v>0</v>
      </c>
      <c r="AE258" s="28">
        <f t="shared" si="58"/>
        <v>0</v>
      </c>
      <c r="AG258" s="12" t="str" cm="1">
        <f t="array" ref="AG258">IF($B258,myNull,IF(INDEX(tblSourceData[EU Year 1],$A258)=myNull,0,INDEX(tblSourceData[EU Year 1],$A258)))</f>
        <v/>
      </c>
      <c r="AH258" s="12" t="str" cm="1">
        <f t="array" ref="AH258">IF($B258,myNull,IF(INDEX(tblSourceData[EU Year 2],$A258)=myNull,0,INDEX(tblSourceData[EU Year 2],$A258)))</f>
        <v/>
      </c>
      <c r="AI258" s="12" t="str" cm="1">
        <f t="array" ref="AI258">IF($B258,myNull,IF(INDEX(tblSourceData[EU Year 3],$A258)=myNull,0,INDEX(tblSourceData[EU Year 3],$A258)))</f>
        <v/>
      </c>
      <c r="AJ258" s="12" t="str" cm="1">
        <f t="array" ref="AJ258">IF($B258,myNull,IF(INDEX(tblSourceData[EU Year 4],$A258)=myNull,0,INDEX(tblSourceData[EU Year 4],$A258)))</f>
        <v/>
      </c>
      <c r="AK258" s="12" t="str" cm="1">
        <f t="array" ref="AK258">IF($B258,myNull,IF(INDEX(tblSourceData[EU Year 5],$A258)=myNull,0,INDEX(tblSourceData[EU Year 5],$A258)))</f>
        <v/>
      </c>
      <c r="AL258" s="12" t="str" cm="1">
        <f t="array" ref="AL258">IF($B258,myNull,IF(INDEX(tblSourceData[NonEU Year1],$A258)=myNull,0,INDEX(tblSourceData[NonEU Year1],$A258)))</f>
        <v/>
      </c>
      <c r="AM258" s="12" t="str" cm="1">
        <f t="array" ref="AM258">IF($B258,myNull,IF(INDEX(tblSourceData[NonEU Year2],$A258)=myNull,0,INDEX(tblSourceData[NonEU Year2],$A258)))</f>
        <v/>
      </c>
      <c r="AN258" s="12" t="str" cm="1">
        <f t="array" ref="AN258">IF($B258,myNull,IF(INDEX(tblSourceData[NonEU Year3],$A258)=myNull,0,INDEX(tblSourceData[NonEU Year3],$A258)))</f>
        <v/>
      </c>
      <c r="AO258" s="12" t="str" cm="1">
        <f t="array" ref="AO258">IF($B258,myNull,IF(INDEX(tblSourceData[NonEU Year4],$A258)=myNull,0,INDEX(tblSourceData[NonEU Year4],$A258)))</f>
        <v/>
      </c>
      <c r="AP258" s="12" t="str" cm="1">
        <f t="array" ref="AP258">IF($B258,myNull,IF(INDEX(tblSourceData[NonEU Year5],$A258)=myNull,0,INDEX(tblSourceData[NonEU Year5],$A258)))</f>
        <v/>
      </c>
    </row>
    <row r="259" spans="1:42" x14ac:dyDescent="0.3">
      <c r="A259" s="4">
        <f t="shared" si="47"/>
        <v>250</v>
      </c>
      <c r="B259" s="6" t="b">
        <f t="shared" si="48"/>
        <v>1</v>
      </c>
      <c r="D259" t="str" cm="1">
        <f t="array" ref="D259">IF($B259,myNull,INDEX(tblSourceData[Campus],$A259))</f>
        <v/>
      </c>
      <c r="E259" t="str" cm="1">
        <f t="array" ref="E259">IF($B259,myNull,INDEX(tblSourceData[Major],$A259))</f>
        <v/>
      </c>
      <c r="F259" t="str" cm="1">
        <f t="array" ref="F259">IF($B259,myNull,INDEX(tblSourceData[Stage],$A259))</f>
        <v/>
      </c>
      <c r="G259" t="str" cm="1">
        <f t="array" ref="G259">IF($B259,myNull,INDEX(tblSourceData[Level],$A259))</f>
        <v/>
      </c>
      <c r="H259" s="10" t="str" cm="1">
        <f t="array" ref="H259">IF($B259,myNull,INDEX(tblSourceData[EU Census],$A259))</f>
        <v/>
      </c>
      <c r="I259" s="10" t="str" cm="1">
        <f t="array" ref="I259">IF($B259,myNull,INDEX(tblSourceData[NonEU Census],$A259))</f>
        <v/>
      </c>
      <c r="J259" s="10" t="str" cm="1">
        <f t="array" ref="J259">IF($B259,myNull,INDEX(tblSourceData[Census Total],$A259))</f>
        <v/>
      </c>
      <c r="K259" s="11" t="str" cm="1">
        <f t="array" ref="K259">IF($B259,myNull,INDEX(tblSourceData[EU Year 1],$A259))</f>
        <v/>
      </c>
      <c r="L259" s="11" t="str" cm="1">
        <f t="array" ref="L259">IF($B259,myNull,INDEX(tblSourceData[EU Year 2],$A259))</f>
        <v/>
      </c>
      <c r="M259" s="11" t="str" cm="1">
        <f t="array" ref="M259">IF($B259,myNull,INDEX(tblSourceData[EU Year 3],$A259))</f>
        <v/>
      </c>
      <c r="N259" s="11" t="str" cm="1">
        <f t="array" ref="N259">IF($B259,myNull,INDEX(tblSourceData[EU Year 4],$A259))</f>
        <v/>
      </c>
      <c r="O259" s="11" t="str" cm="1">
        <f t="array" ref="O259">IF($B259,myNull,INDEX(tblSourceData[EU Year 5],$A259))</f>
        <v/>
      </c>
      <c r="P259" s="11" t="str" cm="1">
        <f t="array" ref="P259">IF($B259,myNull,INDEX(tblSourceData[NonEU Year1],$A259))</f>
        <v/>
      </c>
      <c r="Q259" s="11" t="str" cm="1">
        <f t="array" ref="Q259">IF($B259,myNull,INDEX(tblSourceData[NonEU Year2],$A259))</f>
        <v/>
      </c>
      <c r="R259" s="11" t="str" cm="1">
        <f t="array" ref="R259">IF($B259,myNull,INDEX(tblSourceData[NonEU Year3],$A259))</f>
        <v/>
      </c>
      <c r="S259" s="11" t="str" cm="1">
        <f t="array" ref="S259">IF($B259,myNull,INDEX(tblSourceData[NonEU Year4],$A259))</f>
        <v/>
      </c>
      <c r="T259" s="11" t="str" cm="1">
        <f t="array" ref="T259">IF($B259,myNull,INDEX(tblSourceData[NonEU Year5],$A259))</f>
        <v/>
      </c>
      <c r="V259" s="28">
        <f t="shared" si="49"/>
        <v>0</v>
      </c>
      <c r="W259" s="28">
        <f t="shared" si="50"/>
        <v>0</v>
      </c>
      <c r="X259" s="28">
        <f t="shared" si="51"/>
        <v>0</v>
      </c>
      <c r="Y259" s="28">
        <f t="shared" si="52"/>
        <v>0</v>
      </c>
      <c r="Z259" s="28">
        <f t="shared" si="53"/>
        <v>0</v>
      </c>
      <c r="AA259" s="28">
        <f t="shared" si="54"/>
        <v>0</v>
      </c>
      <c r="AB259" s="28">
        <f t="shared" si="55"/>
        <v>0</v>
      </c>
      <c r="AC259" s="28">
        <f t="shared" si="56"/>
        <v>0</v>
      </c>
      <c r="AD259" s="28">
        <f t="shared" si="57"/>
        <v>0</v>
      </c>
      <c r="AE259" s="28">
        <f t="shared" si="58"/>
        <v>0</v>
      </c>
      <c r="AG259" s="12" t="str" cm="1">
        <f t="array" ref="AG259">IF($B259,myNull,IF(INDEX(tblSourceData[EU Year 1],$A259)=myNull,0,INDEX(tblSourceData[EU Year 1],$A259)))</f>
        <v/>
      </c>
      <c r="AH259" s="12" t="str" cm="1">
        <f t="array" ref="AH259">IF($B259,myNull,IF(INDEX(tblSourceData[EU Year 2],$A259)=myNull,0,INDEX(tblSourceData[EU Year 2],$A259)))</f>
        <v/>
      </c>
      <c r="AI259" s="12" t="str" cm="1">
        <f t="array" ref="AI259">IF($B259,myNull,IF(INDEX(tblSourceData[EU Year 3],$A259)=myNull,0,INDEX(tblSourceData[EU Year 3],$A259)))</f>
        <v/>
      </c>
      <c r="AJ259" s="12" t="str" cm="1">
        <f t="array" ref="AJ259">IF($B259,myNull,IF(INDEX(tblSourceData[EU Year 4],$A259)=myNull,0,INDEX(tblSourceData[EU Year 4],$A259)))</f>
        <v/>
      </c>
      <c r="AK259" s="12" t="str" cm="1">
        <f t="array" ref="AK259">IF($B259,myNull,IF(INDEX(tblSourceData[EU Year 5],$A259)=myNull,0,INDEX(tblSourceData[EU Year 5],$A259)))</f>
        <v/>
      </c>
      <c r="AL259" s="12" t="str" cm="1">
        <f t="array" ref="AL259">IF($B259,myNull,IF(INDEX(tblSourceData[NonEU Year1],$A259)=myNull,0,INDEX(tblSourceData[NonEU Year1],$A259)))</f>
        <v/>
      </c>
      <c r="AM259" s="12" t="str" cm="1">
        <f t="array" ref="AM259">IF($B259,myNull,IF(INDEX(tblSourceData[NonEU Year2],$A259)=myNull,0,INDEX(tblSourceData[NonEU Year2],$A259)))</f>
        <v/>
      </c>
      <c r="AN259" s="12" t="str" cm="1">
        <f t="array" ref="AN259">IF($B259,myNull,IF(INDEX(tblSourceData[NonEU Year3],$A259)=myNull,0,INDEX(tblSourceData[NonEU Year3],$A259)))</f>
        <v/>
      </c>
      <c r="AO259" s="12" t="str" cm="1">
        <f t="array" ref="AO259">IF($B259,myNull,IF(INDEX(tblSourceData[NonEU Year4],$A259)=myNull,0,INDEX(tblSourceData[NonEU Year4],$A259)))</f>
        <v/>
      </c>
      <c r="AP259" s="12" t="str" cm="1">
        <f t="array" ref="AP259">IF($B259,myNull,IF(INDEX(tblSourceData[NonEU Year5],$A259)=myNull,0,INDEX(tblSourceData[NonEU Year5],$A259)))</f>
        <v/>
      </c>
    </row>
    <row r="260" spans="1:42" x14ac:dyDescent="0.3">
      <c r="A260" s="4">
        <f t="shared" si="47"/>
        <v>251</v>
      </c>
      <c r="B260" s="6" t="b">
        <f t="shared" si="48"/>
        <v>1</v>
      </c>
      <c r="D260" t="str" cm="1">
        <f t="array" ref="D260">IF($B260,myNull,INDEX(tblSourceData[Campus],$A260))</f>
        <v/>
      </c>
      <c r="E260" t="str" cm="1">
        <f t="array" ref="E260">IF($B260,myNull,INDEX(tblSourceData[Major],$A260))</f>
        <v/>
      </c>
      <c r="F260" t="str" cm="1">
        <f t="array" ref="F260">IF($B260,myNull,INDEX(tblSourceData[Stage],$A260))</f>
        <v/>
      </c>
      <c r="G260" t="str" cm="1">
        <f t="array" ref="G260">IF($B260,myNull,INDEX(tblSourceData[Level],$A260))</f>
        <v/>
      </c>
      <c r="H260" s="10" t="str" cm="1">
        <f t="array" ref="H260">IF($B260,myNull,INDEX(tblSourceData[EU Census],$A260))</f>
        <v/>
      </c>
      <c r="I260" s="10" t="str" cm="1">
        <f t="array" ref="I260">IF($B260,myNull,INDEX(tblSourceData[NonEU Census],$A260))</f>
        <v/>
      </c>
      <c r="J260" s="10" t="str" cm="1">
        <f t="array" ref="J260">IF($B260,myNull,INDEX(tblSourceData[Census Total],$A260))</f>
        <v/>
      </c>
      <c r="K260" s="11" t="str" cm="1">
        <f t="array" ref="K260">IF($B260,myNull,INDEX(tblSourceData[EU Year 1],$A260))</f>
        <v/>
      </c>
      <c r="L260" s="11" t="str" cm="1">
        <f t="array" ref="L260">IF($B260,myNull,INDEX(tblSourceData[EU Year 2],$A260))</f>
        <v/>
      </c>
      <c r="M260" s="11" t="str" cm="1">
        <f t="array" ref="M260">IF($B260,myNull,INDEX(tblSourceData[EU Year 3],$A260))</f>
        <v/>
      </c>
      <c r="N260" s="11" t="str" cm="1">
        <f t="array" ref="N260">IF($B260,myNull,INDEX(tblSourceData[EU Year 4],$A260))</f>
        <v/>
      </c>
      <c r="O260" s="11" t="str" cm="1">
        <f t="array" ref="O260">IF($B260,myNull,INDEX(tblSourceData[EU Year 5],$A260))</f>
        <v/>
      </c>
      <c r="P260" s="11" t="str" cm="1">
        <f t="array" ref="P260">IF($B260,myNull,INDEX(tblSourceData[NonEU Year1],$A260))</f>
        <v/>
      </c>
      <c r="Q260" s="11" t="str" cm="1">
        <f t="array" ref="Q260">IF($B260,myNull,INDEX(tblSourceData[NonEU Year2],$A260))</f>
        <v/>
      </c>
      <c r="R260" s="11" t="str" cm="1">
        <f t="array" ref="R260">IF($B260,myNull,INDEX(tblSourceData[NonEU Year3],$A260))</f>
        <v/>
      </c>
      <c r="S260" s="11" t="str" cm="1">
        <f t="array" ref="S260">IF($B260,myNull,INDEX(tblSourceData[NonEU Year4],$A260))</f>
        <v/>
      </c>
      <c r="T260" s="11" t="str" cm="1">
        <f t="array" ref="T260">IF($B260,myNull,INDEX(tblSourceData[NonEU Year5],$A260))</f>
        <v/>
      </c>
      <c r="V260" s="28">
        <f t="shared" si="49"/>
        <v>0</v>
      </c>
      <c r="W260" s="28">
        <f t="shared" si="50"/>
        <v>0</v>
      </c>
      <c r="X260" s="28">
        <f t="shared" si="51"/>
        <v>0</v>
      </c>
      <c r="Y260" s="28">
        <f t="shared" si="52"/>
        <v>0</v>
      </c>
      <c r="Z260" s="28">
        <f t="shared" si="53"/>
        <v>0</v>
      </c>
      <c r="AA260" s="28">
        <f t="shared" si="54"/>
        <v>0</v>
      </c>
      <c r="AB260" s="28">
        <f t="shared" si="55"/>
        <v>0</v>
      </c>
      <c r="AC260" s="28">
        <f t="shared" si="56"/>
        <v>0</v>
      </c>
      <c r="AD260" s="28">
        <f t="shared" si="57"/>
        <v>0</v>
      </c>
      <c r="AE260" s="28">
        <f t="shared" si="58"/>
        <v>0</v>
      </c>
      <c r="AG260" s="12" t="str" cm="1">
        <f t="array" ref="AG260">IF($B260,myNull,IF(INDEX(tblSourceData[EU Year 1],$A260)=myNull,0,INDEX(tblSourceData[EU Year 1],$A260)))</f>
        <v/>
      </c>
      <c r="AH260" s="12" t="str" cm="1">
        <f t="array" ref="AH260">IF($B260,myNull,IF(INDEX(tblSourceData[EU Year 2],$A260)=myNull,0,INDEX(tblSourceData[EU Year 2],$A260)))</f>
        <v/>
      </c>
      <c r="AI260" s="12" t="str" cm="1">
        <f t="array" ref="AI260">IF($B260,myNull,IF(INDEX(tblSourceData[EU Year 3],$A260)=myNull,0,INDEX(tblSourceData[EU Year 3],$A260)))</f>
        <v/>
      </c>
      <c r="AJ260" s="12" t="str" cm="1">
        <f t="array" ref="AJ260">IF($B260,myNull,IF(INDEX(tblSourceData[EU Year 4],$A260)=myNull,0,INDEX(tblSourceData[EU Year 4],$A260)))</f>
        <v/>
      </c>
      <c r="AK260" s="12" t="str" cm="1">
        <f t="array" ref="AK260">IF($B260,myNull,IF(INDEX(tblSourceData[EU Year 5],$A260)=myNull,0,INDEX(tblSourceData[EU Year 5],$A260)))</f>
        <v/>
      </c>
      <c r="AL260" s="12" t="str" cm="1">
        <f t="array" ref="AL260">IF($B260,myNull,IF(INDEX(tblSourceData[NonEU Year1],$A260)=myNull,0,INDEX(tblSourceData[NonEU Year1],$A260)))</f>
        <v/>
      </c>
      <c r="AM260" s="12" t="str" cm="1">
        <f t="array" ref="AM260">IF($B260,myNull,IF(INDEX(tblSourceData[NonEU Year2],$A260)=myNull,0,INDEX(tblSourceData[NonEU Year2],$A260)))</f>
        <v/>
      </c>
      <c r="AN260" s="12" t="str" cm="1">
        <f t="array" ref="AN260">IF($B260,myNull,IF(INDEX(tblSourceData[NonEU Year3],$A260)=myNull,0,INDEX(tblSourceData[NonEU Year3],$A260)))</f>
        <v/>
      </c>
      <c r="AO260" s="12" t="str" cm="1">
        <f t="array" ref="AO260">IF($B260,myNull,IF(INDEX(tblSourceData[NonEU Year4],$A260)=myNull,0,INDEX(tblSourceData[NonEU Year4],$A260)))</f>
        <v/>
      </c>
      <c r="AP260" s="12" t="str" cm="1">
        <f t="array" ref="AP260">IF($B260,myNull,IF(INDEX(tblSourceData[NonEU Year5],$A260)=myNull,0,INDEX(tblSourceData[NonEU Year5],$A260)))</f>
        <v/>
      </c>
    </row>
    <row r="261" spans="1:42" x14ac:dyDescent="0.3">
      <c r="A261" s="4">
        <f t="shared" si="47"/>
        <v>252</v>
      </c>
      <c r="B261" s="6" t="b">
        <f t="shared" si="48"/>
        <v>1</v>
      </c>
      <c r="D261" t="str" cm="1">
        <f t="array" ref="D261">IF($B261,myNull,INDEX(tblSourceData[Campus],$A261))</f>
        <v/>
      </c>
      <c r="E261" t="str" cm="1">
        <f t="array" ref="E261">IF($B261,myNull,INDEX(tblSourceData[Major],$A261))</f>
        <v/>
      </c>
      <c r="F261" t="str" cm="1">
        <f t="array" ref="F261">IF($B261,myNull,INDEX(tblSourceData[Stage],$A261))</f>
        <v/>
      </c>
      <c r="G261" t="str" cm="1">
        <f t="array" ref="G261">IF($B261,myNull,INDEX(tblSourceData[Level],$A261))</f>
        <v/>
      </c>
      <c r="H261" s="10" t="str" cm="1">
        <f t="array" ref="H261">IF($B261,myNull,INDEX(tblSourceData[EU Census],$A261))</f>
        <v/>
      </c>
      <c r="I261" s="10" t="str" cm="1">
        <f t="array" ref="I261">IF($B261,myNull,INDEX(tblSourceData[NonEU Census],$A261))</f>
        <v/>
      </c>
      <c r="J261" s="10" t="str" cm="1">
        <f t="array" ref="J261">IF($B261,myNull,INDEX(tblSourceData[Census Total],$A261))</f>
        <v/>
      </c>
      <c r="K261" s="11" t="str" cm="1">
        <f t="array" ref="K261">IF($B261,myNull,INDEX(tblSourceData[EU Year 1],$A261))</f>
        <v/>
      </c>
      <c r="L261" s="11" t="str" cm="1">
        <f t="array" ref="L261">IF($B261,myNull,INDEX(tblSourceData[EU Year 2],$A261))</f>
        <v/>
      </c>
      <c r="M261" s="11" t="str" cm="1">
        <f t="array" ref="M261">IF($B261,myNull,INDEX(tblSourceData[EU Year 3],$A261))</f>
        <v/>
      </c>
      <c r="N261" s="11" t="str" cm="1">
        <f t="array" ref="N261">IF($B261,myNull,INDEX(tblSourceData[EU Year 4],$A261))</f>
        <v/>
      </c>
      <c r="O261" s="11" t="str" cm="1">
        <f t="array" ref="O261">IF($B261,myNull,INDEX(tblSourceData[EU Year 5],$A261))</f>
        <v/>
      </c>
      <c r="P261" s="11" t="str" cm="1">
        <f t="array" ref="P261">IF($B261,myNull,INDEX(tblSourceData[NonEU Year1],$A261))</f>
        <v/>
      </c>
      <c r="Q261" s="11" t="str" cm="1">
        <f t="array" ref="Q261">IF($B261,myNull,INDEX(tblSourceData[NonEU Year2],$A261))</f>
        <v/>
      </c>
      <c r="R261" s="11" t="str" cm="1">
        <f t="array" ref="R261">IF($B261,myNull,INDEX(tblSourceData[NonEU Year3],$A261))</f>
        <v/>
      </c>
      <c r="S261" s="11" t="str" cm="1">
        <f t="array" ref="S261">IF($B261,myNull,INDEX(tblSourceData[NonEU Year4],$A261))</f>
        <v/>
      </c>
      <c r="T261" s="11" t="str" cm="1">
        <f t="array" ref="T261">IF($B261,myNull,INDEX(tblSourceData[NonEU Year5],$A261))</f>
        <v/>
      </c>
      <c r="V261" s="28">
        <f t="shared" si="49"/>
        <v>0</v>
      </c>
      <c r="W261" s="28">
        <f t="shared" si="50"/>
        <v>0</v>
      </c>
      <c r="X261" s="28">
        <f t="shared" si="51"/>
        <v>0</v>
      </c>
      <c r="Y261" s="28">
        <f t="shared" si="52"/>
        <v>0</v>
      </c>
      <c r="Z261" s="28">
        <f t="shared" si="53"/>
        <v>0</v>
      </c>
      <c r="AA261" s="28">
        <f t="shared" si="54"/>
        <v>0</v>
      </c>
      <c r="AB261" s="28">
        <f t="shared" si="55"/>
        <v>0</v>
      </c>
      <c r="AC261" s="28">
        <f t="shared" si="56"/>
        <v>0</v>
      </c>
      <c r="AD261" s="28">
        <f t="shared" si="57"/>
        <v>0</v>
      </c>
      <c r="AE261" s="28">
        <f t="shared" si="58"/>
        <v>0</v>
      </c>
      <c r="AG261" s="12" t="str" cm="1">
        <f t="array" ref="AG261">IF($B261,myNull,IF(INDEX(tblSourceData[EU Year 1],$A261)=myNull,0,INDEX(tblSourceData[EU Year 1],$A261)))</f>
        <v/>
      </c>
      <c r="AH261" s="12" t="str" cm="1">
        <f t="array" ref="AH261">IF($B261,myNull,IF(INDEX(tblSourceData[EU Year 2],$A261)=myNull,0,INDEX(tblSourceData[EU Year 2],$A261)))</f>
        <v/>
      </c>
      <c r="AI261" s="12" t="str" cm="1">
        <f t="array" ref="AI261">IF($B261,myNull,IF(INDEX(tblSourceData[EU Year 3],$A261)=myNull,0,INDEX(tblSourceData[EU Year 3],$A261)))</f>
        <v/>
      </c>
      <c r="AJ261" s="12" t="str" cm="1">
        <f t="array" ref="AJ261">IF($B261,myNull,IF(INDEX(tblSourceData[EU Year 4],$A261)=myNull,0,INDEX(tblSourceData[EU Year 4],$A261)))</f>
        <v/>
      </c>
      <c r="AK261" s="12" t="str" cm="1">
        <f t="array" ref="AK261">IF($B261,myNull,IF(INDEX(tblSourceData[EU Year 5],$A261)=myNull,0,INDEX(tblSourceData[EU Year 5],$A261)))</f>
        <v/>
      </c>
      <c r="AL261" s="12" t="str" cm="1">
        <f t="array" ref="AL261">IF($B261,myNull,IF(INDEX(tblSourceData[NonEU Year1],$A261)=myNull,0,INDEX(tblSourceData[NonEU Year1],$A261)))</f>
        <v/>
      </c>
      <c r="AM261" s="12" t="str" cm="1">
        <f t="array" ref="AM261">IF($B261,myNull,IF(INDEX(tblSourceData[NonEU Year2],$A261)=myNull,0,INDEX(tblSourceData[NonEU Year2],$A261)))</f>
        <v/>
      </c>
      <c r="AN261" s="12" t="str" cm="1">
        <f t="array" ref="AN261">IF($B261,myNull,IF(INDEX(tblSourceData[NonEU Year3],$A261)=myNull,0,INDEX(tblSourceData[NonEU Year3],$A261)))</f>
        <v/>
      </c>
      <c r="AO261" s="12" t="str" cm="1">
        <f t="array" ref="AO261">IF($B261,myNull,IF(INDEX(tblSourceData[NonEU Year4],$A261)=myNull,0,INDEX(tblSourceData[NonEU Year4],$A261)))</f>
        <v/>
      </c>
      <c r="AP261" s="12" t="str" cm="1">
        <f t="array" ref="AP261">IF($B261,myNull,IF(INDEX(tblSourceData[NonEU Year5],$A261)=myNull,0,INDEX(tblSourceData[NonEU Year5],$A261)))</f>
        <v/>
      </c>
    </row>
    <row r="262" spans="1:42" x14ac:dyDescent="0.3">
      <c r="A262" s="4">
        <f t="shared" si="47"/>
        <v>253</v>
      </c>
      <c r="B262" s="6" t="b">
        <f t="shared" si="48"/>
        <v>1</v>
      </c>
      <c r="D262" t="str" cm="1">
        <f t="array" ref="D262">IF($B262,myNull,INDEX(tblSourceData[Campus],$A262))</f>
        <v/>
      </c>
      <c r="E262" t="str" cm="1">
        <f t="array" ref="E262">IF($B262,myNull,INDEX(tblSourceData[Major],$A262))</f>
        <v/>
      </c>
      <c r="F262" t="str" cm="1">
        <f t="array" ref="F262">IF($B262,myNull,INDEX(tblSourceData[Stage],$A262))</f>
        <v/>
      </c>
      <c r="G262" t="str" cm="1">
        <f t="array" ref="G262">IF($B262,myNull,INDEX(tblSourceData[Level],$A262))</f>
        <v/>
      </c>
      <c r="H262" s="10" t="str" cm="1">
        <f t="array" ref="H262">IF($B262,myNull,INDEX(tblSourceData[EU Census],$A262))</f>
        <v/>
      </c>
      <c r="I262" s="10" t="str" cm="1">
        <f t="array" ref="I262">IF($B262,myNull,INDEX(tblSourceData[NonEU Census],$A262))</f>
        <v/>
      </c>
      <c r="J262" s="10" t="str" cm="1">
        <f t="array" ref="J262">IF($B262,myNull,INDEX(tblSourceData[Census Total],$A262))</f>
        <v/>
      </c>
      <c r="K262" s="11" t="str" cm="1">
        <f t="array" ref="K262">IF($B262,myNull,INDEX(tblSourceData[EU Year 1],$A262))</f>
        <v/>
      </c>
      <c r="L262" s="11" t="str" cm="1">
        <f t="array" ref="L262">IF($B262,myNull,INDEX(tblSourceData[EU Year 2],$A262))</f>
        <v/>
      </c>
      <c r="M262" s="11" t="str" cm="1">
        <f t="array" ref="M262">IF($B262,myNull,INDEX(tblSourceData[EU Year 3],$A262))</f>
        <v/>
      </c>
      <c r="N262" s="11" t="str" cm="1">
        <f t="array" ref="N262">IF($B262,myNull,INDEX(tblSourceData[EU Year 4],$A262))</f>
        <v/>
      </c>
      <c r="O262" s="11" t="str" cm="1">
        <f t="array" ref="O262">IF($B262,myNull,INDEX(tblSourceData[EU Year 5],$A262))</f>
        <v/>
      </c>
      <c r="P262" s="11" t="str" cm="1">
        <f t="array" ref="P262">IF($B262,myNull,INDEX(tblSourceData[NonEU Year1],$A262))</f>
        <v/>
      </c>
      <c r="Q262" s="11" t="str" cm="1">
        <f t="array" ref="Q262">IF($B262,myNull,INDEX(tblSourceData[NonEU Year2],$A262))</f>
        <v/>
      </c>
      <c r="R262" s="11" t="str" cm="1">
        <f t="array" ref="R262">IF($B262,myNull,INDEX(tblSourceData[NonEU Year3],$A262))</f>
        <v/>
      </c>
      <c r="S262" s="11" t="str" cm="1">
        <f t="array" ref="S262">IF($B262,myNull,INDEX(tblSourceData[NonEU Year4],$A262))</f>
        <v/>
      </c>
      <c r="T262" s="11" t="str" cm="1">
        <f t="array" ref="T262">IF($B262,myNull,INDEX(tblSourceData[NonEU Year5],$A262))</f>
        <v/>
      </c>
      <c r="V262" s="28">
        <f t="shared" si="49"/>
        <v>0</v>
      </c>
      <c r="W262" s="28">
        <f t="shared" si="50"/>
        <v>0</v>
      </c>
      <c r="X262" s="28">
        <f t="shared" si="51"/>
        <v>0</v>
      </c>
      <c r="Y262" s="28">
        <f t="shared" si="52"/>
        <v>0</v>
      </c>
      <c r="Z262" s="28">
        <f t="shared" si="53"/>
        <v>0</v>
      </c>
      <c r="AA262" s="28">
        <f t="shared" si="54"/>
        <v>0</v>
      </c>
      <c r="AB262" s="28">
        <f t="shared" si="55"/>
        <v>0</v>
      </c>
      <c r="AC262" s="28">
        <f t="shared" si="56"/>
        <v>0</v>
      </c>
      <c r="AD262" s="28">
        <f t="shared" si="57"/>
        <v>0</v>
      </c>
      <c r="AE262" s="28">
        <f t="shared" si="58"/>
        <v>0</v>
      </c>
      <c r="AG262" s="12" t="str" cm="1">
        <f t="array" ref="AG262">IF($B262,myNull,IF(INDEX(tblSourceData[EU Year 1],$A262)=myNull,0,INDEX(tblSourceData[EU Year 1],$A262)))</f>
        <v/>
      </c>
      <c r="AH262" s="12" t="str" cm="1">
        <f t="array" ref="AH262">IF($B262,myNull,IF(INDEX(tblSourceData[EU Year 2],$A262)=myNull,0,INDEX(tblSourceData[EU Year 2],$A262)))</f>
        <v/>
      </c>
      <c r="AI262" s="12" t="str" cm="1">
        <f t="array" ref="AI262">IF($B262,myNull,IF(INDEX(tblSourceData[EU Year 3],$A262)=myNull,0,INDEX(tblSourceData[EU Year 3],$A262)))</f>
        <v/>
      </c>
      <c r="AJ262" s="12" t="str" cm="1">
        <f t="array" ref="AJ262">IF($B262,myNull,IF(INDEX(tblSourceData[EU Year 4],$A262)=myNull,0,INDEX(tblSourceData[EU Year 4],$A262)))</f>
        <v/>
      </c>
      <c r="AK262" s="12" t="str" cm="1">
        <f t="array" ref="AK262">IF($B262,myNull,IF(INDEX(tblSourceData[EU Year 5],$A262)=myNull,0,INDEX(tblSourceData[EU Year 5],$A262)))</f>
        <v/>
      </c>
      <c r="AL262" s="12" t="str" cm="1">
        <f t="array" ref="AL262">IF($B262,myNull,IF(INDEX(tblSourceData[NonEU Year1],$A262)=myNull,0,INDEX(tblSourceData[NonEU Year1],$A262)))</f>
        <v/>
      </c>
      <c r="AM262" s="12" t="str" cm="1">
        <f t="array" ref="AM262">IF($B262,myNull,IF(INDEX(tblSourceData[NonEU Year2],$A262)=myNull,0,INDEX(tblSourceData[NonEU Year2],$A262)))</f>
        <v/>
      </c>
      <c r="AN262" s="12" t="str" cm="1">
        <f t="array" ref="AN262">IF($B262,myNull,IF(INDEX(tblSourceData[NonEU Year3],$A262)=myNull,0,INDEX(tblSourceData[NonEU Year3],$A262)))</f>
        <v/>
      </c>
      <c r="AO262" s="12" t="str" cm="1">
        <f t="array" ref="AO262">IF($B262,myNull,IF(INDEX(tblSourceData[NonEU Year4],$A262)=myNull,0,INDEX(tblSourceData[NonEU Year4],$A262)))</f>
        <v/>
      </c>
      <c r="AP262" s="12" t="str" cm="1">
        <f t="array" ref="AP262">IF($B262,myNull,IF(INDEX(tblSourceData[NonEU Year5],$A262)=myNull,0,INDEX(tblSourceData[NonEU Year5],$A262)))</f>
        <v/>
      </c>
    </row>
    <row r="263" spans="1:42" x14ac:dyDescent="0.3">
      <c r="A263" s="4">
        <f t="shared" si="47"/>
        <v>254</v>
      </c>
      <c r="B263" s="6" t="b">
        <f t="shared" si="48"/>
        <v>1</v>
      </c>
      <c r="D263" t="str" cm="1">
        <f t="array" ref="D263">IF($B263,myNull,INDEX(tblSourceData[Campus],$A263))</f>
        <v/>
      </c>
      <c r="E263" t="str" cm="1">
        <f t="array" ref="E263">IF($B263,myNull,INDEX(tblSourceData[Major],$A263))</f>
        <v/>
      </c>
      <c r="F263" t="str" cm="1">
        <f t="array" ref="F263">IF($B263,myNull,INDEX(tblSourceData[Stage],$A263))</f>
        <v/>
      </c>
      <c r="G263" t="str" cm="1">
        <f t="array" ref="G263">IF($B263,myNull,INDEX(tblSourceData[Level],$A263))</f>
        <v/>
      </c>
      <c r="H263" s="10" t="str" cm="1">
        <f t="array" ref="H263">IF($B263,myNull,INDEX(tblSourceData[EU Census],$A263))</f>
        <v/>
      </c>
      <c r="I263" s="10" t="str" cm="1">
        <f t="array" ref="I263">IF($B263,myNull,INDEX(tblSourceData[NonEU Census],$A263))</f>
        <v/>
      </c>
      <c r="J263" s="10" t="str" cm="1">
        <f t="array" ref="J263">IF($B263,myNull,INDEX(tblSourceData[Census Total],$A263))</f>
        <v/>
      </c>
      <c r="K263" s="11" t="str" cm="1">
        <f t="array" ref="K263">IF($B263,myNull,INDEX(tblSourceData[EU Year 1],$A263))</f>
        <v/>
      </c>
      <c r="L263" s="11" t="str" cm="1">
        <f t="array" ref="L263">IF($B263,myNull,INDEX(tblSourceData[EU Year 2],$A263))</f>
        <v/>
      </c>
      <c r="M263" s="11" t="str" cm="1">
        <f t="array" ref="M263">IF($B263,myNull,INDEX(tblSourceData[EU Year 3],$A263))</f>
        <v/>
      </c>
      <c r="N263" s="11" t="str" cm="1">
        <f t="array" ref="N263">IF($B263,myNull,INDEX(tblSourceData[EU Year 4],$A263))</f>
        <v/>
      </c>
      <c r="O263" s="11" t="str" cm="1">
        <f t="array" ref="O263">IF($B263,myNull,INDEX(tblSourceData[EU Year 5],$A263))</f>
        <v/>
      </c>
      <c r="P263" s="11" t="str" cm="1">
        <f t="array" ref="P263">IF($B263,myNull,INDEX(tblSourceData[NonEU Year1],$A263))</f>
        <v/>
      </c>
      <c r="Q263" s="11" t="str" cm="1">
        <f t="array" ref="Q263">IF($B263,myNull,INDEX(tblSourceData[NonEU Year2],$A263))</f>
        <v/>
      </c>
      <c r="R263" s="11" t="str" cm="1">
        <f t="array" ref="R263">IF($B263,myNull,INDEX(tblSourceData[NonEU Year3],$A263))</f>
        <v/>
      </c>
      <c r="S263" s="11" t="str" cm="1">
        <f t="array" ref="S263">IF($B263,myNull,INDEX(tblSourceData[NonEU Year4],$A263))</f>
        <v/>
      </c>
      <c r="T263" s="11" t="str" cm="1">
        <f t="array" ref="T263">IF($B263,myNull,INDEX(tblSourceData[NonEU Year5],$A263))</f>
        <v/>
      </c>
      <c r="V263" s="28">
        <f t="shared" si="49"/>
        <v>0</v>
      </c>
      <c r="W263" s="28">
        <f t="shared" si="50"/>
        <v>0</v>
      </c>
      <c r="X263" s="28">
        <f t="shared" si="51"/>
        <v>0</v>
      </c>
      <c r="Y263" s="28">
        <f t="shared" si="52"/>
        <v>0</v>
      </c>
      <c r="Z263" s="28">
        <f t="shared" si="53"/>
        <v>0</v>
      </c>
      <c r="AA263" s="28">
        <f t="shared" si="54"/>
        <v>0</v>
      </c>
      <c r="AB263" s="28">
        <f t="shared" si="55"/>
        <v>0</v>
      </c>
      <c r="AC263" s="28">
        <f t="shared" si="56"/>
        <v>0</v>
      </c>
      <c r="AD263" s="28">
        <f t="shared" si="57"/>
        <v>0</v>
      </c>
      <c r="AE263" s="28">
        <f t="shared" si="58"/>
        <v>0</v>
      </c>
      <c r="AG263" s="12" t="str" cm="1">
        <f t="array" ref="AG263">IF($B263,myNull,IF(INDEX(tblSourceData[EU Year 1],$A263)=myNull,0,INDEX(tblSourceData[EU Year 1],$A263)))</f>
        <v/>
      </c>
      <c r="AH263" s="12" t="str" cm="1">
        <f t="array" ref="AH263">IF($B263,myNull,IF(INDEX(tblSourceData[EU Year 2],$A263)=myNull,0,INDEX(tblSourceData[EU Year 2],$A263)))</f>
        <v/>
      </c>
      <c r="AI263" s="12" t="str" cm="1">
        <f t="array" ref="AI263">IF($B263,myNull,IF(INDEX(tblSourceData[EU Year 3],$A263)=myNull,0,INDEX(tblSourceData[EU Year 3],$A263)))</f>
        <v/>
      </c>
      <c r="AJ263" s="12" t="str" cm="1">
        <f t="array" ref="AJ263">IF($B263,myNull,IF(INDEX(tblSourceData[EU Year 4],$A263)=myNull,0,INDEX(tblSourceData[EU Year 4],$A263)))</f>
        <v/>
      </c>
      <c r="AK263" s="12" t="str" cm="1">
        <f t="array" ref="AK263">IF($B263,myNull,IF(INDEX(tblSourceData[EU Year 5],$A263)=myNull,0,INDEX(tblSourceData[EU Year 5],$A263)))</f>
        <v/>
      </c>
      <c r="AL263" s="12" t="str" cm="1">
        <f t="array" ref="AL263">IF($B263,myNull,IF(INDEX(tblSourceData[NonEU Year1],$A263)=myNull,0,INDEX(tblSourceData[NonEU Year1],$A263)))</f>
        <v/>
      </c>
      <c r="AM263" s="12" t="str" cm="1">
        <f t="array" ref="AM263">IF($B263,myNull,IF(INDEX(tblSourceData[NonEU Year2],$A263)=myNull,0,INDEX(tblSourceData[NonEU Year2],$A263)))</f>
        <v/>
      </c>
      <c r="AN263" s="12" t="str" cm="1">
        <f t="array" ref="AN263">IF($B263,myNull,IF(INDEX(tblSourceData[NonEU Year3],$A263)=myNull,0,INDEX(tblSourceData[NonEU Year3],$A263)))</f>
        <v/>
      </c>
      <c r="AO263" s="12" t="str" cm="1">
        <f t="array" ref="AO263">IF($B263,myNull,IF(INDEX(tblSourceData[NonEU Year4],$A263)=myNull,0,INDEX(tblSourceData[NonEU Year4],$A263)))</f>
        <v/>
      </c>
      <c r="AP263" s="12" t="str" cm="1">
        <f t="array" ref="AP263">IF($B263,myNull,IF(INDEX(tblSourceData[NonEU Year5],$A263)=myNull,0,INDEX(tblSourceData[NonEU Year5],$A263)))</f>
        <v/>
      </c>
    </row>
    <row r="264" spans="1:42" x14ac:dyDescent="0.3">
      <c r="A264" s="4">
        <f t="shared" si="47"/>
        <v>255</v>
      </c>
      <c r="B264" s="6" t="b">
        <f t="shared" si="48"/>
        <v>1</v>
      </c>
      <c r="D264" t="str" cm="1">
        <f t="array" ref="D264">IF($B264,myNull,INDEX(tblSourceData[Campus],$A264))</f>
        <v/>
      </c>
      <c r="E264" t="str" cm="1">
        <f t="array" ref="E264">IF($B264,myNull,INDEX(tblSourceData[Major],$A264))</f>
        <v/>
      </c>
      <c r="F264" t="str" cm="1">
        <f t="array" ref="F264">IF($B264,myNull,INDEX(tblSourceData[Stage],$A264))</f>
        <v/>
      </c>
      <c r="G264" t="str" cm="1">
        <f t="array" ref="G264">IF($B264,myNull,INDEX(tblSourceData[Level],$A264))</f>
        <v/>
      </c>
      <c r="H264" s="10" t="str" cm="1">
        <f t="array" ref="H264">IF($B264,myNull,INDEX(tblSourceData[EU Census],$A264))</f>
        <v/>
      </c>
      <c r="I264" s="10" t="str" cm="1">
        <f t="array" ref="I264">IF($B264,myNull,INDEX(tblSourceData[NonEU Census],$A264))</f>
        <v/>
      </c>
      <c r="J264" s="10" t="str" cm="1">
        <f t="array" ref="J264">IF($B264,myNull,INDEX(tblSourceData[Census Total],$A264))</f>
        <v/>
      </c>
      <c r="K264" s="11" t="str" cm="1">
        <f t="array" ref="K264">IF($B264,myNull,INDEX(tblSourceData[EU Year 1],$A264))</f>
        <v/>
      </c>
      <c r="L264" s="11" t="str" cm="1">
        <f t="array" ref="L264">IF($B264,myNull,INDEX(tblSourceData[EU Year 2],$A264))</f>
        <v/>
      </c>
      <c r="M264" s="11" t="str" cm="1">
        <f t="array" ref="M264">IF($B264,myNull,INDEX(tblSourceData[EU Year 3],$A264))</f>
        <v/>
      </c>
      <c r="N264" s="11" t="str" cm="1">
        <f t="array" ref="N264">IF($B264,myNull,INDEX(tblSourceData[EU Year 4],$A264))</f>
        <v/>
      </c>
      <c r="O264" s="11" t="str" cm="1">
        <f t="array" ref="O264">IF($B264,myNull,INDEX(tblSourceData[EU Year 5],$A264))</f>
        <v/>
      </c>
      <c r="P264" s="11" t="str" cm="1">
        <f t="array" ref="P264">IF($B264,myNull,INDEX(tblSourceData[NonEU Year1],$A264))</f>
        <v/>
      </c>
      <c r="Q264" s="11" t="str" cm="1">
        <f t="array" ref="Q264">IF($B264,myNull,INDEX(tblSourceData[NonEU Year2],$A264))</f>
        <v/>
      </c>
      <c r="R264" s="11" t="str" cm="1">
        <f t="array" ref="R264">IF($B264,myNull,INDEX(tblSourceData[NonEU Year3],$A264))</f>
        <v/>
      </c>
      <c r="S264" s="11" t="str" cm="1">
        <f t="array" ref="S264">IF($B264,myNull,INDEX(tblSourceData[NonEU Year4],$A264))</f>
        <v/>
      </c>
      <c r="T264" s="11" t="str" cm="1">
        <f t="array" ref="T264">IF($B264,myNull,INDEX(tblSourceData[NonEU Year5],$A264))</f>
        <v/>
      </c>
      <c r="V264" s="28">
        <f t="shared" si="49"/>
        <v>0</v>
      </c>
      <c r="W264" s="28">
        <f t="shared" si="50"/>
        <v>0</v>
      </c>
      <c r="X264" s="28">
        <f t="shared" si="51"/>
        <v>0</v>
      </c>
      <c r="Y264" s="28">
        <f t="shared" si="52"/>
        <v>0</v>
      </c>
      <c r="Z264" s="28">
        <f t="shared" si="53"/>
        <v>0</v>
      </c>
      <c r="AA264" s="28">
        <f t="shared" si="54"/>
        <v>0</v>
      </c>
      <c r="AB264" s="28">
        <f t="shared" si="55"/>
        <v>0</v>
      </c>
      <c r="AC264" s="28">
        <f t="shared" si="56"/>
        <v>0</v>
      </c>
      <c r="AD264" s="28">
        <f t="shared" si="57"/>
        <v>0</v>
      </c>
      <c r="AE264" s="28">
        <f t="shared" si="58"/>
        <v>0</v>
      </c>
      <c r="AG264" s="12" t="str" cm="1">
        <f t="array" ref="AG264">IF($B264,myNull,IF(INDEX(tblSourceData[EU Year 1],$A264)=myNull,0,INDEX(tblSourceData[EU Year 1],$A264)))</f>
        <v/>
      </c>
      <c r="AH264" s="12" t="str" cm="1">
        <f t="array" ref="AH264">IF($B264,myNull,IF(INDEX(tblSourceData[EU Year 2],$A264)=myNull,0,INDEX(tblSourceData[EU Year 2],$A264)))</f>
        <v/>
      </c>
      <c r="AI264" s="12" t="str" cm="1">
        <f t="array" ref="AI264">IF($B264,myNull,IF(INDEX(tblSourceData[EU Year 3],$A264)=myNull,0,INDEX(tblSourceData[EU Year 3],$A264)))</f>
        <v/>
      </c>
      <c r="AJ264" s="12" t="str" cm="1">
        <f t="array" ref="AJ264">IF($B264,myNull,IF(INDEX(tblSourceData[EU Year 4],$A264)=myNull,0,INDEX(tblSourceData[EU Year 4],$A264)))</f>
        <v/>
      </c>
      <c r="AK264" s="12" t="str" cm="1">
        <f t="array" ref="AK264">IF($B264,myNull,IF(INDEX(tblSourceData[EU Year 5],$A264)=myNull,0,INDEX(tblSourceData[EU Year 5],$A264)))</f>
        <v/>
      </c>
      <c r="AL264" s="12" t="str" cm="1">
        <f t="array" ref="AL264">IF($B264,myNull,IF(INDEX(tblSourceData[NonEU Year1],$A264)=myNull,0,INDEX(tblSourceData[NonEU Year1],$A264)))</f>
        <v/>
      </c>
      <c r="AM264" s="12" t="str" cm="1">
        <f t="array" ref="AM264">IF($B264,myNull,IF(INDEX(tblSourceData[NonEU Year2],$A264)=myNull,0,INDEX(tblSourceData[NonEU Year2],$A264)))</f>
        <v/>
      </c>
      <c r="AN264" s="12" t="str" cm="1">
        <f t="array" ref="AN264">IF($B264,myNull,IF(INDEX(tblSourceData[NonEU Year3],$A264)=myNull,0,INDEX(tblSourceData[NonEU Year3],$A264)))</f>
        <v/>
      </c>
      <c r="AO264" s="12" t="str" cm="1">
        <f t="array" ref="AO264">IF($B264,myNull,IF(INDEX(tblSourceData[NonEU Year4],$A264)=myNull,0,INDEX(tblSourceData[NonEU Year4],$A264)))</f>
        <v/>
      </c>
      <c r="AP264" s="12" t="str" cm="1">
        <f t="array" ref="AP264">IF($B264,myNull,IF(INDEX(tblSourceData[NonEU Year5],$A264)=myNull,0,INDEX(tblSourceData[NonEU Year5],$A264)))</f>
        <v/>
      </c>
    </row>
    <row r="265" spans="1:42" x14ac:dyDescent="0.3">
      <c r="A265" s="4">
        <f t="shared" si="47"/>
        <v>256</v>
      </c>
      <c r="B265" s="6" t="b">
        <f t="shared" si="48"/>
        <v>1</v>
      </c>
      <c r="D265" t="str" cm="1">
        <f t="array" ref="D265">IF($B265,myNull,INDEX(tblSourceData[Campus],$A265))</f>
        <v/>
      </c>
      <c r="E265" t="str" cm="1">
        <f t="array" ref="E265">IF($B265,myNull,INDEX(tblSourceData[Major],$A265))</f>
        <v/>
      </c>
      <c r="F265" t="str" cm="1">
        <f t="array" ref="F265">IF($B265,myNull,INDEX(tblSourceData[Stage],$A265))</f>
        <v/>
      </c>
      <c r="G265" t="str" cm="1">
        <f t="array" ref="G265">IF($B265,myNull,INDEX(tblSourceData[Level],$A265))</f>
        <v/>
      </c>
      <c r="H265" s="10" t="str" cm="1">
        <f t="array" ref="H265">IF($B265,myNull,INDEX(tblSourceData[EU Census],$A265))</f>
        <v/>
      </c>
      <c r="I265" s="10" t="str" cm="1">
        <f t="array" ref="I265">IF($B265,myNull,INDEX(tblSourceData[NonEU Census],$A265))</f>
        <v/>
      </c>
      <c r="J265" s="10" t="str" cm="1">
        <f t="array" ref="J265">IF($B265,myNull,INDEX(tblSourceData[Census Total],$A265))</f>
        <v/>
      </c>
      <c r="K265" s="11" t="str" cm="1">
        <f t="array" ref="K265">IF($B265,myNull,INDEX(tblSourceData[EU Year 1],$A265))</f>
        <v/>
      </c>
      <c r="L265" s="11" t="str" cm="1">
        <f t="array" ref="L265">IF($B265,myNull,INDEX(tblSourceData[EU Year 2],$A265))</f>
        <v/>
      </c>
      <c r="M265" s="11" t="str" cm="1">
        <f t="array" ref="M265">IF($B265,myNull,INDEX(tblSourceData[EU Year 3],$A265))</f>
        <v/>
      </c>
      <c r="N265" s="11" t="str" cm="1">
        <f t="array" ref="N265">IF($B265,myNull,INDEX(tblSourceData[EU Year 4],$A265))</f>
        <v/>
      </c>
      <c r="O265" s="11" t="str" cm="1">
        <f t="array" ref="O265">IF($B265,myNull,INDEX(tblSourceData[EU Year 5],$A265))</f>
        <v/>
      </c>
      <c r="P265" s="11" t="str" cm="1">
        <f t="array" ref="P265">IF($B265,myNull,INDEX(tblSourceData[NonEU Year1],$A265))</f>
        <v/>
      </c>
      <c r="Q265" s="11" t="str" cm="1">
        <f t="array" ref="Q265">IF($B265,myNull,INDEX(tblSourceData[NonEU Year2],$A265))</f>
        <v/>
      </c>
      <c r="R265" s="11" t="str" cm="1">
        <f t="array" ref="R265">IF($B265,myNull,INDEX(tblSourceData[NonEU Year3],$A265))</f>
        <v/>
      </c>
      <c r="S265" s="11" t="str" cm="1">
        <f t="array" ref="S265">IF($B265,myNull,INDEX(tblSourceData[NonEU Year4],$A265))</f>
        <v/>
      </c>
      <c r="T265" s="11" t="str" cm="1">
        <f t="array" ref="T265">IF($B265,myNull,INDEX(tblSourceData[NonEU Year5],$A265))</f>
        <v/>
      </c>
      <c r="V265" s="28">
        <f t="shared" si="49"/>
        <v>0</v>
      </c>
      <c r="W265" s="28">
        <f t="shared" si="50"/>
        <v>0</v>
      </c>
      <c r="X265" s="28">
        <f t="shared" si="51"/>
        <v>0</v>
      </c>
      <c r="Y265" s="28">
        <f t="shared" si="52"/>
        <v>0</v>
      </c>
      <c r="Z265" s="28">
        <f t="shared" si="53"/>
        <v>0</v>
      </c>
      <c r="AA265" s="28">
        <f t="shared" si="54"/>
        <v>0</v>
      </c>
      <c r="AB265" s="28">
        <f t="shared" si="55"/>
        <v>0</v>
      </c>
      <c r="AC265" s="28">
        <f t="shared" si="56"/>
        <v>0</v>
      </c>
      <c r="AD265" s="28">
        <f t="shared" si="57"/>
        <v>0</v>
      </c>
      <c r="AE265" s="28">
        <f t="shared" si="58"/>
        <v>0</v>
      </c>
      <c r="AG265" s="12" t="str" cm="1">
        <f t="array" ref="AG265">IF($B265,myNull,IF(INDEX(tblSourceData[EU Year 1],$A265)=myNull,0,INDEX(tblSourceData[EU Year 1],$A265)))</f>
        <v/>
      </c>
      <c r="AH265" s="12" t="str" cm="1">
        <f t="array" ref="AH265">IF($B265,myNull,IF(INDEX(tblSourceData[EU Year 2],$A265)=myNull,0,INDEX(tblSourceData[EU Year 2],$A265)))</f>
        <v/>
      </c>
      <c r="AI265" s="12" t="str" cm="1">
        <f t="array" ref="AI265">IF($B265,myNull,IF(INDEX(tblSourceData[EU Year 3],$A265)=myNull,0,INDEX(tblSourceData[EU Year 3],$A265)))</f>
        <v/>
      </c>
      <c r="AJ265" s="12" t="str" cm="1">
        <f t="array" ref="AJ265">IF($B265,myNull,IF(INDEX(tblSourceData[EU Year 4],$A265)=myNull,0,INDEX(tblSourceData[EU Year 4],$A265)))</f>
        <v/>
      </c>
      <c r="AK265" s="12" t="str" cm="1">
        <f t="array" ref="AK265">IF($B265,myNull,IF(INDEX(tblSourceData[EU Year 5],$A265)=myNull,0,INDEX(tblSourceData[EU Year 5],$A265)))</f>
        <v/>
      </c>
      <c r="AL265" s="12" t="str" cm="1">
        <f t="array" ref="AL265">IF($B265,myNull,IF(INDEX(tblSourceData[NonEU Year1],$A265)=myNull,0,INDEX(tblSourceData[NonEU Year1],$A265)))</f>
        <v/>
      </c>
      <c r="AM265" s="12" t="str" cm="1">
        <f t="array" ref="AM265">IF($B265,myNull,IF(INDEX(tblSourceData[NonEU Year2],$A265)=myNull,0,INDEX(tblSourceData[NonEU Year2],$A265)))</f>
        <v/>
      </c>
      <c r="AN265" s="12" t="str" cm="1">
        <f t="array" ref="AN265">IF($B265,myNull,IF(INDEX(tblSourceData[NonEU Year3],$A265)=myNull,0,INDEX(tblSourceData[NonEU Year3],$A265)))</f>
        <v/>
      </c>
      <c r="AO265" s="12" t="str" cm="1">
        <f t="array" ref="AO265">IF($B265,myNull,IF(INDEX(tblSourceData[NonEU Year4],$A265)=myNull,0,INDEX(tblSourceData[NonEU Year4],$A265)))</f>
        <v/>
      </c>
      <c r="AP265" s="12" t="str" cm="1">
        <f t="array" ref="AP265">IF($B265,myNull,IF(INDEX(tblSourceData[NonEU Year5],$A265)=myNull,0,INDEX(tblSourceData[NonEU Year5],$A265)))</f>
        <v/>
      </c>
    </row>
    <row r="266" spans="1:42" x14ac:dyDescent="0.3">
      <c r="A266" s="4">
        <f t="shared" si="47"/>
        <v>257</v>
      </c>
      <c r="B266" s="6" t="b">
        <f t="shared" si="48"/>
        <v>1</v>
      </c>
      <c r="D266" t="str" cm="1">
        <f t="array" ref="D266">IF($B266,myNull,INDEX(tblSourceData[Campus],$A266))</f>
        <v/>
      </c>
      <c r="E266" t="str" cm="1">
        <f t="array" ref="E266">IF($B266,myNull,INDEX(tblSourceData[Major],$A266))</f>
        <v/>
      </c>
      <c r="F266" t="str" cm="1">
        <f t="array" ref="F266">IF($B266,myNull,INDEX(tblSourceData[Stage],$A266))</f>
        <v/>
      </c>
      <c r="G266" t="str" cm="1">
        <f t="array" ref="G266">IF($B266,myNull,INDEX(tblSourceData[Level],$A266))</f>
        <v/>
      </c>
      <c r="H266" s="10" t="str" cm="1">
        <f t="array" ref="H266">IF($B266,myNull,INDEX(tblSourceData[EU Census],$A266))</f>
        <v/>
      </c>
      <c r="I266" s="10" t="str" cm="1">
        <f t="array" ref="I266">IF($B266,myNull,INDEX(tblSourceData[NonEU Census],$A266))</f>
        <v/>
      </c>
      <c r="J266" s="10" t="str" cm="1">
        <f t="array" ref="J266">IF($B266,myNull,INDEX(tblSourceData[Census Total],$A266))</f>
        <v/>
      </c>
      <c r="K266" s="11" t="str" cm="1">
        <f t="array" ref="K266">IF($B266,myNull,INDEX(tblSourceData[EU Year 1],$A266))</f>
        <v/>
      </c>
      <c r="L266" s="11" t="str" cm="1">
        <f t="array" ref="L266">IF($B266,myNull,INDEX(tblSourceData[EU Year 2],$A266))</f>
        <v/>
      </c>
      <c r="M266" s="11" t="str" cm="1">
        <f t="array" ref="M266">IF($B266,myNull,INDEX(tblSourceData[EU Year 3],$A266))</f>
        <v/>
      </c>
      <c r="N266" s="11" t="str" cm="1">
        <f t="array" ref="N266">IF($B266,myNull,INDEX(tblSourceData[EU Year 4],$A266))</f>
        <v/>
      </c>
      <c r="O266" s="11" t="str" cm="1">
        <f t="array" ref="O266">IF($B266,myNull,INDEX(tblSourceData[EU Year 5],$A266))</f>
        <v/>
      </c>
      <c r="P266" s="11" t="str" cm="1">
        <f t="array" ref="P266">IF($B266,myNull,INDEX(tblSourceData[NonEU Year1],$A266))</f>
        <v/>
      </c>
      <c r="Q266" s="11" t="str" cm="1">
        <f t="array" ref="Q266">IF($B266,myNull,INDEX(tblSourceData[NonEU Year2],$A266))</f>
        <v/>
      </c>
      <c r="R266" s="11" t="str" cm="1">
        <f t="array" ref="R266">IF($B266,myNull,INDEX(tblSourceData[NonEU Year3],$A266))</f>
        <v/>
      </c>
      <c r="S266" s="11" t="str" cm="1">
        <f t="array" ref="S266">IF($B266,myNull,INDEX(tblSourceData[NonEU Year4],$A266))</f>
        <v/>
      </c>
      <c r="T266" s="11" t="str" cm="1">
        <f t="array" ref="T266">IF($B266,myNull,INDEX(tblSourceData[NonEU Year5],$A266))</f>
        <v/>
      </c>
      <c r="V266" s="28">
        <f t="shared" si="49"/>
        <v>0</v>
      </c>
      <c r="W266" s="28">
        <f t="shared" si="50"/>
        <v>0</v>
      </c>
      <c r="X266" s="28">
        <f t="shared" si="51"/>
        <v>0</v>
      </c>
      <c r="Y266" s="28">
        <f t="shared" si="52"/>
        <v>0</v>
      </c>
      <c r="Z266" s="28">
        <f t="shared" si="53"/>
        <v>0</v>
      </c>
      <c r="AA266" s="28">
        <f t="shared" si="54"/>
        <v>0</v>
      </c>
      <c r="AB266" s="28">
        <f t="shared" si="55"/>
        <v>0</v>
      </c>
      <c r="AC266" s="28">
        <f t="shared" si="56"/>
        <v>0</v>
      </c>
      <c r="AD266" s="28">
        <f t="shared" si="57"/>
        <v>0</v>
      </c>
      <c r="AE266" s="28">
        <f t="shared" si="58"/>
        <v>0</v>
      </c>
      <c r="AG266" s="12" t="str" cm="1">
        <f t="array" ref="AG266">IF($B266,myNull,IF(INDEX(tblSourceData[EU Year 1],$A266)=myNull,0,INDEX(tblSourceData[EU Year 1],$A266)))</f>
        <v/>
      </c>
      <c r="AH266" s="12" t="str" cm="1">
        <f t="array" ref="AH266">IF($B266,myNull,IF(INDEX(tblSourceData[EU Year 2],$A266)=myNull,0,INDEX(tblSourceData[EU Year 2],$A266)))</f>
        <v/>
      </c>
      <c r="AI266" s="12" t="str" cm="1">
        <f t="array" ref="AI266">IF($B266,myNull,IF(INDEX(tblSourceData[EU Year 3],$A266)=myNull,0,INDEX(tblSourceData[EU Year 3],$A266)))</f>
        <v/>
      </c>
      <c r="AJ266" s="12" t="str" cm="1">
        <f t="array" ref="AJ266">IF($B266,myNull,IF(INDEX(tblSourceData[EU Year 4],$A266)=myNull,0,INDEX(tblSourceData[EU Year 4],$A266)))</f>
        <v/>
      </c>
      <c r="AK266" s="12" t="str" cm="1">
        <f t="array" ref="AK266">IF($B266,myNull,IF(INDEX(tblSourceData[EU Year 5],$A266)=myNull,0,INDEX(tblSourceData[EU Year 5],$A266)))</f>
        <v/>
      </c>
      <c r="AL266" s="12" t="str" cm="1">
        <f t="array" ref="AL266">IF($B266,myNull,IF(INDEX(tblSourceData[NonEU Year1],$A266)=myNull,0,INDEX(tblSourceData[NonEU Year1],$A266)))</f>
        <v/>
      </c>
      <c r="AM266" s="12" t="str" cm="1">
        <f t="array" ref="AM266">IF($B266,myNull,IF(INDEX(tblSourceData[NonEU Year2],$A266)=myNull,0,INDEX(tblSourceData[NonEU Year2],$A266)))</f>
        <v/>
      </c>
      <c r="AN266" s="12" t="str" cm="1">
        <f t="array" ref="AN266">IF($B266,myNull,IF(INDEX(tblSourceData[NonEU Year3],$A266)=myNull,0,INDEX(tblSourceData[NonEU Year3],$A266)))</f>
        <v/>
      </c>
      <c r="AO266" s="12" t="str" cm="1">
        <f t="array" ref="AO266">IF($B266,myNull,IF(INDEX(tblSourceData[NonEU Year4],$A266)=myNull,0,INDEX(tblSourceData[NonEU Year4],$A266)))</f>
        <v/>
      </c>
      <c r="AP266" s="12" t="str" cm="1">
        <f t="array" ref="AP266">IF($B266,myNull,IF(INDEX(tblSourceData[NonEU Year5],$A266)=myNull,0,INDEX(tblSourceData[NonEU Year5],$A266)))</f>
        <v/>
      </c>
    </row>
    <row r="267" spans="1:42" x14ac:dyDescent="0.3">
      <c r="A267" s="4">
        <f t="shared" si="47"/>
        <v>258</v>
      </c>
      <c r="B267" s="6" t="b">
        <f t="shared" si="48"/>
        <v>1</v>
      </c>
      <c r="D267" t="str" cm="1">
        <f t="array" ref="D267">IF($B267,myNull,INDEX(tblSourceData[Campus],$A267))</f>
        <v/>
      </c>
      <c r="E267" t="str" cm="1">
        <f t="array" ref="E267">IF($B267,myNull,INDEX(tblSourceData[Major],$A267))</f>
        <v/>
      </c>
      <c r="F267" t="str" cm="1">
        <f t="array" ref="F267">IF($B267,myNull,INDEX(tblSourceData[Stage],$A267))</f>
        <v/>
      </c>
      <c r="G267" t="str" cm="1">
        <f t="array" ref="G267">IF($B267,myNull,INDEX(tblSourceData[Level],$A267))</f>
        <v/>
      </c>
      <c r="H267" s="10" t="str" cm="1">
        <f t="array" ref="H267">IF($B267,myNull,INDEX(tblSourceData[EU Census],$A267))</f>
        <v/>
      </c>
      <c r="I267" s="10" t="str" cm="1">
        <f t="array" ref="I267">IF($B267,myNull,INDEX(tblSourceData[NonEU Census],$A267))</f>
        <v/>
      </c>
      <c r="J267" s="10" t="str" cm="1">
        <f t="array" ref="J267">IF($B267,myNull,INDEX(tblSourceData[Census Total],$A267))</f>
        <v/>
      </c>
      <c r="K267" s="11" t="str" cm="1">
        <f t="array" ref="K267">IF($B267,myNull,INDEX(tblSourceData[EU Year 1],$A267))</f>
        <v/>
      </c>
      <c r="L267" s="11" t="str" cm="1">
        <f t="array" ref="L267">IF($B267,myNull,INDEX(tblSourceData[EU Year 2],$A267))</f>
        <v/>
      </c>
      <c r="M267" s="11" t="str" cm="1">
        <f t="array" ref="M267">IF($B267,myNull,INDEX(tblSourceData[EU Year 3],$A267))</f>
        <v/>
      </c>
      <c r="N267" s="11" t="str" cm="1">
        <f t="array" ref="N267">IF($B267,myNull,INDEX(tblSourceData[EU Year 4],$A267))</f>
        <v/>
      </c>
      <c r="O267" s="11" t="str" cm="1">
        <f t="array" ref="O267">IF($B267,myNull,INDEX(tblSourceData[EU Year 5],$A267))</f>
        <v/>
      </c>
      <c r="P267" s="11" t="str" cm="1">
        <f t="array" ref="P267">IF($B267,myNull,INDEX(tblSourceData[NonEU Year1],$A267))</f>
        <v/>
      </c>
      <c r="Q267" s="11" t="str" cm="1">
        <f t="array" ref="Q267">IF($B267,myNull,INDEX(tblSourceData[NonEU Year2],$A267))</f>
        <v/>
      </c>
      <c r="R267" s="11" t="str" cm="1">
        <f t="array" ref="R267">IF($B267,myNull,INDEX(tblSourceData[NonEU Year3],$A267))</f>
        <v/>
      </c>
      <c r="S267" s="11" t="str" cm="1">
        <f t="array" ref="S267">IF($B267,myNull,INDEX(tblSourceData[NonEU Year4],$A267))</f>
        <v/>
      </c>
      <c r="T267" s="11" t="str" cm="1">
        <f t="array" ref="T267">IF($B267,myNull,INDEX(tblSourceData[NonEU Year5],$A267))</f>
        <v/>
      </c>
      <c r="V267" s="28">
        <f t="shared" si="49"/>
        <v>0</v>
      </c>
      <c r="W267" s="28">
        <f t="shared" si="50"/>
        <v>0</v>
      </c>
      <c r="X267" s="28">
        <f t="shared" si="51"/>
        <v>0</v>
      </c>
      <c r="Y267" s="28">
        <f t="shared" si="52"/>
        <v>0</v>
      </c>
      <c r="Z267" s="28">
        <f t="shared" si="53"/>
        <v>0</v>
      </c>
      <c r="AA267" s="28">
        <f t="shared" si="54"/>
        <v>0</v>
      </c>
      <c r="AB267" s="28">
        <f t="shared" si="55"/>
        <v>0</v>
      </c>
      <c r="AC267" s="28">
        <f t="shared" si="56"/>
        <v>0</v>
      </c>
      <c r="AD267" s="28">
        <f t="shared" si="57"/>
        <v>0</v>
      </c>
      <c r="AE267" s="28">
        <f t="shared" si="58"/>
        <v>0</v>
      </c>
      <c r="AG267" s="12" t="str" cm="1">
        <f t="array" ref="AG267">IF($B267,myNull,IF(INDEX(tblSourceData[EU Year 1],$A267)=myNull,0,INDEX(tblSourceData[EU Year 1],$A267)))</f>
        <v/>
      </c>
      <c r="AH267" s="12" t="str" cm="1">
        <f t="array" ref="AH267">IF($B267,myNull,IF(INDEX(tblSourceData[EU Year 2],$A267)=myNull,0,INDEX(tblSourceData[EU Year 2],$A267)))</f>
        <v/>
      </c>
      <c r="AI267" s="12" t="str" cm="1">
        <f t="array" ref="AI267">IF($B267,myNull,IF(INDEX(tblSourceData[EU Year 3],$A267)=myNull,0,INDEX(tblSourceData[EU Year 3],$A267)))</f>
        <v/>
      </c>
      <c r="AJ267" s="12" t="str" cm="1">
        <f t="array" ref="AJ267">IF($B267,myNull,IF(INDEX(tblSourceData[EU Year 4],$A267)=myNull,0,INDEX(tblSourceData[EU Year 4],$A267)))</f>
        <v/>
      </c>
      <c r="AK267" s="12" t="str" cm="1">
        <f t="array" ref="AK267">IF($B267,myNull,IF(INDEX(tblSourceData[EU Year 5],$A267)=myNull,0,INDEX(tblSourceData[EU Year 5],$A267)))</f>
        <v/>
      </c>
      <c r="AL267" s="12" t="str" cm="1">
        <f t="array" ref="AL267">IF($B267,myNull,IF(INDEX(tblSourceData[NonEU Year1],$A267)=myNull,0,INDEX(tblSourceData[NonEU Year1],$A267)))</f>
        <v/>
      </c>
      <c r="AM267" s="12" t="str" cm="1">
        <f t="array" ref="AM267">IF($B267,myNull,IF(INDEX(tblSourceData[NonEU Year2],$A267)=myNull,0,INDEX(tblSourceData[NonEU Year2],$A267)))</f>
        <v/>
      </c>
      <c r="AN267" s="12" t="str" cm="1">
        <f t="array" ref="AN267">IF($B267,myNull,IF(INDEX(tblSourceData[NonEU Year3],$A267)=myNull,0,INDEX(tblSourceData[NonEU Year3],$A267)))</f>
        <v/>
      </c>
      <c r="AO267" s="12" t="str" cm="1">
        <f t="array" ref="AO267">IF($B267,myNull,IF(INDEX(tblSourceData[NonEU Year4],$A267)=myNull,0,INDEX(tblSourceData[NonEU Year4],$A267)))</f>
        <v/>
      </c>
      <c r="AP267" s="12" t="str" cm="1">
        <f t="array" ref="AP267">IF($B267,myNull,IF(INDEX(tblSourceData[NonEU Year5],$A267)=myNull,0,INDEX(tblSourceData[NonEU Year5],$A267)))</f>
        <v/>
      </c>
    </row>
    <row r="268" spans="1:42" x14ac:dyDescent="0.3">
      <c r="A268" s="4">
        <f t="shared" ref="A268:A309" si="59">A267+1</f>
        <v>259</v>
      </c>
      <c r="B268" s="6" t="b">
        <f t="shared" ref="B268:B309" si="60">(A268&gt;myNoOfMajors)</f>
        <v>1</v>
      </c>
      <c r="D268" t="str" cm="1">
        <f t="array" ref="D268">IF($B268,myNull,INDEX(tblSourceData[Campus],$A268))</f>
        <v/>
      </c>
      <c r="E268" t="str" cm="1">
        <f t="array" ref="E268">IF($B268,myNull,INDEX(tblSourceData[Major],$A268))</f>
        <v/>
      </c>
      <c r="F268" t="str" cm="1">
        <f t="array" ref="F268">IF($B268,myNull,INDEX(tblSourceData[Stage],$A268))</f>
        <v/>
      </c>
      <c r="G268" t="str" cm="1">
        <f t="array" ref="G268">IF($B268,myNull,INDEX(tblSourceData[Level],$A268))</f>
        <v/>
      </c>
      <c r="H268" s="10" t="str" cm="1">
        <f t="array" ref="H268">IF($B268,myNull,INDEX(tblSourceData[EU Census],$A268))</f>
        <v/>
      </c>
      <c r="I268" s="10" t="str" cm="1">
        <f t="array" ref="I268">IF($B268,myNull,INDEX(tblSourceData[NonEU Census],$A268))</f>
        <v/>
      </c>
      <c r="J268" s="10" t="str" cm="1">
        <f t="array" ref="J268">IF($B268,myNull,INDEX(tblSourceData[Census Total],$A268))</f>
        <v/>
      </c>
      <c r="K268" s="11" t="str" cm="1">
        <f t="array" ref="K268">IF($B268,myNull,INDEX(tblSourceData[EU Year 1],$A268))</f>
        <v/>
      </c>
      <c r="L268" s="11" t="str" cm="1">
        <f t="array" ref="L268">IF($B268,myNull,INDEX(tblSourceData[EU Year 2],$A268))</f>
        <v/>
      </c>
      <c r="M268" s="11" t="str" cm="1">
        <f t="array" ref="M268">IF($B268,myNull,INDEX(tblSourceData[EU Year 3],$A268))</f>
        <v/>
      </c>
      <c r="N268" s="11" t="str" cm="1">
        <f t="array" ref="N268">IF($B268,myNull,INDEX(tblSourceData[EU Year 4],$A268))</f>
        <v/>
      </c>
      <c r="O268" s="11" t="str" cm="1">
        <f t="array" ref="O268">IF($B268,myNull,INDEX(tblSourceData[EU Year 5],$A268))</f>
        <v/>
      </c>
      <c r="P268" s="11" t="str" cm="1">
        <f t="array" ref="P268">IF($B268,myNull,INDEX(tblSourceData[NonEU Year1],$A268))</f>
        <v/>
      </c>
      <c r="Q268" s="11" t="str" cm="1">
        <f t="array" ref="Q268">IF($B268,myNull,INDEX(tblSourceData[NonEU Year2],$A268))</f>
        <v/>
      </c>
      <c r="R268" s="11" t="str" cm="1">
        <f t="array" ref="R268">IF($B268,myNull,INDEX(tblSourceData[NonEU Year3],$A268))</f>
        <v/>
      </c>
      <c r="S268" s="11" t="str" cm="1">
        <f t="array" ref="S268">IF($B268,myNull,INDEX(tblSourceData[NonEU Year4],$A268))</f>
        <v/>
      </c>
      <c r="T268" s="11" t="str" cm="1">
        <f t="array" ref="T268">IF($B268,myNull,INDEX(tblSourceData[NonEU Year5],$A268))</f>
        <v/>
      </c>
      <c r="V268" s="28">
        <f t="shared" ref="V268:V309" si="61">IFERROR(K268-AG268,0)</f>
        <v>0</v>
      </c>
      <c r="W268" s="28">
        <f t="shared" ref="W268:W309" si="62">IFERROR(L268-AH268,0)</f>
        <v>0</v>
      </c>
      <c r="X268" s="28">
        <f t="shared" ref="X268:X309" si="63">IFERROR(M268-AI268,0)</f>
        <v>0</v>
      </c>
      <c r="Y268" s="28">
        <f t="shared" ref="Y268:Y309" si="64">IFERROR(N268-AJ268,0)</f>
        <v>0</v>
      </c>
      <c r="Z268" s="28">
        <f t="shared" ref="Z268:Z309" si="65">IFERROR(O268-AK268,0)</f>
        <v>0</v>
      </c>
      <c r="AA268" s="28">
        <f t="shared" ref="AA268:AA309" si="66">IFERROR(P268-AL268,0)</f>
        <v>0</v>
      </c>
      <c r="AB268" s="28">
        <f t="shared" ref="AB268:AB309" si="67">IFERROR(Q268-AM268,0)</f>
        <v>0</v>
      </c>
      <c r="AC268" s="28">
        <f t="shared" ref="AC268:AC309" si="68">IFERROR(R268-AN268,0)</f>
        <v>0</v>
      </c>
      <c r="AD268" s="28">
        <f t="shared" ref="AD268:AD309" si="69">IFERROR(S268-AO268,0)</f>
        <v>0</v>
      </c>
      <c r="AE268" s="28">
        <f t="shared" ref="AE268:AE309" si="70">IFERROR(T268-AP268,0)</f>
        <v>0</v>
      </c>
      <c r="AG268" s="12" t="str" cm="1">
        <f t="array" ref="AG268">IF($B268,myNull,IF(INDEX(tblSourceData[EU Year 1],$A268)=myNull,0,INDEX(tblSourceData[EU Year 1],$A268)))</f>
        <v/>
      </c>
      <c r="AH268" s="12" t="str" cm="1">
        <f t="array" ref="AH268">IF($B268,myNull,IF(INDEX(tblSourceData[EU Year 2],$A268)=myNull,0,INDEX(tblSourceData[EU Year 2],$A268)))</f>
        <v/>
      </c>
      <c r="AI268" s="12" t="str" cm="1">
        <f t="array" ref="AI268">IF($B268,myNull,IF(INDEX(tblSourceData[EU Year 3],$A268)=myNull,0,INDEX(tblSourceData[EU Year 3],$A268)))</f>
        <v/>
      </c>
      <c r="AJ268" s="12" t="str" cm="1">
        <f t="array" ref="AJ268">IF($B268,myNull,IF(INDEX(tblSourceData[EU Year 4],$A268)=myNull,0,INDEX(tblSourceData[EU Year 4],$A268)))</f>
        <v/>
      </c>
      <c r="AK268" s="12" t="str" cm="1">
        <f t="array" ref="AK268">IF($B268,myNull,IF(INDEX(tblSourceData[EU Year 5],$A268)=myNull,0,INDEX(tblSourceData[EU Year 5],$A268)))</f>
        <v/>
      </c>
      <c r="AL268" s="12" t="str" cm="1">
        <f t="array" ref="AL268">IF($B268,myNull,IF(INDEX(tblSourceData[NonEU Year1],$A268)=myNull,0,INDEX(tblSourceData[NonEU Year1],$A268)))</f>
        <v/>
      </c>
      <c r="AM268" s="12" t="str" cm="1">
        <f t="array" ref="AM268">IF($B268,myNull,IF(INDEX(tblSourceData[NonEU Year2],$A268)=myNull,0,INDEX(tblSourceData[NonEU Year2],$A268)))</f>
        <v/>
      </c>
      <c r="AN268" s="12" t="str" cm="1">
        <f t="array" ref="AN268">IF($B268,myNull,IF(INDEX(tblSourceData[NonEU Year3],$A268)=myNull,0,INDEX(tblSourceData[NonEU Year3],$A268)))</f>
        <v/>
      </c>
      <c r="AO268" s="12" t="str" cm="1">
        <f t="array" ref="AO268">IF($B268,myNull,IF(INDEX(tblSourceData[NonEU Year4],$A268)=myNull,0,INDEX(tblSourceData[NonEU Year4],$A268)))</f>
        <v/>
      </c>
      <c r="AP268" s="12" t="str" cm="1">
        <f t="array" ref="AP268">IF($B268,myNull,IF(INDEX(tblSourceData[NonEU Year5],$A268)=myNull,0,INDEX(tblSourceData[NonEU Year5],$A268)))</f>
        <v/>
      </c>
    </row>
    <row r="269" spans="1:42" x14ac:dyDescent="0.3">
      <c r="A269" s="4">
        <f t="shared" si="59"/>
        <v>260</v>
      </c>
      <c r="B269" s="6" t="b">
        <f t="shared" si="60"/>
        <v>1</v>
      </c>
      <c r="D269" t="str" cm="1">
        <f t="array" ref="D269">IF($B269,myNull,INDEX(tblSourceData[Campus],$A269))</f>
        <v/>
      </c>
      <c r="E269" t="str" cm="1">
        <f t="array" ref="E269">IF($B269,myNull,INDEX(tblSourceData[Major],$A269))</f>
        <v/>
      </c>
      <c r="F269" t="str" cm="1">
        <f t="array" ref="F269">IF($B269,myNull,INDEX(tblSourceData[Stage],$A269))</f>
        <v/>
      </c>
      <c r="G269" t="str" cm="1">
        <f t="array" ref="G269">IF($B269,myNull,INDEX(tblSourceData[Level],$A269))</f>
        <v/>
      </c>
      <c r="H269" s="10" t="str" cm="1">
        <f t="array" ref="H269">IF($B269,myNull,INDEX(tblSourceData[EU Census],$A269))</f>
        <v/>
      </c>
      <c r="I269" s="10" t="str" cm="1">
        <f t="array" ref="I269">IF($B269,myNull,INDEX(tblSourceData[NonEU Census],$A269))</f>
        <v/>
      </c>
      <c r="J269" s="10" t="str" cm="1">
        <f t="array" ref="J269">IF($B269,myNull,INDEX(tblSourceData[Census Total],$A269))</f>
        <v/>
      </c>
      <c r="K269" s="11" t="str" cm="1">
        <f t="array" ref="K269">IF($B269,myNull,INDEX(tblSourceData[EU Year 1],$A269))</f>
        <v/>
      </c>
      <c r="L269" s="11" t="str" cm="1">
        <f t="array" ref="L269">IF($B269,myNull,INDEX(tblSourceData[EU Year 2],$A269))</f>
        <v/>
      </c>
      <c r="M269" s="11" t="str" cm="1">
        <f t="array" ref="M269">IF($B269,myNull,INDEX(tblSourceData[EU Year 3],$A269))</f>
        <v/>
      </c>
      <c r="N269" s="11" t="str" cm="1">
        <f t="array" ref="N269">IF($B269,myNull,INDEX(tblSourceData[EU Year 4],$A269))</f>
        <v/>
      </c>
      <c r="O269" s="11" t="str" cm="1">
        <f t="array" ref="O269">IF($B269,myNull,INDEX(tblSourceData[EU Year 5],$A269))</f>
        <v/>
      </c>
      <c r="P269" s="11" t="str" cm="1">
        <f t="array" ref="P269">IF($B269,myNull,INDEX(tblSourceData[NonEU Year1],$A269))</f>
        <v/>
      </c>
      <c r="Q269" s="11" t="str" cm="1">
        <f t="array" ref="Q269">IF($B269,myNull,INDEX(tblSourceData[NonEU Year2],$A269))</f>
        <v/>
      </c>
      <c r="R269" s="11" t="str" cm="1">
        <f t="array" ref="R269">IF($B269,myNull,INDEX(tblSourceData[NonEU Year3],$A269))</f>
        <v/>
      </c>
      <c r="S269" s="11" t="str" cm="1">
        <f t="array" ref="S269">IF($B269,myNull,INDEX(tblSourceData[NonEU Year4],$A269))</f>
        <v/>
      </c>
      <c r="T269" s="11" t="str" cm="1">
        <f t="array" ref="T269">IF($B269,myNull,INDEX(tblSourceData[NonEU Year5],$A269))</f>
        <v/>
      </c>
      <c r="V269" s="28">
        <f t="shared" si="61"/>
        <v>0</v>
      </c>
      <c r="W269" s="28">
        <f t="shared" si="62"/>
        <v>0</v>
      </c>
      <c r="X269" s="28">
        <f t="shared" si="63"/>
        <v>0</v>
      </c>
      <c r="Y269" s="28">
        <f t="shared" si="64"/>
        <v>0</v>
      </c>
      <c r="Z269" s="28">
        <f t="shared" si="65"/>
        <v>0</v>
      </c>
      <c r="AA269" s="28">
        <f t="shared" si="66"/>
        <v>0</v>
      </c>
      <c r="AB269" s="28">
        <f t="shared" si="67"/>
        <v>0</v>
      </c>
      <c r="AC269" s="28">
        <f t="shared" si="68"/>
        <v>0</v>
      </c>
      <c r="AD269" s="28">
        <f t="shared" si="69"/>
        <v>0</v>
      </c>
      <c r="AE269" s="28">
        <f t="shared" si="70"/>
        <v>0</v>
      </c>
      <c r="AG269" s="12" t="str" cm="1">
        <f t="array" ref="AG269">IF($B269,myNull,IF(INDEX(tblSourceData[EU Year 1],$A269)=myNull,0,INDEX(tblSourceData[EU Year 1],$A269)))</f>
        <v/>
      </c>
      <c r="AH269" s="12" t="str" cm="1">
        <f t="array" ref="AH269">IF($B269,myNull,IF(INDEX(tblSourceData[EU Year 2],$A269)=myNull,0,INDEX(tblSourceData[EU Year 2],$A269)))</f>
        <v/>
      </c>
      <c r="AI269" s="12" t="str" cm="1">
        <f t="array" ref="AI269">IF($B269,myNull,IF(INDEX(tblSourceData[EU Year 3],$A269)=myNull,0,INDEX(tblSourceData[EU Year 3],$A269)))</f>
        <v/>
      </c>
      <c r="AJ269" s="12" t="str" cm="1">
        <f t="array" ref="AJ269">IF($B269,myNull,IF(INDEX(tblSourceData[EU Year 4],$A269)=myNull,0,INDEX(tblSourceData[EU Year 4],$A269)))</f>
        <v/>
      </c>
      <c r="AK269" s="12" t="str" cm="1">
        <f t="array" ref="AK269">IF($B269,myNull,IF(INDEX(tblSourceData[EU Year 5],$A269)=myNull,0,INDEX(tblSourceData[EU Year 5],$A269)))</f>
        <v/>
      </c>
      <c r="AL269" s="12" t="str" cm="1">
        <f t="array" ref="AL269">IF($B269,myNull,IF(INDEX(tblSourceData[NonEU Year1],$A269)=myNull,0,INDEX(tblSourceData[NonEU Year1],$A269)))</f>
        <v/>
      </c>
      <c r="AM269" s="12" t="str" cm="1">
        <f t="array" ref="AM269">IF($B269,myNull,IF(INDEX(tblSourceData[NonEU Year2],$A269)=myNull,0,INDEX(tblSourceData[NonEU Year2],$A269)))</f>
        <v/>
      </c>
      <c r="AN269" s="12" t="str" cm="1">
        <f t="array" ref="AN269">IF($B269,myNull,IF(INDEX(tblSourceData[NonEU Year3],$A269)=myNull,0,INDEX(tblSourceData[NonEU Year3],$A269)))</f>
        <v/>
      </c>
      <c r="AO269" s="12" t="str" cm="1">
        <f t="array" ref="AO269">IF($B269,myNull,IF(INDEX(tblSourceData[NonEU Year4],$A269)=myNull,0,INDEX(tblSourceData[NonEU Year4],$A269)))</f>
        <v/>
      </c>
      <c r="AP269" s="12" t="str" cm="1">
        <f t="array" ref="AP269">IF($B269,myNull,IF(INDEX(tblSourceData[NonEU Year5],$A269)=myNull,0,INDEX(tblSourceData[NonEU Year5],$A269)))</f>
        <v/>
      </c>
    </row>
    <row r="270" spans="1:42" x14ac:dyDescent="0.3">
      <c r="A270" s="4">
        <f t="shared" si="59"/>
        <v>261</v>
      </c>
      <c r="B270" s="6" t="b">
        <f t="shared" si="60"/>
        <v>1</v>
      </c>
      <c r="D270" t="str" cm="1">
        <f t="array" ref="D270">IF($B270,myNull,INDEX(tblSourceData[Campus],$A270))</f>
        <v/>
      </c>
      <c r="E270" t="str" cm="1">
        <f t="array" ref="E270">IF($B270,myNull,INDEX(tblSourceData[Major],$A270))</f>
        <v/>
      </c>
      <c r="F270" t="str" cm="1">
        <f t="array" ref="F270">IF($B270,myNull,INDEX(tblSourceData[Stage],$A270))</f>
        <v/>
      </c>
      <c r="G270" t="str" cm="1">
        <f t="array" ref="G270">IF($B270,myNull,INDEX(tblSourceData[Level],$A270))</f>
        <v/>
      </c>
      <c r="H270" s="10" t="str" cm="1">
        <f t="array" ref="H270">IF($B270,myNull,INDEX(tblSourceData[EU Census],$A270))</f>
        <v/>
      </c>
      <c r="I270" s="10" t="str" cm="1">
        <f t="array" ref="I270">IF($B270,myNull,INDEX(tblSourceData[NonEU Census],$A270))</f>
        <v/>
      </c>
      <c r="J270" s="10" t="str" cm="1">
        <f t="array" ref="J270">IF($B270,myNull,INDEX(tblSourceData[Census Total],$A270))</f>
        <v/>
      </c>
      <c r="K270" s="11" t="str" cm="1">
        <f t="array" ref="K270">IF($B270,myNull,INDEX(tblSourceData[EU Year 1],$A270))</f>
        <v/>
      </c>
      <c r="L270" s="11" t="str" cm="1">
        <f t="array" ref="L270">IF($B270,myNull,INDEX(tblSourceData[EU Year 2],$A270))</f>
        <v/>
      </c>
      <c r="M270" s="11" t="str" cm="1">
        <f t="array" ref="M270">IF($B270,myNull,INDEX(tblSourceData[EU Year 3],$A270))</f>
        <v/>
      </c>
      <c r="N270" s="11" t="str" cm="1">
        <f t="array" ref="N270">IF($B270,myNull,INDEX(tblSourceData[EU Year 4],$A270))</f>
        <v/>
      </c>
      <c r="O270" s="11" t="str" cm="1">
        <f t="array" ref="O270">IF($B270,myNull,INDEX(tblSourceData[EU Year 5],$A270))</f>
        <v/>
      </c>
      <c r="P270" s="11" t="str" cm="1">
        <f t="array" ref="P270">IF($B270,myNull,INDEX(tblSourceData[NonEU Year1],$A270))</f>
        <v/>
      </c>
      <c r="Q270" s="11" t="str" cm="1">
        <f t="array" ref="Q270">IF($B270,myNull,INDEX(tblSourceData[NonEU Year2],$A270))</f>
        <v/>
      </c>
      <c r="R270" s="11" t="str" cm="1">
        <f t="array" ref="R270">IF($B270,myNull,INDEX(tblSourceData[NonEU Year3],$A270))</f>
        <v/>
      </c>
      <c r="S270" s="11" t="str" cm="1">
        <f t="array" ref="S270">IF($B270,myNull,INDEX(tblSourceData[NonEU Year4],$A270))</f>
        <v/>
      </c>
      <c r="T270" s="11" t="str" cm="1">
        <f t="array" ref="T270">IF($B270,myNull,INDEX(tblSourceData[NonEU Year5],$A270))</f>
        <v/>
      </c>
      <c r="V270" s="28">
        <f t="shared" si="61"/>
        <v>0</v>
      </c>
      <c r="W270" s="28">
        <f t="shared" si="62"/>
        <v>0</v>
      </c>
      <c r="X270" s="28">
        <f t="shared" si="63"/>
        <v>0</v>
      </c>
      <c r="Y270" s="28">
        <f t="shared" si="64"/>
        <v>0</v>
      </c>
      <c r="Z270" s="28">
        <f t="shared" si="65"/>
        <v>0</v>
      </c>
      <c r="AA270" s="28">
        <f t="shared" si="66"/>
        <v>0</v>
      </c>
      <c r="AB270" s="28">
        <f t="shared" si="67"/>
        <v>0</v>
      </c>
      <c r="AC270" s="28">
        <f t="shared" si="68"/>
        <v>0</v>
      </c>
      <c r="AD270" s="28">
        <f t="shared" si="69"/>
        <v>0</v>
      </c>
      <c r="AE270" s="28">
        <f t="shared" si="70"/>
        <v>0</v>
      </c>
      <c r="AG270" s="12" t="str" cm="1">
        <f t="array" ref="AG270">IF($B270,myNull,IF(INDEX(tblSourceData[EU Year 1],$A270)=myNull,0,INDEX(tblSourceData[EU Year 1],$A270)))</f>
        <v/>
      </c>
      <c r="AH270" s="12" t="str" cm="1">
        <f t="array" ref="AH270">IF($B270,myNull,IF(INDEX(tblSourceData[EU Year 2],$A270)=myNull,0,INDEX(tblSourceData[EU Year 2],$A270)))</f>
        <v/>
      </c>
      <c r="AI270" s="12" t="str" cm="1">
        <f t="array" ref="AI270">IF($B270,myNull,IF(INDEX(tblSourceData[EU Year 3],$A270)=myNull,0,INDEX(tblSourceData[EU Year 3],$A270)))</f>
        <v/>
      </c>
      <c r="AJ270" s="12" t="str" cm="1">
        <f t="array" ref="AJ270">IF($B270,myNull,IF(INDEX(tblSourceData[EU Year 4],$A270)=myNull,0,INDEX(tblSourceData[EU Year 4],$A270)))</f>
        <v/>
      </c>
      <c r="AK270" s="12" t="str" cm="1">
        <f t="array" ref="AK270">IF($B270,myNull,IF(INDEX(tblSourceData[EU Year 5],$A270)=myNull,0,INDEX(tblSourceData[EU Year 5],$A270)))</f>
        <v/>
      </c>
      <c r="AL270" s="12" t="str" cm="1">
        <f t="array" ref="AL270">IF($B270,myNull,IF(INDEX(tblSourceData[NonEU Year1],$A270)=myNull,0,INDEX(tblSourceData[NonEU Year1],$A270)))</f>
        <v/>
      </c>
      <c r="AM270" s="12" t="str" cm="1">
        <f t="array" ref="AM270">IF($B270,myNull,IF(INDEX(tblSourceData[NonEU Year2],$A270)=myNull,0,INDEX(tblSourceData[NonEU Year2],$A270)))</f>
        <v/>
      </c>
      <c r="AN270" s="12" t="str" cm="1">
        <f t="array" ref="AN270">IF($B270,myNull,IF(INDEX(tblSourceData[NonEU Year3],$A270)=myNull,0,INDEX(tblSourceData[NonEU Year3],$A270)))</f>
        <v/>
      </c>
      <c r="AO270" s="12" t="str" cm="1">
        <f t="array" ref="AO270">IF($B270,myNull,IF(INDEX(tblSourceData[NonEU Year4],$A270)=myNull,0,INDEX(tblSourceData[NonEU Year4],$A270)))</f>
        <v/>
      </c>
      <c r="AP270" s="12" t="str" cm="1">
        <f t="array" ref="AP270">IF($B270,myNull,IF(INDEX(tblSourceData[NonEU Year5],$A270)=myNull,0,INDEX(tblSourceData[NonEU Year5],$A270)))</f>
        <v/>
      </c>
    </row>
    <row r="271" spans="1:42" x14ac:dyDescent="0.3">
      <c r="A271" s="4">
        <f t="shared" si="59"/>
        <v>262</v>
      </c>
      <c r="B271" s="6" t="b">
        <f t="shared" si="60"/>
        <v>1</v>
      </c>
      <c r="D271" t="str" cm="1">
        <f t="array" ref="D271">IF($B271,myNull,INDEX(tblSourceData[Campus],$A271))</f>
        <v/>
      </c>
      <c r="E271" t="str" cm="1">
        <f t="array" ref="E271">IF($B271,myNull,INDEX(tblSourceData[Major],$A271))</f>
        <v/>
      </c>
      <c r="F271" t="str" cm="1">
        <f t="array" ref="F271">IF($B271,myNull,INDEX(tblSourceData[Stage],$A271))</f>
        <v/>
      </c>
      <c r="G271" t="str" cm="1">
        <f t="array" ref="G271">IF($B271,myNull,INDEX(tblSourceData[Level],$A271))</f>
        <v/>
      </c>
      <c r="H271" s="10" t="str" cm="1">
        <f t="array" ref="H271">IF($B271,myNull,INDEX(tblSourceData[EU Census],$A271))</f>
        <v/>
      </c>
      <c r="I271" s="10" t="str" cm="1">
        <f t="array" ref="I271">IF($B271,myNull,INDEX(tblSourceData[NonEU Census],$A271))</f>
        <v/>
      </c>
      <c r="J271" s="10" t="str" cm="1">
        <f t="array" ref="J271">IF($B271,myNull,INDEX(tblSourceData[Census Total],$A271))</f>
        <v/>
      </c>
      <c r="K271" s="11" t="str" cm="1">
        <f t="array" ref="K271">IF($B271,myNull,INDEX(tblSourceData[EU Year 1],$A271))</f>
        <v/>
      </c>
      <c r="L271" s="11" t="str" cm="1">
        <f t="array" ref="L271">IF($B271,myNull,INDEX(tblSourceData[EU Year 2],$A271))</f>
        <v/>
      </c>
      <c r="M271" s="11" t="str" cm="1">
        <f t="array" ref="M271">IF($B271,myNull,INDEX(tblSourceData[EU Year 3],$A271))</f>
        <v/>
      </c>
      <c r="N271" s="11" t="str" cm="1">
        <f t="array" ref="N271">IF($B271,myNull,INDEX(tblSourceData[EU Year 4],$A271))</f>
        <v/>
      </c>
      <c r="O271" s="11" t="str" cm="1">
        <f t="array" ref="O271">IF($B271,myNull,INDEX(tblSourceData[EU Year 5],$A271))</f>
        <v/>
      </c>
      <c r="P271" s="11" t="str" cm="1">
        <f t="array" ref="P271">IF($B271,myNull,INDEX(tblSourceData[NonEU Year1],$A271))</f>
        <v/>
      </c>
      <c r="Q271" s="11" t="str" cm="1">
        <f t="array" ref="Q271">IF($B271,myNull,INDEX(tblSourceData[NonEU Year2],$A271))</f>
        <v/>
      </c>
      <c r="R271" s="11" t="str" cm="1">
        <f t="array" ref="R271">IF($B271,myNull,INDEX(tblSourceData[NonEU Year3],$A271))</f>
        <v/>
      </c>
      <c r="S271" s="11" t="str" cm="1">
        <f t="array" ref="S271">IF($B271,myNull,INDEX(tblSourceData[NonEU Year4],$A271))</f>
        <v/>
      </c>
      <c r="T271" s="11" t="str" cm="1">
        <f t="array" ref="T271">IF($B271,myNull,INDEX(tblSourceData[NonEU Year5],$A271))</f>
        <v/>
      </c>
      <c r="V271" s="28">
        <f t="shared" si="61"/>
        <v>0</v>
      </c>
      <c r="W271" s="28">
        <f t="shared" si="62"/>
        <v>0</v>
      </c>
      <c r="X271" s="28">
        <f t="shared" si="63"/>
        <v>0</v>
      </c>
      <c r="Y271" s="28">
        <f t="shared" si="64"/>
        <v>0</v>
      </c>
      <c r="Z271" s="28">
        <f t="shared" si="65"/>
        <v>0</v>
      </c>
      <c r="AA271" s="28">
        <f t="shared" si="66"/>
        <v>0</v>
      </c>
      <c r="AB271" s="28">
        <f t="shared" si="67"/>
        <v>0</v>
      </c>
      <c r="AC271" s="28">
        <f t="shared" si="68"/>
        <v>0</v>
      </c>
      <c r="AD271" s="28">
        <f t="shared" si="69"/>
        <v>0</v>
      </c>
      <c r="AE271" s="28">
        <f t="shared" si="70"/>
        <v>0</v>
      </c>
      <c r="AG271" s="12" t="str" cm="1">
        <f t="array" ref="AG271">IF($B271,myNull,IF(INDEX(tblSourceData[EU Year 1],$A271)=myNull,0,INDEX(tblSourceData[EU Year 1],$A271)))</f>
        <v/>
      </c>
      <c r="AH271" s="12" t="str" cm="1">
        <f t="array" ref="AH271">IF($B271,myNull,IF(INDEX(tblSourceData[EU Year 2],$A271)=myNull,0,INDEX(tblSourceData[EU Year 2],$A271)))</f>
        <v/>
      </c>
      <c r="AI271" s="12" t="str" cm="1">
        <f t="array" ref="AI271">IF($B271,myNull,IF(INDEX(tblSourceData[EU Year 3],$A271)=myNull,0,INDEX(tblSourceData[EU Year 3],$A271)))</f>
        <v/>
      </c>
      <c r="AJ271" s="12" t="str" cm="1">
        <f t="array" ref="AJ271">IF($B271,myNull,IF(INDEX(tblSourceData[EU Year 4],$A271)=myNull,0,INDEX(tblSourceData[EU Year 4],$A271)))</f>
        <v/>
      </c>
      <c r="AK271" s="12" t="str" cm="1">
        <f t="array" ref="AK271">IF($B271,myNull,IF(INDEX(tblSourceData[EU Year 5],$A271)=myNull,0,INDEX(tblSourceData[EU Year 5],$A271)))</f>
        <v/>
      </c>
      <c r="AL271" s="12" t="str" cm="1">
        <f t="array" ref="AL271">IF($B271,myNull,IF(INDEX(tblSourceData[NonEU Year1],$A271)=myNull,0,INDEX(tblSourceData[NonEU Year1],$A271)))</f>
        <v/>
      </c>
      <c r="AM271" s="12" t="str" cm="1">
        <f t="array" ref="AM271">IF($B271,myNull,IF(INDEX(tblSourceData[NonEU Year2],$A271)=myNull,0,INDEX(tblSourceData[NonEU Year2],$A271)))</f>
        <v/>
      </c>
      <c r="AN271" s="12" t="str" cm="1">
        <f t="array" ref="AN271">IF($B271,myNull,IF(INDEX(tblSourceData[NonEU Year3],$A271)=myNull,0,INDEX(tblSourceData[NonEU Year3],$A271)))</f>
        <v/>
      </c>
      <c r="AO271" s="12" t="str" cm="1">
        <f t="array" ref="AO271">IF($B271,myNull,IF(INDEX(tblSourceData[NonEU Year4],$A271)=myNull,0,INDEX(tblSourceData[NonEU Year4],$A271)))</f>
        <v/>
      </c>
      <c r="AP271" s="12" t="str" cm="1">
        <f t="array" ref="AP271">IF($B271,myNull,IF(INDEX(tblSourceData[NonEU Year5],$A271)=myNull,0,INDEX(tblSourceData[NonEU Year5],$A271)))</f>
        <v/>
      </c>
    </row>
    <row r="272" spans="1:42" x14ac:dyDescent="0.3">
      <c r="A272" s="4">
        <f t="shared" si="59"/>
        <v>263</v>
      </c>
      <c r="B272" s="6" t="b">
        <f t="shared" si="60"/>
        <v>1</v>
      </c>
      <c r="D272" t="str" cm="1">
        <f t="array" ref="D272">IF($B272,myNull,INDEX(tblSourceData[Campus],$A272))</f>
        <v/>
      </c>
      <c r="E272" t="str" cm="1">
        <f t="array" ref="E272">IF($B272,myNull,INDEX(tblSourceData[Major],$A272))</f>
        <v/>
      </c>
      <c r="F272" t="str" cm="1">
        <f t="array" ref="F272">IF($B272,myNull,INDEX(tblSourceData[Stage],$A272))</f>
        <v/>
      </c>
      <c r="G272" t="str" cm="1">
        <f t="array" ref="G272">IF($B272,myNull,INDEX(tblSourceData[Level],$A272))</f>
        <v/>
      </c>
      <c r="H272" s="10" t="str" cm="1">
        <f t="array" ref="H272">IF($B272,myNull,INDEX(tblSourceData[EU Census],$A272))</f>
        <v/>
      </c>
      <c r="I272" s="10" t="str" cm="1">
        <f t="array" ref="I272">IF($B272,myNull,INDEX(tblSourceData[NonEU Census],$A272))</f>
        <v/>
      </c>
      <c r="J272" s="10" t="str" cm="1">
        <f t="array" ref="J272">IF($B272,myNull,INDEX(tblSourceData[Census Total],$A272))</f>
        <v/>
      </c>
      <c r="K272" s="11" t="str" cm="1">
        <f t="array" ref="K272">IF($B272,myNull,INDEX(tblSourceData[EU Year 1],$A272))</f>
        <v/>
      </c>
      <c r="L272" s="11" t="str" cm="1">
        <f t="array" ref="L272">IF($B272,myNull,INDEX(tblSourceData[EU Year 2],$A272))</f>
        <v/>
      </c>
      <c r="M272" s="11" t="str" cm="1">
        <f t="array" ref="M272">IF($B272,myNull,INDEX(tblSourceData[EU Year 3],$A272))</f>
        <v/>
      </c>
      <c r="N272" s="11" t="str" cm="1">
        <f t="array" ref="N272">IF($B272,myNull,INDEX(tblSourceData[EU Year 4],$A272))</f>
        <v/>
      </c>
      <c r="O272" s="11" t="str" cm="1">
        <f t="array" ref="O272">IF($B272,myNull,INDEX(tblSourceData[EU Year 5],$A272))</f>
        <v/>
      </c>
      <c r="P272" s="11" t="str" cm="1">
        <f t="array" ref="P272">IF($B272,myNull,INDEX(tblSourceData[NonEU Year1],$A272))</f>
        <v/>
      </c>
      <c r="Q272" s="11" t="str" cm="1">
        <f t="array" ref="Q272">IF($B272,myNull,INDEX(tblSourceData[NonEU Year2],$A272))</f>
        <v/>
      </c>
      <c r="R272" s="11" t="str" cm="1">
        <f t="array" ref="R272">IF($B272,myNull,INDEX(tblSourceData[NonEU Year3],$A272))</f>
        <v/>
      </c>
      <c r="S272" s="11" t="str" cm="1">
        <f t="array" ref="S272">IF($B272,myNull,INDEX(tblSourceData[NonEU Year4],$A272))</f>
        <v/>
      </c>
      <c r="T272" s="11" t="str" cm="1">
        <f t="array" ref="T272">IF($B272,myNull,INDEX(tblSourceData[NonEU Year5],$A272))</f>
        <v/>
      </c>
      <c r="V272" s="28">
        <f t="shared" si="61"/>
        <v>0</v>
      </c>
      <c r="W272" s="28">
        <f t="shared" si="62"/>
        <v>0</v>
      </c>
      <c r="X272" s="28">
        <f t="shared" si="63"/>
        <v>0</v>
      </c>
      <c r="Y272" s="28">
        <f t="shared" si="64"/>
        <v>0</v>
      </c>
      <c r="Z272" s="28">
        <f t="shared" si="65"/>
        <v>0</v>
      </c>
      <c r="AA272" s="28">
        <f t="shared" si="66"/>
        <v>0</v>
      </c>
      <c r="AB272" s="28">
        <f t="shared" si="67"/>
        <v>0</v>
      </c>
      <c r="AC272" s="28">
        <f t="shared" si="68"/>
        <v>0</v>
      </c>
      <c r="AD272" s="28">
        <f t="shared" si="69"/>
        <v>0</v>
      </c>
      <c r="AE272" s="28">
        <f t="shared" si="70"/>
        <v>0</v>
      </c>
      <c r="AG272" s="12" t="str" cm="1">
        <f t="array" ref="AG272">IF($B272,myNull,IF(INDEX(tblSourceData[EU Year 1],$A272)=myNull,0,INDEX(tblSourceData[EU Year 1],$A272)))</f>
        <v/>
      </c>
      <c r="AH272" s="12" t="str" cm="1">
        <f t="array" ref="AH272">IF($B272,myNull,IF(INDEX(tblSourceData[EU Year 2],$A272)=myNull,0,INDEX(tblSourceData[EU Year 2],$A272)))</f>
        <v/>
      </c>
      <c r="AI272" s="12" t="str" cm="1">
        <f t="array" ref="AI272">IF($B272,myNull,IF(INDEX(tblSourceData[EU Year 3],$A272)=myNull,0,INDEX(tblSourceData[EU Year 3],$A272)))</f>
        <v/>
      </c>
      <c r="AJ272" s="12" t="str" cm="1">
        <f t="array" ref="AJ272">IF($B272,myNull,IF(INDEX(tblSourceData[EU Year 4],$A272)=myNull,0,INDEX(tblSourceData[EU Year 4],$A272)))</f>
        <v/>
      </c>
      <c r="AK272" s="12" t="str" cm="1">
        <f t="array" ref="AK272">IF($B272,myNull,IF(INDEX(tblSourceData[EU Year 5],$A272)=myNull,0,INDEX(tblSourceData[EU Year 5],$A272)))</f>
        <v/>
      </c>
      <c r="AL272" s="12" t="str" cm="1">
        <f t="array" ref="AL272">IF($B272,myNull,IF(INDEX(tblSourceData[NonEU Year1],$A272)=myNull,0,INDEX(tblSourceData[NonEU Year1],$A272)))</f>
        <v/>
      </c>
      <c r="AM272" s="12" t="str" cm="1">
        <f t="array" ref="AM272">IF($B272,myNull,IF(INDEX(tblSourceData[NonEU Year2],$A272)=myNull,0,INDEX(tblSourceData[NonEU Year2],$A272)))</f>
        <v/>
      </c>
      <c r="AN272" s="12" t="str" cm="1">
        <f t="array" ref="AN272">IF($B272,myNull,IF(INDEX(tblSourceData[NonEU Year3],$A272)=myNull,0,INDEX(tblSourceData[NonEU Year3],$A272)))</f>
        <v/>
      </c>
      <c r="AO272" s="12" t="str" cm="1">
        <f t="array" ref="AO272">IF($B272,myNull,IF(INDEX(tblSourceData[NonEU Year4],$A272)=myNull,0,INDEX(tblSourceData[NonEU Year4],$A272)))</f>
        <v/>
      </c>
      <c r="AP272" s="12" t="str" cm="1">
        <f t="array" ref="AP272">IF($B272,myNull,IF(INDEX(tblSourceData[NonEU Year5],$A272)=myNull,0,INDEX(tblSourceData[NonEU Year5],$A272)))</f>
        <v/>
      </c>
    </row>
    <row r="273" spans="1:42" x14ac:dyDescent="0.3">
      <c r="A273" s="4">
        <f t="shared" si="59"/>
        <v>264</v>
      </c>
      <c r="B273" s="6" t="b">
        <f t="shared" si="60"/>
        <v>1</v>
      </c>
      <c r="D273" t="str" cm="1">
        <f t="array" ref="D273">IF($B273,myNull,INDEX(tblSourceData[Campus],$A273))</f>
        <v/>
      </c>
      <c r="E273" t="str" cm="1">
        <f t="array" ref="E273">IF($B273,myNull,INDEX(tblSourceData[Major],$A273))</f>
        <v/>
      </c>
      <c r="F273" t="str" cm="1">
        <f t="array" ref="F273">IF($B273,myNull,INDEX(tblSourceData[Stage],$A273))</f>
        <v/>
      </c>
      <c r="G273" t="str" cm="1">
        <f t="array" ref="G273">IF($B273,myNull,INDEX(tblSourceData[Level],$A273))</f>
        <v/>
      </c>
      <c r="H273" s="10" t="str" cm="1">
        <f t="array" ref="H273">IF($B273,myNull,INDEX(tblSourceData[EU Census],$A273))</f>
        <v/>
      </c>
      <c r="I273" s="10" t="str" cm="1">
        <f t="array" ref="I273">IF($B273,myNull,INDEX(tblSourceData[NonEU Census],$A273))</f>
        <v/>
      </c>
      <c r="J273" s="10" t="str" cm="1">
        <f t="array" ref="J273">IF($B273,myNull,INDEX(tblSourceData[Census Total],$A273))</f>
        <v/>
      </c>
      <c r="K273" s="11" t="str" cm="1">
        <f t="array" ref="K273">IF($B273,myNull,INDEX(tblSourceData[EU Year 1],$A273))</f>
        <v/>
      </c>
      <c r="L273" s="11" t="str" cm="1">
        <f t="array" ref="L273">IF($B273,myNull,INDEX(tblSourceData[EU Year 2],$A273))</f>
        <v/>
      </c>
      <c r="M273" s="11" t="str" cm="1">
        <f t="array" ref="M273">IF($B273,myNull,INDEX(tblSourceData[EU Year 3],$A273))</f>
        <v/>
      </c>
      <c r="N273" s="11" t="str" cm="1">
        <f t="array" ref="N273">IF($B273,myNull,INDEX(tblSourceData[EU Year 4],$A273))</f>
        <v/>
      </c>
      <c r="O273" s="11" t="str" cm="1">
        <f t="array" ref="O273">IF($B273,myNull,INDEX(tblSourceData[EU Year 5],$A273))</f>
        <v/>
      </c>
      <c r="P273" s="11" t="str" cm="1">
        <f t="array" ref="P273">IF($B273,myNull,INDEX(tblSourceData[NonEU Year1],$A273))</f>
        <v/>
      </c>
      <c r="Q273" s="11" t="str" cm="1">
        <f t="array" ref="Q273">IF($B273,myNull,INDEX(tblSourceData[NonEU Year2],$A273))</f>
        <v/>
      </c>
      <c r="R273" s="11" t="str" cm="1">
        <f t="array" ref="R273">IF($B273,myNull,INDEX(tblSourceData[NonEU Year3],$A273))</f>
        <v/>
      </c>
      <c r="S273" s="11" t="str" cm="1">
        <f t="array" ref="S273">IF($B273,myNull,INDEX(tblSourceData[NonEU Year4],$A273))</f>
        <v/>
      </c>
      <c r="T273" s="11" t="str" cm="1">
        <f t="array" ref="T273">IF($B273,myNull,INDEX(tblSourceData[NonEU Year5],$A273))</f>
        <v/>
      </c>
      <c r="V273" s="28">
        <f t="shared" si="61"/>
        <v>0</v>
      </c>
      <c r="W273" s="28">
        <f t="shared" si="62"/>
        <v>0</v>
      </c>
      <c r="X273" s="28">
        <f t="shared" si="63"/>
        <v>0</v>
      </c>
      <c r="Y273" s="28">
        <f t="shared" si="64"/>
        <v>0</v>
      </c>
      <c r="Z273" s="28">
        <f t="shared" si="65"/>
        <v>0</v>
      </c>
      <c r="AA273" s="28">
        <f t="shared" si="66"/>
        <v>0</v>
      </c>
      <c r="AB273" s="28">
        <f t="shared" si="67"/>
        <v>0</v>
      </c>
      <c r="AC273" s="28">
        <f t="shared" si="68"/>
        <v>0</v>
      </c>
      <c r="AD273" s="28">
        <f t="shared" si="69"/>
        <v>0</v>
      </c>
      <c r="AE273" s="28">
        <f t="shared" si="70"/>
        <v>0</v>
      </c>
      <c r="AG273" s="12" t="str" cm="1">
        <f t="array" ref="AG273">IF($B273,myNull,IF(INDEX(tblSourceData[EU Year 1],$A273)=myNull,0,INDEX(tblSourceData[EU Year 1],$A273)))</f>
        <v/>
      </c>
      <c r="AH273" s="12" t="str" cm="1">
        <f t="array" ref="AH273">IF($B273,myNull,IF(INDEX(tblSourceData[EU Year 2],$A273)=myNull,0,INDEX(tblSourceData[EU Year 2],$A273)))</f>
        <v/>
      </c>
      <c r="AI273" s="12" t="str" cm="1">
        <f t="array" ref="AI273">IF($B273,myNull,IF(INDEX(tblSourceData[EU Year 3],$A273)=myNull,0,INDEX(tblSourceData[EU Year 3],$A273)))</f>
        <v/>
      </c>
      <c r="AJ273" s="12" t="str" cm="1">
        <f t="array" ref="AJ273">IF($B273,myNull,IF(INDEX(tblSourceData[EU Year 4],$A273)=myNull,0,INDEX(tblSourceData[EU Year 4],$A273)))</f>
        <v/>
      </c>
      <c r="AK273" s="12" t="str" cm="1">
        <f t="array" ref="AK273">IF($B273,myNull,IF(INDEX(tblSourceData[EU Year 5],$A273)=myNull,0,INDEX(tblSourceData[EU Year 5],$A273)))</f>
        <v/>
      </c>
      <c r="AL273" s="12" t="str" cm="1">
        <f t="array" ref="AL273">IF($B273,myNull,IF(INDEX(tblSourceData[NonEU Year1],$A273)=myNull,0,INDEX(tblSourceData[NonEU Year1],$A273)))</f>
        <v/>
      </c>
      <c r="AM273" s="12" t="str" cm="1">
        <f t="array" ref="AM273">IF($B273,myNull,IF(INDEX(tblSourceData[NonEU Year2],$A273)=myNull,0,INDEX(tblSourceData[NonEU Year2],$A273)))</f>
        <v/>
      </c>
      <c r="AN273" s="12" t="str" cm="1">
        <f t="array" ref="AN273">IF($B273,myNull,IF(INDEX(tblSourceData[NonEU Year3],$A273)=myNull,0,INDEX(tblSourceData[NonEU Year3],$A273)))</f>
        <v/>
      </c>
      <c r="AO273" s="12" t="str" cm="1">
        <f t="array" ref="AO273">IF($B273,myNull,IF(INDEX(tblSourceData[NonEU Year4],$A273)=myNull,0,INDEX(tblSourceData[NonEU Year4],$A273)))</f>
        <v/>
      </c>
      <c r="AP273" s="12" t="str" cm="1">
        <f t="array" ref="AP273">IF($B273,myNull,IF(INDEX(tblSourceData[NonEU Year5],$A273)=myNull,0,INDEX(tblSourceData[NonEU Year5],$A273)))</f>
        <v/>
      </c>
    </row>
    <row r="274" spans="1:42" x14ac:dyDescent="0.3">
      <c r="A274" s="4">
        <f t="shared" si="59"/>
        <v>265</v>
      </c>
      <c r="B274" s="6" t="b">
        <f t="shared" si="60"/>
        <v>1</v>
      </c>
      <c r="D274" t="str" cm="1">
        <f t="array" ref="D274">IF($B274,myNull,INDEX(tblSourceData[Campus],$A274))</f>
        <v/>
      </c>
      <c r="E274" t="str" cm="1">
        <f t="array" ref="E274">IF($B274,myNull,INDEX(tblSourceData[Major],$A274))</f>
        <v/>
      </c>
      <c r="F274" t="str" cm="1">
        <f t="array" ref="F274">IF($B274,myNull,INDEX(tblSourceData[Stage],$A274))</f>
        <v/>
      </c>
      <c r="G274" t="str" cm="1">
        <f t="array" ref="G274">IF($B274,myNull,INDEX(tblSourceData[Level],$A274))</f>
        <v/>
      </c>
      <c r="H274" s="10" t="str" cm="1">
        <f t="array" ref="H274">IF($B274,myNull,INDEX(tblSourceData[EU Census],$A274))</f>
        <v/>
      </c>
      <c r="I274" s="10" t="str" cm="1">
        <f t="array" ref="I274">IF($B274,myNull,INDEX(tblSourceData[NonEU Census],$A274))</f>
        <v/>
      </c>
      <c r="J274" s="10" t="str" cm="1">
        <f t="array" ref="J274">IF($B274,myNull,INDEX(tblSourceData[Census Total],$A274))</f>
        <v/>
      </c>
      <c r="K274" s="11" t="str" cm="1">
        <f t="array" ref="K274">IF($B274,myNull,INDEX(tblSourceData[EU Year 1],$A274))</f>
        <v/>
      </c>
      <c r="L274" s="11" t="str" cm="1">
        <f t="array" ref="L274">IF($B274,myNull,INDEX(tblSourceData[EU Year 2],$A274))</f>
        <v/>
      </c>
      <c r="M274" s="11" t="str" cm="1">
        <f t="array" ref="M274">IF($B274,myNull,INDEX(tblSourceData[EU Year 3],$A274))</f>
        <v/>
      </c>
      <c r="N274" s="11" t="str" cm="1">
        <f t="array" ref="N274">IF($B274,myNull,INDEX(tblSourceData[EU Year 4],$A274))</f>
        <v/>
      </c>
      <c r="O274" s="11" t="str" cm="1">
        <f t="array" ref="O274">IF($B274,myNull,INDEX(tblSourceData[EU Year 5],$A274))</f>
        <v/>
      </c>
      <c r="P274" s="11" t="str" cm="1">
        <f t="array" ref="P274">IF($B274,myNull,INDEX(tblSourceData[NonEU Year1],$A274))</f>
        <v/>
      </c>
      <c r="Q274" s="11" t="str" cm="1">
        <f t="array" ref="Q274">IF($B274,myNull,INDEX(tblSourceData[NonEU Year2],$A274))</f>
        <v/>
      </c>
      <c r="R274" s="11" t="str" cm="1">
        <f t="array" ref="R274">IF($B274,myNull,INDEX(tblSourceData[NonEU Year3],$A274))</f>
        <v/>
      </c>
      <c r="S274" s="11" t="str" cm="1">
        <f t="array" ref="S274">IF($B274,myNull,INDEX(tblSourceData[NonEU Year4],$A274))</f>
        <v/>
      </c>
      <c r="T274" s="11" t="str" cm="1">
        <f t="array" ref="T274">IF($B274,myNull,INDEX(tblSourceData[NonEU Year5],$A274))</f>
        <v/>
      </c>
      <c r="V274" s="28">
        <f t="shared" si="61"/>
        <v>0</v>
      </c>
      <c r="W274" s="28">
        <f t="shared" si="62"/>
        <v>0</v>
      </c>
      <c r="X274" s="28">
        <f t="shared" si="63"/>
        <v>0</v>
      </c>
      <c r="Y274" s="28">
        <f t="shared" si="64"/>
        <v>0</v>
      </c>
      <c r="Z274" s="28">
        <f t="shared" si="65"/>
        <v>0</v>
      </c>
      <c r="AA274" s="28">
        <f t="shared" si="66"/>
        <v>0</v>
      </c>
      <c r="AB274" s="28">
        <f t="shared" si="67"/>
        <v>0</v>
      </c>
      <c r="AC274" s="28">
        <f t="shared" si="68"/>
        <v>0</v>
      </c>
      <c r="AD274" s="28">
        <f t="shared" si="69"/>
        <v>0</v>
      </c>
      <c r="AE274" s="28">
        <f t="shared" si="70"/>
        <v>0</v>
      </c>
      <c r="AG274" s="12" t="str" cm="1">
        <f t="array" ref="AG274">IF($B274,myNull,IF(INDEX(tblSourceData[EU Year 1],$A274)=myNull,0,INDEX(tblSourceData[EU Year 1],$A274)))</f>
        <v/>
      </c>
      <c r="AH274" s="12" t="str" cm="1">
        <f t="array" ref="AH274">IF($B274,myNull,IF(INDEX(tblSourceData[EU Year 2],$A274)=myNull,0,INDEX(tblSourceData[EU Year 2],$A274)))</f>
        <v/>
      </c>
      <c r="AI274" s="12" t="str" cm="1">
        <f t="array" ref="AI274">IF($B274,myNull,IF(INDEX(tblSourceData[EU Year 3],$A274)=myNull,0,INDEX(tblSourceData[EU Year 3],$A274)))</f>
        <v/>
      </c>
      <c r="AJ274" s="12" t="str" cm="1">
        <f t="array" ref="AJ274">IF($B274,myNull,IF(INDEX(tblSourceData[EU Year 4],$A274)=myNull,0,INDEX(tblSourceData[EU Year 4],$A274)))</f>
        <v/>
      </c>
      <c r="AK274" s="12" t="str" cm="1">
        <f t="array" ref="AK274">IF($B274,myNull,IF(INDEX(tblSourceData[EU Year 5],$A274)=myNull,0,INDEX(tblSourceData[EU Year 5],$A274)))</f>
        <v/>
      </c>
      <c r="AL274" s="12" t="str" cm="1">
        <f t="array" ref="AL274">IF($B274,myNull,IF(INDEX(tblSourceData[NonEU Year1],$A274)=myNull,0,INDEX(tblSourceData[NonEU Year1],$A274)))</f>
        <v/>
      </c>
      <c r="AM274" s="12" t="str" cm="1">
        <f t="array" ref="AM274">IF($B274,myNull,IF(INDEX(tblSourceData[NonEU Year2],$A274)=myNull,0,INDEX(tblSourceData[NonEU Year2],$A274)))</f>
        <v/>
      </c>
      <c r="AN274" s="12" t="str" cm="1">
        <f t="array" ref="AN274">IF($B274,myNull,IF(INDEX(tblSourceData[NonEU Year3],$A274)=myNull,0,INDEX(tblSourceData[NonEU Year3],$A274)))</f>
        <v/>
      </c>
      <c r="AO274" s="12" t="str" cm="1">
        <f t="array" ref="AO274">IF($B274,myNull,IF(INDEX(tblSourceData[NonEU Year4],$A274)=myNull,0,INDEX(tblSourceData[NonEU Year4],$A274)))</f>
        <v/>
      </c>
      <c r="AP274" s="12" t="str" cm="1">
        <f t="array" ref="AP274">IF($B274,myNull,IF(INDEX(tblSourceData[NonEU Year5],$A274)=myNull,0,INDEX(tblSourceData[NonEU Year5],$A274)))</f>
        <v/>
      </c>
    </row>
    <row r="275" spans="1:42" x14ac:dyDescent="0.3">
      <c r="A275" s="4">
        <f t="shared" si="59"/>
        <v>266</v>
      </c>
      <c r="B275" s="6" t="b">
        <f t="shared" si="60"/>
        <v>1</v>
      </c>
      <c r="D275" t="str" cm="1">
        <f t="array" ref="D275">IF($B275,myNull,INDEX(tblSourceData[Campus],$A275))</f>
        <v/>
      </c>
      <c r="E275" t="str" cm="1">
        <f t="array" ref="E275">IF($B275,myNull,INDEX(tblSourceData[Major],$A275))</f>
        <v/>
      </c>
      <c r="F275" t="str" cm="1">
        <f t="array" ref="F275">IF($B275,myNull,INDEX(tblSourceData[Stage],$A275))</f>
        <v/>
      </c>
      <c r="G275" t="str" cm="1">
        <f t="array" ref="G275">IF($B275,myNull,INDEX(tblSourceData[Level],$A275))</f>
        <v/>
      </c>
      <c r="H275" s="10" t="str" cm="1">
        <f t="array" ref="H275">IF($B275,myNull,INDEX(tblSourceData[EU Census],$A275))</f>
        <v/>
      </c>
      <c r="I275" s="10" t="str" cm="1">
        <f t="array" ref="I275">IF($B275,myNull,INDEX(tblSourceData[NonEU Census],$A275))</f>
        <v/>
      </c>
      <c r="J275" s="10" t="str" cm="1">
        <f t="array" ref="J275">IF($B275,myNull,INDEX(tblSourceData[Census Total],$A275))</f>
        <v/>
      </c>
      <c r="K275" s="11" t="str" cm="1">
        <f t="array" ref="K275">IF($B275,myNull,INDEX(tblSourceData[EU Year 1],$A275))</f>
        <v/>
      </c>
      <c r="L275" s="11" t="str" cm="1">
        <f t="array" ref="L275">IF($B275,myNull,INDEX(tblSourceData[EU Year 2],$A275))</f>
        <v/>
      </c>
      <c r="M275" s="11" t="str" cm="1">
        <f t="array" ref="M275">IF($B275,myNull,INDEX(tblSourceData[EU Year 3],$A275))</f>
        <v/>
      </c>
      <c r="N275" s="11" t="str" cm="1">
        <f t="array" ref="N275">IF($B275,myNull,INDEX(tblSourceData[EU Year 4],$A275))</f>
        <v/>
      </c>
      <c r="O275" s="11" t="str" cm="1">
        <f t="array" ref="O275">IF($B275,myNull,INDEX(tblSourceData[EU Year 5],$A275))</f>
        <v/>
      </c>
      <c r="P275" s="11" t="str" cm="1">
        <f t="array" ref="P275">IF($B275,myNull,INDEX(tblSourceData[NonEU Year1],$A275))</f>
        <v/>
      </c>
      <c r="Q275" s="11" t="str" cm="1">
        <f t="array" ref="Q275">IF($B275,myNull,INDEX(tblSourceData[NonEU Year2],$A275))</f>
        <v/>
      </c>
      <c r="R275" s="11" t="str" cm="1">
        <f t="array" ref="R275">IF($B275,myNull,INDEX(tblSourceData[NonEU Year3],$A275))</f>
        <v/>
      </c>
      <c r="S275" s="11" t="str" cm="1">
        <f t="array" ref="S275">IF($B275,myNull,INDEX(tblSourceData[NonEU Year4],$A275))</f>
        <v/>
      </c>
      <c r="T275" s="11" t="str" cm="1">
        <f t="array" ref="T275">IF($B275,myNull,INDEX(tblSourceData[NonEU Year5],$A275))</f>
        <v/>
      </c>
      <c r="V275" s="28">
        <f t="shared" si="61"/>
        <v>0</v>
      </c>
      <c r="W275" s="28">
        <f t="shared" si="62"/>
        <v>0</v>
      </c>
      <c r="X275" s="28">
        <f t="shared" si="63"/>
        <v>0</v>
      </c>
      <c r="Y275" s="28">
        <f t="shared" si="64"/>
        <v>0</v>
      </c>
      <c r="Z275" s="28">
        <f t="shared" si="65"/>
        <v>0</v>
      </c>
      <c r="AA275" s="28">
        <f t="shared" si="66"/>
        <v>0</v>
      </c>
      <c r="AB275" s="28">
        <f t="shared" si="67"/>
        <v>0</v>
      </c>
      <c r="AC275" s="28">
        <f t="shared" si="68"/>
        <v>0</v>
      </c>
      <c r="AD275" s="28">
        <f t="shared" si="69"/>
        <v>0</v>
      </c>
      <c r="AE275" s="28">
        <f t="shared" si="70"/>
        <v>0</v>
      </c>
      <c r="AG275" s="12" t="str" cm="1">
        <f t="array" ref="AG275">IF($B275,myNull,IF(INDEX(tblSourceData[EU Year 1],$A275)=myNull,0,INDEX(tblSourceData[EU Year 1],$A275)))</f>
        <v/>
      </c>
      <c r="AH275" s="12" t="str" cm="1">
        <f t="array" ref="AH275">IF($B275,myNull,IF(INDEX(tblSourceData[EU Year 2],$A275)=myNull,0,INDEX(tblSourceData[EU Year 2],$A275)))</f>
        <v/>
      </c>
      <c r="AI275" s="12" t="str" cm="1">
        <f t="array" ref="AI275">IF($B275,myNull,IF(INDEX(tblSourceData[EU Year 3],$A275)=myNull,0,INDEX(tblSourceData[EU Year 3],$A275)))</f>
        <v/>
      </c>
      <c r="AJ275" s="12" t="str" cm="1">
        <f t="array" ref="AJ275">IF($B275,myNull,IF(INDEX(tblSourceData[EU Year 4],$A275)=myNull,0,INDEX(tblSourceData[EU Year 4],$A275)))</f>
        <v/>
      </c>
      <c r="AK275" s="12" t="str" cm="1">
        <f t="array" ref="AK275">IF($B275,myNull,IF(INDEX(tblSourceData[EU Year 5],$A275)=myNull,0,INDEX(tblSourceData[EU Year 5],$A275)))</f>
        <v/>
      </c>
      <c r="AL275" s="12" t="str" cm="1">
        <f t="array" ref="AL275">IF($B275,myNull,IF(INDEX(tblSourceData[NonEU Year1],$A275)=myNull,0,INDEX(tblSourceData[NonEU Year1],$A275)))</f>
        <v/>
      </c>
      <c r="AM275" s="12" t="str" cm="1">
        <f t="array" ref="AM275">IF($B275,myNull,IF(INDEX(tblSourceData[NonEU Year2],$A275)=myNull,0,INDEX(tblSourceData[NonEU Year2],$A275)))</f>
        <v/>
      </c>
      <c r="AN275" s="12" t="str" cm="1">
        <f t="array" ref="AN275">IF($B275,myNull,IF(INDEX(tblSourceData[NonEU Year3],$A275)=myNull,0,INDEX(tblSourceData[NonEU Year3],$A275)))</f>
        <v/>
      </c>
      <c r="AO275" s="12" t="str" cm="1">
        <f t="array" ref="AO275">IF($B275,myNull,IF(INDEX(tblSourceData[NonEU Year4],$A275)=myNull,0,INDEX(tblSourceData[NonEU Year4],$A275)))</f>
        <v/>
      </c>
      <c r="AP275" s="12" t="str" cm="1">
        <f t="array" ref="AP275">IF($B275,myNull,IF(INDEX(tblSourceData[NonEU Year5],$A275)=myNull,0,INDEX(tblSourceData[NonEU Year5],$A275)))</f>
        <v/>
      </c>
    </row>
    <row r="276" spans="1:42" x14ac:dyDescent="0.3">
      <c r="A276" s="4">
        <f t="shared" si="59"/>
        <v>267</v>
      </c>
      <c r="B276" s="6" t="b">
        <f t="shared" si="60"/>
        <v>1</v>
      </c>
      <c r="D276" t="str" cm="1">
        <f t="array" ref="D276">IF($B276,myNull,INDEX(tblSourceData[Campus],$A276))</f>
        <v/>
      </c>
      <c r="E276" t="str" cm="1">
        <f t="array" ref="E276">IF($B276,myNull,INDEX(tblSourceData[Major],$A276))</f>
        <v/>
      </c>
      <c r="F276" t="str" cm="1">
        <f t="array" ref="F276">IF($B276,myNull,INDEX(tblSourceData[Stage],$A276))</f>
        <v/>
      </c>
      <c r="G276" t="str" cm="1">
        <f t="array" ref="G276">IF($B276,myNull,INDEX(tblSourceData[Level],$A276))</f>
        <v/>
      </c>
      <c r="H276" s="10" t="str" cm="1">
        <f t="array" ref="H276">IF($B276,myNull,INDEX(tblSourceData[EU Census],$A276))</f>
        <v/>
      </c>
      <c r="I276" s="10" t="str" cm="1">
        <f t="array" ref="I276">IF($B276,myNull,INDEX(tblSourceData[NonEU Census],$A276))</f>
        <v/>
      </c>
      <c r="J276" s="10" t="str" cm="1">
        <f t="array" ref="J276">IF($B276,myNull,INDEX(tblSourceData[Census Total],$A276))</f>
        <v/>
      </c>
      <c r="K276" s="11" t="str" cm="1">
        <f t="array" ref="K276">IF($B276,myNull,INDEX(tblSourceData[EU Year 1],$A276))</f>
        <v/>
      </c>
      <c r="L276" s="11" t="str" cm="1">
        <f t="array" ref="L276">IF($B276,myNull,INDEX(tblSourceData[EU Year 2],$A276))</f>
        <v/>
      </c>
      <c r="M276" s="11" t="str" cm="1">
        <f t="array" ref="M276">IF($B276,myNull,INDEX(tblSourceData[EU Year 3],$A276))</f>
        <v/>
      </c>
      <c r="N276" s="11" t="str" cm="1">
        <f t="array" ref="N276">IF($B276,myNull,INDEX(tblSourceData[EU Year 4],$A276))</f>
        <v/>
      </c>
      <c r="O276" s="11" t="str" cm="1">
        <f t="array" ref="O276">IF($B276,myNull,INDEX(tblSourceData[EU Year 5],$A276))</f>
        <v/>
      </c>
      <c r="P276" s="11" t="str" cm="1">
        <f t="array" ref="P276">IF($B276,myNull,INDEX(tblSourceData[NonEU Year1],$A276))</f>
        <v/>
      </c>
      <c r="Q276" s="11" t="str" cm="1">
        <f t="array" ref="Q276">IF($B276,myNull,INDEX(tblSourceData[NonEU Year2],$A276))</f>
        <v/>
      </c>
      <c r="R276" s="11" t="str" cm="1">
        <f t="array" ref="R276">IF($B276,myNull,INDEX(tblSourceData[NonEU Year3],$A276))</f>
        <v/>
      </c>
      <c r="S276" s="11" t="str" cm="1">
        <f t="array" ref="S276">IF($B276,myNull,INDEX(tblSourceData[NonEU Year4],$A276))</f>
        <v/>
      </c>
      <c r="T276" s="11" t="str" cm="1">
        <f t="array" ref="T276">IF($B276,myNull,INDEX(tblSourceData[NonEU Year5],$A276))</f>
        <v/>
      </c>
      <c r="V276" s="28">
        <f t="shared" si="61"/>
        <v>0</v>
      </c>
      <c r="W276" s="28">
        <f t="shared" si="62"/>
        <v>0</v>
      </c>
      <c r="X276" s="28">
        <f t="shared" si="63"/>
        <v>0</v>
      </c>
      <c r="Y276" s="28">
        <f t="shared" si="64"/>
        <v>0</v>
      </c>
      <c r="Z276" s="28">
        <f t="shared" si="65"/>
        <v>0</v>
      </c>
      <c r="AA276" s="28">
        <f t="shared" si="66"/>
        <v>0</v>
      </c>
      <c r="AB276" s="28">
        <f t="shared" si="67"/>
        <v>0</v>
      </c>
      <c r="AC276" s="28">
        <f t="shared" si="68"/>
        <v>0</v>
      </c>
      <c r="AD276" s="28">
        <f t="shared" si="69"/>
        <v>0</v>
      </c>
      <c r="AE276" s="28">
        <f t="shared" si="70"/>
        <v>0</v>
      </c>
      <c r="AG276" s="12" t="str" cm="1">
        <f t="array" ref="AG276">IF($B276,myNull,IF(INDEX(tblSourceData[EU Year 1],$A276)=myNull,0,INDEX(tblSourceData[EU Year 1],$A276)))</f>
        <v/>
      </c>
      <c r="AH276" s="12" t="str" cm="1">
        <f t="array" ref="AH276">IF($B276,myNull,IF(INDEX(tblSourceData[EU Year 2],$A276)=myNull,0,INDEX(tblSourceData[EU Year 2],$A276)))</f>
        <v/>
      </c>
      <c r="AI276" s="12" t="str" cm="1">
        <f t="array" ref="AI276">IF($B276,myNull,IF(INDEX(tblSourceData[EU Year 3],$A276)=myNull,0,INDEX(tblSourceData[EU Year 3],$A276)))</f>
        <v/>
      </c>
      <c r="AJ276" s="12" t="str" cm="1">
        <f t="array" ref="AJ276">IF($B276,myNull,IF(INDEX(tblSourceData[EU Year 4],$A276)=myNull,0,INDEX(tblSourceData[EU Year 4],$A276)))</f>
        <v/>
      </c>
      <c r="AK276" s="12" t="str" cm="1">
        <f t="array" ref="AK276">IF($B276,myNull,IF(INDEX(tblSourceData[EU Year 5],$A276)=myNull,0,INDEX(tblSourceData[EU Year 5],$A276)))</f>
        <v/>
      </c>
      <c r="AL276" s="12" t="str" cm="1">
        <f t="array" ref="AL276">IF($B276,myNull,IF(INDEX(tblSourceData[NonEU Year1],$A276)=myNull,0,INDEX(tblSourceData[NonEU Year1],$A276)))</f>
        <v/>
      </c>
      <c r="AM276" s="12" t="str" cm="1">
        <f t="array" ref="AM276">IF($B276,myNull,IF(INDEX(tblSourceData[NonEU Year2],$A276)=myNull,0,INDEX(tblSourceData[NonEU Year2],$A276)))</f>
        <v/>
      </c>
      <c r="AN276" s="12" t="str" cm="1">
        <f t="array" ref="AN276">IF($B276,myNull,IF(INDEX(tblSourceData[NonEU Year3],$A276)=myNull,0,INDEX(tblSourceData[NonEU Year3],$A276)))</f>
        <v/>
      </c>
      <c r="AO276" s="12" t="str" cm="1">
        <f t="array" ref="AO276">IF($B276,myNull,IF(INDEX(tblSourceData[NonEU Year4],$A276)=myNull,0,INDEX(tblSourceData[NonEU Year4],$A276)))</f>
        <v/>
      </c>
      <c r="AP276" s="12" t="str" cm="1">
        <f t="array" ref="AP276">IF($B276,myNull,IF(INDEX(tblSourceData[NonEU Year5],$A276)=myNull,0,INDEX(tblSourceData[NonEU Year5],$A276)))</f>
        <v/>
      </c>
    </row>
    <row r="277" spans="1:42" x14ac:dyDescent="0.3">
      <c r="A277" s="4">
        <f t="shared" si="59"/>
        <v>268</v>
      </c>
      <c r="B277" s="6" t="b">
        <f t="shared" si="60"/>
        <v>1</v>
      </c>
      <c r="D277" t="str" cm="1">
        <f t="array" ref="D277">IF($B277,myNull,INDEX(tblSourceData[Campus],$A277))</f>
        <v/>
      </c>
      <c r="E277" t="str" cm="1">
        <f t="array" ref="E277">IF($B277,myNull,INDEX(tblSourceData[Major],$A277))</f>
        <v/>
      </c>
      <c r="F277" t="str" cm="1">
        <f t="array" ref="F277">IF($B277,myNull,INDEX(tblSourceData[Stage],$A277))</f>
        <v/>
      </c>
      <c r="G277" t="str" cm="1">
        <f t="array" ref="G277">IF($B277,myNull,INDEX(tblSourceData[Level],$A277))</f>
        <v/>
      </c>
      <c r="H277" s="10" t="str" cm="1">
        <f t="array" ref="H277">IF($B277,myNull,INDEX(tblSourceData[EU Census],$A277))</f>
        <v/>
      </c>
      <c r="I277" s="10" t="str" cm="1">
        <f t="array" ref="I277">IF($B277,myNull,INDEX(tblSourceData[NonEU Census],$A277))</f>
        <v/>
      </c>
      <c r="J277" s="10" t="str" cm="1">
        <f t="array" ref="J277">IF($B277,myNull,INDEX(tblSourceData[Census Total],$A277))</f>
        <v/>
      </c>
      <c r="K277" s="11" t="str" cm="1">
        <f t="array" ref="K277">IF($B277,myNull,INDEX(tblSourceData[EU Year 1],$A277))</f>
        <v/>
      </c>
      <c r="L277" s="11" t="str" cm="1">
        <f t="array" ref="L277">IF($B277,myNull,INDEX(tblSourceData[EU Year 2],$A277))</f>
        <v/>
      </c>
      <c r="M277" s="11" t="str" cm="1">
        <f t="array" ref="M277">IF($B277,myNull,INDEX(tblSourceData[EU Year 3],$A277))</f>
        <v/>
      </c>
      <c r="N277" s="11" t="str" cm="1">
        <f t="array" ref="N277">IF($B277,myNull,INDEX(tblSourceData[EU Year 4],$A277))</f>
        <v/>
      </c>
      <c r="O277" s="11" t="str" cm="1">
        <f t="array" ref="O277">IF($B277,myNull,INDEX(tblSourceData[EU Year 5],$A277))</f>
        <v/>
      </c>
      <c r="P277" s="11" t="str" cm="1">
        <f t="array" ref="P277">IF($B277,myNull,INDEX(tblSourceData[NonEU Year1],$A277))</f>
        <v/>
      </c>
      <c r="Q277" s="11" t="str" cm="1">
        <f t="array" ref="Q277">IF($B277,myNull,INDEX(tblSourceData[NonEU Year2],$A277))</f>
        <v/>
      </c>
      <c r="R277" s="11" t="str" cm="1">
        <f t="array" ref="R277">IF($B277,myNull,INDEX(tblSourceData[NonEU Year3],$A277))</f>
        <v/>
      </c>
      <c r="S277" s="11" t="str" cm="1">
        <f t="array" ref="S277">IF($B277,myNull,INDEX(tblSourceData[NonEU Year4],$A277))</f>
        <v/>
      </c>
      <c r="T277" s="11" t="str" cm="1">
        <f t="array" ref="T277">IF($B277,myNull,INDEX(tblSourceData[NonEU Year5],$A277))</f>
        <v/>
      </c>
      <c r="V277" s="28">
        <f t="shared" si="61"/>
        <v>0</v>
      </c>
      <c r="W277" s="28">
        <f t="shared" si="62"/>
        <v>0</v>
      </c>
      <c r="X277" s="28">
        <f t="shared" si="63"/>
        <v>0</v>
      </c>
      <c r="Y277" s="28">
        <f t="shared" si="64"/>
        <v>0</v>
      </c>
      <c r="Z277" s="28">
        <f t="shared" si="65"/>
        <v>0</v>
      </c>
      <c r="AA277" s="28">
        <f t="shared" si="66"/>
        <v>0</v>
      </c>
      <c r="AB277" s="28">
        <f t="shared" si="67"/>
        <v>0</v>
      </c>
      <c r="AC277" s="28">
        <f t="shared" si="68"/>
        <v>0</v>
      </c>
      <c r="AD277" s="28">
        <f t="shared" si="69"/>
        <v>0</v>
      </c>
      <c r="AE277" s="28">
        <f t="shared" si="70"/>
        <v>0</v>
      </c>
      <c r="AG277" s="12" t="str" cm="1">
        <f t="array" ref="AG277">IF($B277,myNull,IF(INDEX(tblSourceData[EU Year 1],$A277)=myNull,0,INDEX(tblSourceData[EU Year 1],$A277)))</f>
        <v/>
      </c>
      <c r="AH277" s="12" t="str" cm="1">
        <f t="array" ref="AH277">IF($B277,myNull,IF(INDEX(tblSourceData[EU Year 2],$A277)=myNull,0,INDEX(tblSourceData[EU Year 2],$A277)))</f>
        <v/>
      </c>
      <c r="AI277" s="12" t="str" cm="1">
        <f t="array" ref="AI277">IF($B277,myNull,IF(INDEX(tblSourceData[EU Year 3],$A277)=myNull,0,INDEX(tblSourceData[EU Year 3],$A277)))</f>
        <v/>
      </c>
      <c r="AJ277" s="12" t="str" cm="1">
        <f t="array" ref="AJ277">IF($B277,myNull,IF(INDEX(tblSourceData[EU Year 4],$A277)=myNull,0,INDEX(tblSourceData[EU Year 4],$A277)))</f>
        <v/>
      </c>
      <c r="AK277" s="12" t="str" cm="1">
        <f t="array" ref="AK277">IF($B277,myNull,IF(INDEX(tblSourceData[EU Year 5],$A277)=myNull,0,INDEX(tblSourceData[EU Year 5],$A277)))</f>
        <v/>
      </c>
      <c r="AL277" s="12" t="str" cm="1">
        <f t="array" ref="AL277">IF($B277,myNull,IF(INDEX(tblSourceData[NonEU Year1],$A277)=myNull,0,INDEX(tblSourceData[NonEU Year1],$A277)))</f>
        <v/>
      </c>
      <c r="AM277" s="12" t="str" cm="1">
        <f t="array" ref="AM277">IF($B277,myNull,IF(INDEX(tblSourceData[NonEU Year2],$A277)=myNull,0,INDEX(tblSourceData[NonEU Year2],$A277)))</f>
        <v/>
      </c>
      <c r="AN277" s="12" t="str" cm="1">
        <f t="array" ref="AN277">IF($B277,myNull,IF(INDEX(tblSourceData[NonEU Year3],$A277)=myNull,0,INDEX(tblSourceData[NonEU Year3],$A277)))</f>
        <v/>
      </c>
      <c r="AO277" s="12" t="str" cm="1">
        <f t="array" ref="AO277">IF($B277,myNull,IF(INDEX(tblSourceData[NonEU Year4],$A277)=myNull,0,INDEX(tblSourceData[NonEU Year4],$A277)))</f>
        <v/>
      </c>
      <c r="AP277" s="12" t="str" cm="1">
        <f t="array" ref="AP277">IF($B277,myNull,IF(INDEX(tblSourceData[NonEU Year5],$A277)=myNull,0,INDEX(tblSourceData[NonEU Year5],$A277)))</f>
        <v/>
      </c>
    </row>
    <row r="278" spans="1:42" x14ac:dyDescent="0.3">
      <c r="A278" s="4">
        <f t="shared" si="59"/>
        <v>269</v>
      </c>
      <c r="B278" s="6" t="b">
        <f t="shared" si="60"/>
        <v>1</v>
      </c>
      <c r="D278" t="str" cm="1">
        <f t="array" ref="D278">IF($B278,myNull,INDEX(tblSourceData[Campus],$A278))</f>
        <v/>
      </c>
      <c r="E278" t="str" cm="1">
        <f t="array" ref="E278">IF($B278,myNull,INDEX(tblSourceData[Major],$A278))</f>
        <v/>
      </c>
      <c r="F278" t="str" cm="1">
        <f t="array" ref="F278">IF($B278,myNull,INDEX(tblSourceData[Stage],$A278))</f>
        <v/>
      </c>
      <c r="G278" t="str" cm="1">
        <f t="array" ref="G278">IF($B278,myNull,INDEX(tblSourceData[Level],$A278))</f>
        <v/>
      </c>
      <c r="H278" s="10" t="str" cm="1">
        <f t="array" ref="H278">IF($B278,myNull,INDEX(tblSourceData[EU Census],$A278))</f>
        <v/>
      </c>
      <c r="I278" s="10" t="str" cm="1">
        <f t="array" ref="I278">IF($B278,myNull,INDEX(tblSourceData[NonEU Census],$A278))</f>
        <v/>
      </c>
      <c r="J278" s="10" t="str" cm="1">
        <f t="array" ref="J278">IF($B278,myNull,INDEX(tblSourceData[Census Total],$A278))</f>
        <v/>
      </c>
      <c r="K278" s="11" t="str" cm="1">
        <f t="array" ref="K278">IF($B278,myNull,INDEX(tblSourceData[EU Year 1],$A278))</f>
        <v/>
      </c>
      <c r="L278" s="11" t="str" cm="1">
        <f t="array" ref="L278">IF($B278,myNull,INDEX(tblSourceData[EU Year 2],$A278))</f>
        <v/>
      </c>
      <c r="M278" s="11" t="str" cm="1">
        <f t="array" ref="M278">IF($B278,myNull,INDEX(tblSourceData[EU Year 3],$A278))</f>
        <v/>
      </c>
      <c r="N278" s="11" t="str" cm="1">
        <f t="array" ref="N278">IF($B278,myNull,INDEX(tblSourceData[EU Year 4],$A278))</f>
        <v/>
      </c>
      <c r="O278" s="11" t="str" cm="1">
        <f t="array" ref="O278">IF($B278,myNull,INDEX(tblSourceData[EU Year 5],$A278))</f>
        <v/>
      </c>
      <c r="P278" s="11" t="str" cm="1">
        <f t="array" ref="P278">IF($B278,myNull,INDEX(tblSourceData[NonEU Year1],$A278))</f>
        <v/>
      </c>
      <c r="Q278" s="11" t="str" cm="1">
        <f t="array" ref="Q278">IF($B278,myNull,INDEX(tblSourceData[NonEU Year2],$A278))</f>
        <v/>
      </c>
      <c r="R278" s="11" t="str" cm="1">
        <f t="array" ref="R278">IF($B278,myNull,INDEX(tblSourceData[NonEU Year3],$A278))</f>
        <v/>
      </c>
      <c r="S278" s="11" t="str" cm="1">
        <f t="array" ref="S278">IF($B278,myNull,INDEX(tblSourceData[NonEU Year4],$A278))</f>
        <v/>
      </c>
      <c r="T278" s="11" t="str" cm="1">
        <f t="array" ref="T278">IF($B278,myNull,INDEX(tblSourceData[NonEU Year5],$A278))</f>
        <v/>
      </c>
      <c r="V278" s="28">
        <f t="shared" si="61"/>
        <v>0</v>
      </c>
      <c r="W278" s="28">
        <f t="shared" si="62"/>
        <v>0</v>
      </c>
      <c r="X278" s="28">
        <f t="shared" si="63"/>
        <v>0</v>
      </c>
      <c r="Y278" s="28">
        <f t="shared" si="64"/>
        <v>0</v>
      </c>
      <c r="Z278" s="28">
        <f t="shared" si="65"/>
        <v>0</v>
      </c>
      <c r="AA278" s="28">
        <f t="shared" si="66"/>
        <v>0</v>
      </c>
      <c r="AB278" s="28">
        <f t="shared" si="67"/>
        <v>0</v>
      </c>
      <c r="AC278" s="28">
        <f t="shared" si="68"/>
        <v>0</v>
      </c>
      <c r="AD278" s="28">
        <f t="shared" si="69"/>
        <v>0</v>
      </c>
      <c r="AE278" s="28">
        <f t="shared" si="70"/>
        <v>0</v>
      </c>
      <c r="AG278" s="12" t="str" cm="1">
        <f t="array" ref="AG278">IF($B278,myNull,IF(INDEX(tblSourceData[EU Year 1],$A278)=myNull,0,INDEX(tblSourceData[EU Year 1],$A278)))</f>
        <v/>
      </c>
      <c r="AH278" s="12" t="str" cm="1">
        <f t="array" ref="AH278">IF($B278,myNull,IF(INDEX(tblSourceData[EU Year 2],$A278)=myNull,0,INDEX(tblSourceData[EU Year 2],$A278)))</f>
        <v/>
      </c>
      <c r="AI278" s="12" t="str" cm="1">
        <f t="array" ref="AI278">IF($B278,myNull,IF(INDEX(tblSourceData[EU Year 3],$A278)=myNull,0,INDEX(tblSourceData[EU Year 3],$A278)))</f>
        <v/>
      </c>
      <c r="AJ278" s="12" t="str" cm="1">
        <f t="array" ref="AJ278">IF($B278,myNull,IF(INDEX(tblSourceData[EU Year 4],$A278)=myNull,0,INDEX(tblSourceData[EU Year 4],$A278)))</f>
        <v/>
      </c>
      <c r="AK278" s="12" t="str" cm="1">
        <f t="array" ref="AK278">IF($B278,myNull,IF(INDEX(tblSourceData[EU Year 5],$A278)=myNull,0,INDEX(tblSourceData[EU Year 5],$A278)))</f>
        <v/>
      </c>
      <c r="AL278" s="12" t="str" cm="1">
        <f t="array" ref="AL278">IF($B278,myNull,IF(INDEX(tblSourceData[NonEU Year1],$A278)=myNull,0,INDEX(tblSourceData[NonEU Year1],$A278)))</f>
        <v/>
      </c>
      <c r="AM278" s="12" t="str" cm="1">
        <f t="array" ref="AM278">IF($B278,myNull,IF(INDEX(tblSourceData[NonEU Year2],$A278)=myNull,0,INDEX(tblSourceData[NonEU Year2],$A278)))</f>
        <v/>
      </c>
      <c r="AN278" s="12" t="str" cm="1">
        <f t="array" ref="AN278">IF($B278,myNull,IF(INDEX(tblSourceData[NonEU Year3],$A278)=myNull,0,INDEX(tblSourceData[NonEU Year3],$A278)))</f>
        <v/>
      </c>
      <c r="AO278" s="12" t="str" cm="1">
        <f t="array" ref="AO278">IF($B278,myNull,IF(INDEX(tblSourceData[NonEU Year4],$A278)=myNull,0,INDEX(tblSourceData[NonEU Year4],$A278)))</f>
        <v/>
      </c>
      <c r="AP278" s="12" t="str" cm="1">
        <f t="array" ref="AP278">IF($B278,myNull,IF(INDEX(tblSourceData[NonEU Year5],$A278)=myNull,0,INDEX(tblSourceData[NonEU Year5],$A278)))</f>
        <v/>
      </c>
    </row>
    <row r="279" spans="1:42" x14ac:dyDescent="0.3">
      <c r="A279" s="4">
        <f t="shared" si="59"/>
        <v>270</v>
      </c>
      <c r="B279" s="6" t="b">
        <f t="shared" si="60"/>
        <v>1</v>
      </c>
      <c r="D279" t="str" cm="1">
        <f t="array" ref="D279">IF($B279,myNull,INDEX(tblSourceData[Campus],$A279))</f>
        <v/>
      </c>
      <c r="E279" t="str" cm="1">
        <f t="array" ref="E279">IF($B279,myNull,INDEX(tblSourceData[Major],$A279))</f>
        <v/>
      </c>
      <c r="F279" t="str" cm="1">
        <f t="array" ref="F279">IF($B279,myNull,INDEX(tblSourceData[Stage],$A279))</f>
        <v/>
      </c>
      <c r="G279" t="str" cm="1">
        <f t="array" ref="G279">IF($B279,myNull,INDEX(tblSourceData[Level],$A279))</f>
        <v/>
      </c>
      <c r="H279" s="10" t="str" cm="1">
        <f t="array" ref="H279">IF($B279,myNull,INDEX(tblSourceData[EU Census],$A279))</f>
        <v/>
      </c>
      <c r="I279" s="10" t="str" cm="1">
        <f t="array" ref="I279">IF($B279,myNull,INDEX(tblSourceData[NonEU Census],$A279))</f>
        <v/>
      </c>
      <c r="J279" s="10" t="str" cm="1">
        <f t="array" ref="J279">IF($B279,myNull,INDEX(tblSourceData[Census Total],$A279))</f>
        <v/>
      </c>
      <c r="K279" s="11" t="str" cm="1">
        <f t="array" ref="K279">IF($B279,myNull,INDEX(tblSourceData[EU Year 1],$A279))</f>
        <v/>
      </c>
      <c r="L279" s="11" t="str" cm="1">
        <f t="array" ref="L279">IF($B279,myNull,INDEX(tblSourceData[EU Year 2],$A279))</f>
        <v/>
      </c>
      <c r="M279" s="11" t="str" cm="1">
        <f t="array" ref="M279">IF($B279,myNull,INDEX(tblSourceData[EU Year 3],$A279))</f>
        <v/>
      </c>
      <c r="N279" s="11" t="str" cm="1">
        <f t="array" ref="N279">IF($B279,myNull,INDEX(tblSourceData[EU Year 4],$A279))</f>
        <v/>
      </c>
      <c r="O279" s="11" t="str" cm="1">
        <f t="array" ref="O279">IF($B279,myNull,INDEX(tblSourceData[EU Year 5],$A279))</f>
        <v/>
      </c>
      <c r="P279" s="11" t="str" cm="1">
        <f t="array" ref="P279">IF($B279,myNull,INDEX(tblSourceData[NonEU Year1],$A279))</f>
        <v/>
      </c>
      <c r="Q279" s="11" t="str" cm="1">
        <f t="array" ref="Q279">IF($B279,myNull,INDEX(tblSourceData[NonEU Year2],$A279))</f>
        <v/>
      </c>
      <c r="R279" s="11" t="str" cm="1">
        <f t="array" ref="R279">IF($B279,myNull,INDEX(tblSourceData[NonEU Year3],$A279))</f>
        <v/>
      </c>
      <c r="S279" s="11" t="str" cm="1">
        <f t="array" ref="S279">IF($B279,myNull,INDEX(tblSourceData[NonEU Year4],$A279))</f>
        <v/>
      </c>
      <c r="T279" s="11" t="str" cm="1">
        <f t="array" ref="T279">IF($B279,myNull,INDEX(tblSourceData[NonEU Year5],$A279))</f>
        <v/>
      </c>
      <c r="V279" s="28">
        <f t="shared" si="61"/>
        <v>0</v>
      </c>
      <c r="W279" s="28">
        <f t="shared" si="62"/>
        <v>0</v>
      </c>
      <c r="X279" s="28">
        <f t="shared" si="63"/>
        <v>0</v>
      </c>
      <c r="Y279" s="28">
        <f t="shared" si="64"/>
        <v>0</v>
      </c>
      <c r="Z279" s="28">
        <f t="shared" si="65"/>
        <v>0</v>
      </c>
      <c r="AA279" s="28">
        <f t="shared" si="66"/>
        <v>0</v>
      </c>
      <c r="AB279" s="28">
        <f t="shared" si="67"/>
        <v>0</v>
      </c>
      <c r="AC279" s="28">
        <f t="shared" si="68"/>
        <v>0</v>
      </c>
      <c r="AD279" s="28">
        <f t="shared" si="69"/>
        <v>0</v>
      </c>
      <c r="AE279" s="28">
        <f t="shared" si="70"/>
        <v>0</v>
      </c>
      <c r="AG279" s="12" t="str" cm="1">
        <f t="array" ref="AG279">IF($B279,myNull,IF(INDEX(tblSourceData[EU Year 1],$A279)=myNull,0,INDEX(tblSourceData[EU Year 1],$A279)))</f>
        <v/>
      </c>
      <c r="AH279" s="12" t="str" cm="1">
        <f t="array" ref="AH279">IF($B279,myNull,IF(INDEX(tblSourceData[EU Year 2],$A279)=myNull,0,INDEX(tblSourceData[EU Year 2],$A279)))</f>
        <v/>
      </c>
      <c r="AI279" s="12" t="str" cm="1">
        <f t="array" ref="AI279">IF($B279,myNull,IF(INDEX(tblSourceData[EU Year 3],$A279)=myNull,0,INDEX(tblSourceData[EU Year 3],$A279)))</f>
        <v/>
      </c>
      <c r="AJ279" s="12" t="str" cm="1">
        <f t="array" ref="AJ279">IF($B279,myNull,IF(INDEX(tblSourceData[EU Year 4],$A279)=myNull,0,INDEX(tblSourceData[EU Year 4],$A279)))</f>
        <v/>
      </c>
      <c r="AK279" s="12" t="str" cm="1">
        <f t="array" ref="AK279">IF($B279,myNull,IF(INDEX(tblSourceData[EU Year 5],$A279)=myNull,0,INDEX(tblSourceData[EU Year 5],$A279)))</f>
        <v/>
      </c>
      <c r="AL279" s="12" t="str" cm="1">
        <f t="array" ref="AL279">IF($B279,myNull,IF(INDEX(tblSourceData[NonEU Year1],$A279)=myNull,0,INDEX(tblSourceData[NonEU Year1],$A279)))</f>
        <v/>
      </c>
      <c r="AM279" s="12" t="str" cm="1">
        <f t="array" ref="AM279">IF($B279,myNull,IF(INDEX(tblSourceData[NonEU Year2],$A279)=myNull,0,INDEX(tblSourceData[NonEU Year2],$A279)))</f>
        <v/>
      </c>
      <c r="AN279" s="12" t="str" cm="1">
        <f t="array" ref="AN279">IF($B279,myNull,IF(INDEX(tblSourceData[NonEU Year3],$A279)=myNull,0,INDEX(tblSourceData[NonEU Year3],$A279)))</f>
        <v/>
      </c>
      <c r="AO279" s="12" t="str" cm="1">
        <f t="array" ref="AO279">IF($B279,myNull,IF(INDEX(tblSourceData[NonEU Year4],$A279)=myNull,0,INDEX(tblSourceData[NonEU Year4],$A279)))</f>
        <v/>
      </c>
      <c r="AP279" s="12" t="str" cm="1">
        <f t="array" ref="AP279">IF($B279,myNull,IF(INDEX(tblSourceData[NonEU Year5],$A279)=myNull,0,INDEX(tblSourceData[NonEU Year5],$A279)))</f>
        <v/>
      </c>
    </row>
    <row r="280" spans="1:42" x14ac:dyDescent="0.3">
      <c r="A280" s="4">
        <f t="shared" si="59"/>
        <v>271</v>
      </c>
      <c r="B280" s="6" t="b">
        <f t="shared" si="60"/>
        <v>1</v>
      </c>
      <c r="D280" t="str" cm="1">
        <f t="array" ref="D280">IF($B280,myNull,INDEX(tblSourceData[Campus],$A280))</f>
        <v/>
      </c>
      <c r="E280" t="str" cm="1">
        <f t="array" ref="E280">IF($B280,myNull,INDEX(tblSourceData[Major],$A280))</f>
        <v/>
      </c>
      <c r="F280" t="str" cm="1">
        <f t="array" ref="F280">IF($B280,myNull,INDEX(tblSourceData[Stage],$A280))</f>
        <v/>
      </c>
      <c r="G280" t="str" cm="1">
        <f t="array" ref="G280">IF($B280,myNull,INDEX(tblSourceData[Level],$A280))</f>
        <v/>
      </c>
      <c r="H280" s="10" t="str" cm="1">
        <f t="array" ref="H280">IF($B280,myNull,INDEX(tblSourceData[EU Census],$A280))</f>
        <v/>
      </c>
      <c r="I280" s="10" t="str" cm="1">
        <f t="array" ref="I280">IF($B280,myNull,INDEX(tblSourceData[NonEU Census],$A280))</f>
        <v/>
      </c>
      <c r="J280" s="10" t="str" cm="1">
        <f t="array" ref="J280">IF($B280,myNull,INDEX(tblSourceData[Census Total],$A280))</f>
        <v/>
      </c>
      <c r="K280" s="11" t="str" cm="1">
        <f t="array" ref="K280">IF($B280,myNull,INDEX(tblSourceData[EU Year 1],$A280))</f>
        <v/>
      </c>
      <c r="L280" s="11" t="str" cm="1">
        <f t="array" ref="L280">IF($B280,myNull,INDEX(tblSourceData[EU Year 2],$A280))</f>
        <v/>
      </c>
      <c r="M280" s="11" t="str" cm="1">
        <f t="array" ref="M280">IF($B280,myNull,INDEX(tblSourceData[EU Year 3],$A280))</f>
        <v/>
      </c>
      <c r="N280" s="11" t="str" cm="1">
        <f t="array" ref="N280">IF($B280,myNull,INDEX(tblSourceData[EU Year 4],$A280))</f>
        <v/>
      </c>
      <c r="O280" s="11" t="str" cm="1">
        <f t="array" ref="O280">IF($B280,myNull,INDEX(tblSourceData[EU Year 5],$A280))</f>
        <v/>
      </c>
      <c r="P280" s="11" t="str" cm="1">
        <f t="array" ref="P280">IF($B280,myNull,INDEX(tblSourceData[NonEU Year1],$A280))</f>
        <v/>
      </c>
      <c r="Q280" s="11" t="str" cm="1">
        <f t="array" ref="Q280">IF($B280,myNull,INDEX(tblSourceData[NonEU Year2],$A280))</f>
        <v/>
      </c>
      <c r="R280" s="11" t="str" cm="1">
        <f t="array" ref="R280">IF($B280,myNull,INDEX(tblSourceData[NonEU Year3],$A280))</f>
        <v/>
      </c>
      <c r="S280" s="11" t="str" cm="1">
        <f t="array" ref="S280">IF($B280,myNull,INDEX(tblSourceData[NonEU Year4],$A280))</f>
        <v/>
      </c>
      <c r="T280" s="11" t="str" cm="1">
        <f t="array" ref="T280">IF($B280,myNull,INDEX(tblSourceData[NonEU Year5],$A280))</f>
        <v/>
      </c>
      <c r="V280" s="28">
        <f t="shared" si="61"/>
        <v>0</v>
      </c>
      <c r="W280" s="28">
        <f t="shared" si="62"/>
        <v>0</v>
      </c>
      <c r="X280" s="28">
        <f t="shared" si="63"/>
        <v>0</v>
      </c>
      <c r="Y280" s="28">
        <f t="shared" si="64"/>
        <v>0</v>
      </c>
      <c r="Z280" s="28">
        <f t="shared" si="65"/>
        <v>0</v>
      </c>
      <c r="AA280" s="28">
        <f t="shared" si="66"/>
        <v>0</v>
      </c>
      <c r="AB280" s="28">
        <f t="shared" si="67"/>
        <v>0</v>
      </c>
      <c r="AC280" s="28">
        <f t="shared" si="68"/>
        <v>0</v>
      </c>
      <c r="AD280" s="28">
        <f t="shared" si="69"/>
        <v>0</v>
      </c>
      <c r="AE280" s="28">
        <f t="shared" si="70"/>
        <v>0</v>
      </c>
      <c r="AG280" s="12" t="str" cm="1">
        <f t="array" ref="AG280">IF($B280,myNull,IF(INDEX(tblSourceData[EU Year 1],$A280)=myNull,0,INDEX(tblSourceData[EU Year 1],$A280)))</f>
        <v/>
      </c>
      <c r="AH280" s="12" t="str" cm="1">
        <f t="array" ref="AH280">IF($B280,myNull,IF(INDEX(tblSourceData[EU Year 2],$A280)=myNull,0,INDEX(tblSourceData[EU Year 2],$A280)))</f>
        <v/>
      </c>
      <c r="AI280" s="12" t="str" cm="1">
        <f t="array" ref="AI280">IF($B280,myNull,IF(INDEX(tblSourceData[EU Year 3],$A280)=myNull,0,INDEX(tblSourceData[EU Year 3],$A280)))</f>
        <v/>
      </c>
      <c r="AJ280" s="12" t="str" cm="1">
        <f t="array" ref="AJ280">IF($B280,myNull,IF(INDEX(tblSourceData[EU Year 4],$A280)=myNull,0,INDEX(tblSourceData[EU Year 4],$A280)))</f>
        <v/>
      </c>
      <c r="AK280" s="12" t="str" cm="1">
        <f t="array" ref="AK280">IF($B280,myNull,IF(INDEX(tblSourceData[EU Year 5],$A280)=myNull,0,INDEX(tblSourceData[EU Year 5],$A280)))</f>
        <v/>
      </c>
      <c r="AL280" s="12" t="str" cm="1">
        <f t="array" ref="AL280">IF($B280,myNull,IF(INDEX(tblSourceData[NonEU Year1],$A280)=myNull,0,INDEX(tblSourceData[NonEU Year1],$A280)))</f>
        <v/>
      </c>
      <c r="AM280" s="12" t="str" cm="1">
        <f t="array" ref="AM280">IF($B280,myNull,IF(INDEX(tblSourceData[NonEU Year2],$A280)=myNull,0,INDEX(tblSourceData[NonEU Year2],$A280)))</f>
        <v/>
      </c>
      <c r="AN280" s="12" t="str" cm="1">
        <f t="array" ref="AN280">IF($B280,myNull,IF(INDEX(tblSourceData[NonEU Year3],$A280)=myNull,0,INDEX(tblSourceData[NonEU Year3],$A280)))</f>
        <v/>
      </c>
      <c r="AO280" s="12" t="str" cm="1">
        <f t="array" ref="AO280">IF($B280,myNull,IF(INDEX(tblSourceData[NonEU Year4],$A280)=myNull,0,INDEX(tblSourceData[NonEU Year4],$A280)))</f>
        <v/>
      </c>
      <c r="AP280" s="12" t="str" cm="1">
        <f t="array" ref="AP280">IF($B280,myNull,IF(INDEX(tblSourceData[NonEU Year5],$A280)=myNull,0,INDEX(tblSourceData[NonEU Year5],$A280)))</f>
        <v/>
      </c>
    </row>
    <row r="281" spans="1:42" x14ac:dyDescent="0.3">
      <c r="A281" s="4">
        <f t="shared" si="59"/>
        <v>272</v>
      </c>
      <c r="B281" s="6" t="b">
        <f t="shared" si="60"/>
        <v>1</v>
      </c>
      <c r="D281" t="str" cm="1">
        <f t="array" ref="D281">IF($B281,myNull,INDEX(tblSourceData[Campus],$A281))</f>
        <v/>
      </c>
      <c r="E281" t="str" cm="1">
        <f t="array" ref="E281">IF($B281,myNull,INDEX(tblSourceData[Major],$A281))</f>
        <v/>
      </c>
      <c r="F281" t="str" cm="1">
        <f t="array" ref="F281">IF($B281,myNull,INDEX(tblSourceData[Stage],$A281))</f>
        <v/>
      </c>
      <c r="G281" t="str" cm="1">
        <f t="array" ref="G281">IF($B281,myNull,INDEX(tblSourceData[Level],$A281))</f>
        <v/>
      </c>
      <c r="H281" s="10" t="str" cm="1">
        <f t="array" ref="H281">IF($B281,myNull,INDEX(tblSourceData[EU Census],$A281))</f>
        <v/>
      </c>
      <c r="I281" s="10" t="str" cm="1">
        <f t="array" ref="I281">IF($B281,myNull,INDEX(tblSourceData[NonEU Census],$A281))</f>
        <v/>
      </c>
      <c r="J281" s="10" t="str" cm="1">
        <f t="array" ref="J281">IF($B281,myNull,INDEX(tblSourceData[Census Total],$A281))</f>
        <v/>
      </c>
      <c r="K281" s="11" t="str" cm="1">
        <f t="array" ref="K281">IF($B281,myNull,INDEX(tblSourceData[EU Year 1],$A281))</f>
        <v/>
      </c>
      <c r="L281" s="11" t="str" cm="1">
        <f t="array" ref="L281">IF($B281,myNull,INDEX(tblSourceData[EU Year 2],$A281))</f>
        <v/>
      </c>
      <c r="M281" s="11" t="str" cm="1">
        <f t="array" ref="M281">IF($B281,myNull,INDEX(tblSourceData[EU Year 3],$A281))</f>
        <v/>
      </c>
      <c r="N281" s="11" t="str" cm="1">
        <f t="array" ref="N281">IF($B281,myNull,INDEX(tblSourceData[EU Year 4],$A281))</f>
        <v/>
      </c>
      <c r="O281" s="11" t="str" cm="1">
        <f t="array" ref="O281">IF($B281,myNull,INDEX(tblSourceData[EU Year 5],$A281))</f>
        <v/>
      </c>
      <c r="P281" s="11" t="str" cm="1">
        <f t="array" ref="P281">IF($B281,myNull,INDEX(tblSourceData[NonEU Year1],$A281))</f>
        <v/>
      </c>
      <c r="Q281" s="11" t="str" cm="1">
        <f t="array" ref="Q281">IF($B281,myNull,INDEX(tblSourceData[NonEU Year2],$A281))</f>
        <v/>
      </c>
      <c r="R281" s="11" t="str" cm="1">
        <f t="array" ref="R281">IF($B281,myNull,INDEX(tblSourceData[NonEU Year3],$A281))</f>
        <v/>
      </c>
      <c r="S281" s="11" t="str" cm="1">
        <f t="array" ref="S281">IF($B281,myNull,INDEX(tblSourceData[NonEU Year4],$A281))</f>
        <v/>
      </c>
      <c r="T281" s="11" t="str" cm="1">
        <f t="array" ref="T281">IF($B281,myNull,INDEX(tblSourceData[NonEU Year5],$A281))</f>
        <v/>
      </c>
      <c r="V281" s="28">
        <f t="shared" si="61"/>
        <v>0</v>
      </c>
      <c r="W281" s="28">
        <f t="shared" si="62"/>
        <v>0</v>
      </c>
      <c r="X281" s="28">
        <f t="shared" si="63"/>
        <v>0</v>
      </c>
      <c r="Y281" s="28">
        <f t="shared" si="64"/>
        <v>0</v>
      </c>
      <c r="Z281" s="28">
        <f t="shared" si="65"/>
        <v>0</v>
      </c>
      <c r="AA281" s="28">
        <f t="shared" si="66"/>
        <v>0</v>
      </c>
      <c r="AB281" s="28">
        <f t="shared" si="67"/>
        <v>0</v>
      </c>
      <c r="AC281" s="28">
        <f t="shared" si="68"/>
        <v>0</v>
      </c>
      <c r="AD281" s="28">
        <f t="shared" si="69"/>
        <v>0</v>
      </c>
      <c r="AE281" s="28">
        <f t="shared" si="70"/>
        <v>0</v>
      </c>
      <c r="AG281" s="12" t="str" cm="1">
        <f t="array" ref="AG281">IF($B281,myNull,IF(INDEX(tblSourceData[EU Year 1],$A281)=myNull,0,INDEX(tblSourceData[EU Year 1],$A281)))</f>
        <v/>
      </c>
      <c r="AH281" s="12" t="str" cm="1">
        <f t="array" ref="AH281">IF($B281,myNull,IF(INDEX(tblSourceData[EU Year 2],$A281)=myNull,0,INDEX(tblSourceData[EU Year 2],$A281)))</f>
        <v/>
      </c>
      <c r="AI281" s="12" t="str" cm="1">
        <f t="array" ref="AI281">IF($B281,myNull,IF(INDEX(tblSourceData[EU Year 3],$A281)=myNull,0,INDEX(tblSourceData[EU Year 3],$A281)))</f>
        <v/>
      </c>
      <c r="AJ281" s="12" t="str" cm="1">
        <f t="array" ref="AJ281">IF($B281,myNull,IF(INDEX(tblSourceData[EU Year 4],$A281)=myNull,0,INDEX(tblSourceData[EU Year 4],$A281)))</f>
        <v/>
      </c>
      <c r="AK281" s="12" t="str" cm="1">
        <f t="array" ref="AK281">IF($B281,myNull,IF(INDEX(tblSourceData[EU Year 5],$A281)=myNull,0,INDEX(tblSourceData[EU Year 5],$A281)))</f>
        <v/>
      </c>
      <c r="AL281" s="12" t="str" cm="1">
        <f t="array" ref="AL281">IF($B281,myNull,IF(INDEX(tblSourceData[NonEU Year1],$A281)=myNull,0,INDEX(tblSourceData[NonEU Year1],$A281)))</f>
        <v/>
      </c>
      <c r="AM281" s="12" t="str" cm="1">
        <f t="array" ref="AM281">IF($B281,myNull,IF(INDEX(tblSourceData[NonEU Year2],$A281)=myNull,0,INDEX(tblSourceData[NonEU Year2],$A281)))</f>
        <v/>
      </c>
      <c r="AN281" s="12" t="str" cm="1">
        <f t="array" ref="AN281">IF($B281,myNull,IF(INDEX(tblSourceData[NonEU Year3],$A281)=myNull,0,INDEX(tblSourceData[NonEU Year3],$A281)))</f>
        <v/>
      </c>
      <c r="AO281" s="12" t="str" cm="1">
        <f t="array" ref="AO281">IF($B281,myNull,IF(INDEX(tblSourceData[NonEU Year4],$A281)=myNull,0,INDEX(tblSourceData[NonEU Year4],$A281)))</f>
        <v/>
      </c>
      <c r="AP281" s="12" t="str" cm="1">
        <f t="array" ref="AP281">IF($B281,myNull,IF(INDEX(tblSourceData[NonEU Year5],$A281)=myNull,0,INDEX(tblSourceData[NonEU Year5],$A281)))</f>
        <v/>
      </c>
    </row>
    <row r="282" spans="1:42" x14ac:dyDescent="0.3">
      <c r="A282" s="4">
        <f t="shared" si="59"/>
        <v>273</v>
      </c>
      <c r="B282" s="6" t="b">
        <f t="shared" si="60"/>
        <v>1</v>
      </c>
      <c r="D282" t="str" cm="1">
        <f t="array" ref="D282">IF($B282,myNull,INDEX(tblSourceData[Campus],$A282))</f>
        <v/>
      </c>
      <c r="E282" t="str" cm="1">
        <f t="array" ref="E282">IF($B282,myNull,INDEX(tblSourceData[Major],$A282))</f>
        <v/>
      </c>
      <c r="F282" t="str" cm="1">
        <f t="array" ref="F282">IF($B282,myNull,INDEX(tblSourceData[Stage],$A282))</f>
        <v/>
      </c>
      <c r="G282" t="str" cm="1">
        <f t="array" ref="G282">IF($B282,myNull,INDEX(tblSourceData[Level],$A282))</f>
        <v/>
      </c>
      <c r="H282" s="10" t="str" cm="1">
        <f t="array" ref="H282">IF($B282,myNull,INDEX(tblSourceData[EU Census],$A282))</f>
        <v/>
      </c>
      <c r="I282" s="10" t="str" cm="1">
        <f t="array" ref="I282">IF($B282,myNull,INDEX(tblSourceData[NonEU Census],$A282))</f>
        <v/>
      </c>
      <c r="J282" s="10" t="str" cm="1">
        <f t="array" ref="J282">IF($B282,myNull,INDEX(tblSourceData[Census Total],$A282))</f>
        <v/>
      </c>
      <c r="K282" s="11" t="str" cm="1">
        <f t="array" ref="K282">IF($B282,myNull,INDEX(tblSourceData[EU Year 1],$A282))</f>
        <v/>
      </c>
      <c r="L282" s="11" t="str" cm="1">
        <f t="array" ref="L282">IF($B282,myNull,INDEX(tblSourceData[EU Year 2],$A282))</f>
        <v/>
      </c>
      <c r="M282" s="11" t="str" cm="1">
        <f t="array" ref="M282">IF($B282,myNull,INDEX(tblSourceData[EU Year 3],$A282))</f>
        <v/>
      </c>
      <c r="N282" s="11" t="str" cm="1">
        <f t="array" ref="N282">IF($B282,myNull,INDEX(tblSourceData[EU Year 4],$A282))</f>
        <v/>
      </c>
      <c r="O282" s="11" t="str" cm="1">
        <f t="array" ref="O282">IF($B282,myNull,INDEX(tblSourceData[EU Year 5],$A282))</f>
        <v/>
      </c>
      <c r="P282" s="11" t="str" cm="1">
        <f t="array" ref="P282">IF($B282,myNull,INDEX(tblSourceData[NonEU Year1],$A282))</f>
        <v/>
      </c>
      <c r="Q282" s="11" t="str" cm="1">
        <f t="array" ref="Q282">IF($B282,myNull,INDEX(tblSourceData[NonEU Year2],$A282))</f>
        <v/>
      </c>
      <c r="R282" s="11" t="str" cm="1">
        <f t="array" ref="R282">IF($B282,myNull,INDEX(tblSourceData[NonEU Year3],$A282))</f>
        <v/>
      </c>
      <c r="S282" s="11" t="str" cm="1">
        <f t="array" ref="S282">IF($B282,myNull,INDEX(tblSourceData[NonEU Year4],$A282))</f>
        <v/>
      </c>
      <c r="T282" s="11" t="str" cm="1">
        <f t="array" ref="T282">IF($B282,myNull,INDEX(tblSourceData[NonEU Year5],$A282))</f>
        <v/>
      </c>
      <c r="V282" s="28">
        <f t="shared" si="61"/>
        <v>0</v>
      </c>
      <c r="W282" s="28">
        <f t="shared" si="62"/>
        <v>0</v>
      </c>
      <c r="X282" s="28">
        <f t="shared" si="63"/>
        <v>0</v>
      </c>
      <c r="Y282" s="28">
        <f t="shared" si="64"/>
        <v>0</v>
      </c>
      <c r="Z282" s="28">
        <f t="shared" si="65"/>
        <v>0</v>
      </c>
      <c r="AA282" s="28">
        <f t="shared" si="66"/>
        <v>0</v>
      </c>
      <c r="AB282" s="28">
        <f t="shared" si="67"/>
        <v>0</v>
      </c>
      <c r="AC282" s="28">
        <f t="shared" si="68"/>
        <v>0</v>
      </c>
      <c r="AD282" s="28">
        <f t="shared" si="69"/>
        <v>0</v>
      </c>
      <c r="AE282" s="28">
        <f t="shared" si="70"/>
        <v>0</v>
      </c>
      <c r="AG282" s="12" t="str" cm="1">
        <f t="array" ref="AG282">IF($B282,myNull,IF(INDEX(tblSourceData[EU Year 1],$A282)=myNull,0,INDEX(tblSourceData[EU Year 1],$A282)))</f>
        <v/>
      </c>
      <c r="AH282" s="12" t="str" cm="1">
        <f t="array" ref="AH282">IF($B282,myNull,IF(INDEX(tblSourceData[EU Year 2],$A282)=myNull,0,INDEX(tblSourceData[EU Year 2],$A282)))</f>
        <v/>
      </c>
      <c r="AI282" s="12" t="str" cm="1">
        <f t="array" ref="AI282">IF($B282,myNull,IF(INDEX(tblSourceData[EU Year 3],$A282)=myNull,0,INDEX(tblSourceData[EU Year 3],$A282)))</f>
        <v/>
      </c>
      <c r="AJ282" s="12" t="str" cm="1">
        <f t="array" ref="AJ282">IF($B282,myNull,IF(INDEX(tblSourceData[EU Year 4],$A282)=myNull,0,INDEX(tblSourceData[EU Year 4],$A282)))</f>
        <v/>
      </c>
      <c r="AK282" s="12" t="str" cm="1">
        <f t="array" ref="AK282">IF($B282,myNull,IF(INDEX(tblSourceData[EU Year 5],$A282)=myNull,0,INDEX(tblSourceData[EU Year 5],$A282)))</f>
        <v/>
      </c>
      <c r="AL282" s="12" t="str" cm="1">
        <f t="array" ref="AL282">IF($B282,myNull,IF(INDEX(tblSourceData[NonEU Year1],$A282)=myNull,0,INDEX(tblSourceData[NonEU Year1],$A282)))</f>
        <v/>
      </c>
      <c r="AM282" s="12" t="str" cm="1">
        <f t="array" ref="AM282">IF($B282,myNull,IF(INDEX(tblSourceData[NonEU Year2],$A282)=myNull,0,INDEX(tblSourceData[NonEU Year2],$A282)))</f>
        <v/>
      </c>
      <c r="AN282" s="12" t="str" cm="1">
        <f t="array" ref="AN282">IF($B282,myNull,IF(INDEX(tblSourceData[NonEU Year3],$A282)=myNull,0,INDEX(tblSourceData[NonEU Year3],$A282)))</f>
        <v/>
      </c>
      <c r="AO282" s="12" t="str" cm="1">
        <f t="array" ref="AO282">IF($B282,myNull,IF(INDEX(tblSourceData[NonEU Year4],$A282)=myNull,0,INDEX(tblSourceData[NonEU Year4],$A282)))</f>
        <v/>
      </c>
      <c r="AP282" s="12" t="str" cm="1">
        <f t="array" ref="AP282">IF($B282,myNull,IF(INDEX(tblSourceData[NonEU Year5],$A282)=myNull,0,INDEX(tblSourceData[NonEU Year5],$A282)))</f>
        <v/>
      </c>
    </row>
    <row r="283" spans="1:42" x14ac:dyDescent="0.3">
      <c r="A283" s="4">
        <f t="shared" si="59"/>
        <v>274</v>
      </c>
      <c r="B283" s="6" t="b">
        <f t="shared" si="60"/>
        <v>1</v>
      </c>
      <c r="D283" t="str" cm="1">
        <f t="array" ref="D283">IF($B283,myNull,INDEX(tblSourceData[Campus],$A283))</f>
        <v/>
      </c>
      <c r="E283" t="str" cm="1">
        <f t="array" ref="E283">IF($B283,myNull,INDEX(tblSourceData[Major],$A283))</f>
        <v/>
      </c>
      <c r="F283" t="str" cm="1">
        <f t="array" ref="F283">IF($B283,myNull,INDEX(tblSourceData[Stage],$A283))</f>
        <v/>
      </c>
      <c r="G283" t="str" cm="1">
        <f t="array" ref="G283">IF($B283,myNull,INDEX(tblSourceData[Level],$A283))</f>
        <v/>
      </c>
      <c r="H283" s="10" t="str" cm="1">
        <f t="array" ref="H283">IF($B283,myNull,INDEX(tblSourceData[EU Census],$A283))</f>
        <v/>
      </c>
      <c r="I283" s="10" t="str" cm="1">
        <f t="array" ref="I283">IF($B283,myNull,INDEX(tblSourceData[NonEU Census],$A283))</f>
        <v/>
      </c>
      <c r="J283" s="10" t="str" cm="1">
        <f t="array" ref="J283">IF($B283,myNull,INDEX(tblSourceData[Census Total],$A283))</f>
        <v/>
      </c>
      <c r="K283" s="11" t="str" cm="1">
        <f t="array" ref="K283">IF($B283,myNull,INDEX(tblSourceData[EU Year 1],$A283))</f>
        <v/>
      </c>
      <c r="L283" s="11" t="str" cm="1">
        <f t="array" ref="L283">IF($B283,myNull,INDEX(tblSourceData[EU Year 2],$A283))</f>
        <v/>
      </c>
      <c r="M283" s="11" t="str" cm="1">
        <f t="array" ref="M283">IF($B283,myNull,INDEX(tblSourceData[EU Year 3],$A283))</f>
        <v/>
      </c>
      <c r="N283" s="11" t="str" cm="1">
        <f t="array" ref="N283">IF($B283,myNull,INDEX(tblSourceData[EU Year 4],$A283))</f>
        <v/>
      </c>
      <c r="O283" s="11" t="str" cm="1">
        <f t="array" ref="O283">IF($B283,myNull,INDEX(tblSourceData[EU Year 5],$A283))</f>
        <v/>
      </c>
      <c r="P283" s="11" t="str" cm="1">
        <f t="array" ref="P283">IF($B283,myNull,INDEX(tblSourceData[NonEU Year1],$A283))</f>
        <v/>
      </c>
      <c r="Q283" s="11" t="str" cm="1">
        <f t="array" ref="Q283">IF($B283,myNull,INDEX(tblSourceData[NonEU Year2],$A283))</f>
        <v/>
      </c>
      <c r="R283" s="11" t="str" cm="1">
        <f t="array" ref="R283">IF($B283,myNull,INDEX(tblSourceData[NonEU Year3],$A283))</f>
        <v/>
      </c>
      <c r="S283" s="11" t="str" cm="1">
        <f t="array" ref="S283">IF($B283,myNull,INDEX(tblSourceData[NonEU Year4],$A283))</f>
        <v/>
      </c>
      <c r="T283" s="11" t="str" cm="1">
        <f t="array" ref="T283">IF($B283,myNull,INDEX(tblSourceData[NonEU Year5],$A283))</f>
        <v/>
      </c>
      <c r="V283" s="28">
        <f t="shared" si="61"/>
        <v>0</v>
      </c>
      <c r="W283" s="28">
        <f t="shared" si="62"/>
        <v>0</v>
      </c>
      <c r="X283" s="28">
        <f t="shared" si="63"/>
        <v>0</v>
      </c>
      <c r="Y283" s="28">
        <f t="shared" si="64"/>
        <v>0</v>
      </c>
      <c r="Z283" s="28">
        <f t="shared" si="65"/>
        <v>0</v>
      </c>
      <c r="AA283" s="28">
        <f t="shared" si="66"/>
        <v>0</v>
      </c>
      <c r="AB283" s="28">
        <f t="shared" si="67"/>
        <v>0</v>
      </c>
      <c r="AC283" s="28">
        <f t="shared" si="68"/>
        <v>0</v>
      </c>
      <c r="AD283" s="28">
        <f t="shared" si="69"/>
        <v>0</v>
      </c>
      <c r="AE283" s="28">
        <f t="shared" si="70"/>
        <v>0</v>
      </c>
      <c r="AG283" s="12" t="str" cm="1">
        <f t="array" ref="AG283">IF($B283,myNull,IF(INDEX(tblSourceData[EU Year 1],$A283)=myNull,0,INDEX(tblSourceData[EU Year 1],$A283)))</f>
        <v/>
      </c>
      <c r="AH283" s="12" t="str" cm="1">
        <f t="array" ref="AH283">IF($B283,myNull,IF(INDEX(tblSourceData[EU Year 2],$A283)=myNull,0,INDEX(tblSourceData[EU Year 2],$A283)))</f>
        <v/>
      </c>
      <c r="AI283" s="12" t="str" cm="1">
        <f t="array" ref="AI283">IF($B283,myNull,IF(INDEX(tblSourceData[EU Year 3],$A283)=myNull,0,INDEX(tblSourceData[EU Year 3],$A283)))</f>
        <v/>
      </c>
      <c r="AJ283" s="12" t="str" cm="1">
        <f t="array" ref="AJ283">IF($B283,myNull,IF(INDEX(tblSourceData[EU Year 4],$A283)=myNull,0,INDEX(tblSourceData[EU Year 4],$A283)))</f>
        <v/>
      </c>
      <c r="AK283" s="12" t="str" cm="1">
        <f t="array" ref="AK283">IF($B283,myNull,IF(INDEX(tblSourceData[EU Year 5],$A283)=myNull,0,INDEX(tblSourceData[EU Year 5],$A283)))</f>
        <v/>
      </c>
      <c r="AL283" s="12" t="str" cm="1">
        <f t="array" ref="AL283">IF($B283,myNull,IF(INDEX(tblSourceData[NonEU Year1],$A283)=myNull,0,INDEX(tblSourceData[NonEU Year1],$A283)))</f>
        <v/>
      </c>
      <c r="AM283" s="12" t="str" cm="1">
        <f t="array" ref="AM283">IF($B283,myNull,IF(INDEX(tblSourceData[NonEU Year2],$A283)=myNull,0,INDEX(tblSourceData[NonEU Year2],$A283)))</f>
        <v/>
      </c>
      <c r="AN283" s="12" t="str" cm="1">
        <f t="array" ref="AN283">IF($B283,myNull,IF(INDEX(tblSourceData[NonEU Year3],$A283)=myNull,0,INDEX(tblSourceData[NonEU Year3],$A283)))</f>
        <v/>
      </c>
      <c r="AO283" s="12" t="str" cm="1">
        <f t="array" ref="AO283">IF($B283,myNull,IF(INDEX(tblSourceData[NonEU Year4],$A283)=myNull,0,INDEX(tblSourceData[NonEU Year4],$A283)))</f>
        <v/>
      </c>
      <c r="AP283" s="12" t="str" cm="1">
        <f t="array" ref="AP283">IF($B283,myNull,IF(INDEX(tblSourceData[NonEU Year5],$A283)=myNull,0,INDEX(tblSourceData[NonEU Year5],$A283)))</f>
        <v/>
      </c>
    </row>
    <row r="284" spans="1:42" x14ac:dyDescent="0.3">
      <c r="A284" s="4">
        <f t="shared" si="59"/>
        <v>275</v>
      </c>
      <c r="B284" s="6" t="b">
        <f t="shared" si="60"/>
        <v>1</v>
      </c>
      <c r="D284" t="str" cm="1">
        <f t="array" ref="D284">IF($B284,myNull,INDEX(tblSourceData[Campus],$A284))</f>
        <v/>
      </c>
      <c r="E284" t="str" cm="1">
        <f t="array" ref="E284">IF($B284,myNull,INDEX(tblSourceData[Major],$A284))</f>
        <v/>
      </c>
      <c r="F284" t="str" cm="1">
        <f t="array" ref="F284">IF($B284,myNull,INDEX(tblSourceData[Stage],$A284))</f>
        <v/>
      </c>
      <c r="G284" t="str" cm="1">
        <f t="array" ref="G284">IF($B284,myNull,INDEX(tblSourceData[Level],$A284))</f>
        <v/>
      </c>
      <c r="H284" s="10" t="str" cm="1">
        <f t="array" ref="H284">IF($B284,myNull,INDEX(tblSourceData[EU Census],$A284))</f>
        <v/>
      </c>
      <c r="I284" s="10" t="str" cm="1">
        <f t="array" ref="I284">IF($B284,myNull,INDEX(tblSourceData[NonEU Census],$A284))</f>
        <v/>
      </c>
      <c r="J284" s="10" t="str" cm="1">
        <f t="array" ref="J284">IF($B284,myNull,INDEX(tblSourceData[Census Total],$A284))</f>
        <v/>
      </c>
      <c r="K284" s="11" t="str" cm="1">
        <f t="array" ref="K284">IF($B284,myNull,INDEX(tblSourceData[EU Year 1],$A284))</f>
        <v/>
      </c>
      <c r="L284" s="11" t="str" cm="1">
        <f t="array" ref="L284">IF($B284,myNull,INDEX(tblSourceData[EU Year 2],$A284))</f>
        <v/>
      </c>
      <c r="M284" s="11" t="str" cm="1">
        <f t="array" ref="M284">IF($B284,myNull,INDEX(tblSourceData[EU Year 3],$A284))</f>
        <v/>
      </c>
      <c r="N284" s="11" t="str" cm="1">
        <f t="array" ref="N284">IF($B284,myNull,INDEX(tblSourceData[EU Year 4],$A284))</f>
        <v/>
      </c>
      <c r="O284" s="11" t="str" cm="1">
        <f t="array" ref="O284">IF($B284,myNull,INDEX(tblSourceData[EU Year 5],$A284))</f>
        <v/>
      </c>
      <c r="P284" s="11" t="str" cm="1">
        <f t="array" ref="P284">IF($B284,myNull,INDEX(tblSourceData[NonEU Year1],$A284))</f>
        <v/>
      </c>
      <c r="Q284" s="11" t="str" cm="1">
        <f t="array" ref="Q284">IF($B284,myNull,INDEX(tblSourceData[NonEU Year2],$A284))</f>
        <v/>
      </c>
      <c r="R284" s="11" t="str" cm="1">
        <f t="array" ref="R284">IF($B284,myNull,INDEX(tblSourceData[NonEU Year3],$A284))</f>
        <v/>
      </c>
      <c r="S284" s="11" t="str" cm="1">
        <f t="array" ref="S284">IF($B284,myNull,INDEX(tblSourceData[NonEU Year4],$A284))</f>
        <v/>
      </c>
      <c r="T284" s="11" t="str" cm="1">
        <f t="array" ref="T284">IF($B284,myNull,INDEX(tblSourceData[NonEU Year5],$A284))</f>
        <v/>
      </c>
      <c r="V284" s="28">
        <f t="shared" si="61"/>
        <v>0</v>
      </c>
      <c r="W284" s="28">
        <f t="shared" si="62"/>
        <v>0</v>
      </c>
      <c r="X284" s="28">
        <f t="shared" si="63"/>
        <v>0</v>
      </c>
      <c r="Y284" s="28">
        <f t="shared" si="64"/>
        <v>0</v>
      </c>
      <c r="Z284" s="28">
        <f t="shared" si="65"/>
        <v>0</v>
      </c>
      <c r="AA284" s="28">
        <f t="shared" si="66"/>
        <v>0</v>
      </c>
      <c r="AB284" s="28">
        <f t="shared" si="67"/>
        <v>0</v>
      </c>
      <c r="AC284" s="28">
        <f t="shared" si="68"/>
        <v>0</v>
      </c>
      <c r="AD284" s="28">
        <f t="shared" si="69"/>
        <v>0</v>
      </c>
      <c r="AE284" s="28">
        <f t="shared" si="70"/>
        <v>0</v>
      </c>
      <c r="AG284" s="12" t="str" cm="1">
        <f t="array" ref="AG284">IF($B284,myNull,IF(INDEX(tblSourceData[EU Year 1],$A284)=myNull,0,INDEX(tblSourceData[EU Year 1],$A284)))</f>
        <v/>
      </c>
      <c r="AH284" s="12" t="str" cm="1">
        <f t="array" ref="AH284">IF($B284,myNull,IF(INDEX(tblSourceData[EU Year 2],$A284)=myNull,0,INDEX(tblSourceData[EU Year 2],$A284)))</f>
        <v/>
      </c>
      <c r="AI284" s="12" t="str" cm="1">
        <f t="array" ref="AI284">IF($B284,myNull,IF(INDEX(tblSourceData[EU Year 3],$A284)=myNull,0,INDEX(tblSourceData[EU Year 3],$A284)))</f>
        <v/>
      </c>
      <c r="AJ284" s="12" t="str" cm="1">
        <f t="array" ref="AJ284">IF($B284,myNull,IF(INDEX(tblSourceData[EU Year 4],$A284)=myNull,0,INDEX(tblSourceData[EU Year 4],$A284)))</f>
        <v/>
      </c>
      <c r="AK284" s="12" t="str" cm="1">
        <f t="array" ref="AK284">IF($B284,myNull,IF(INDEX(tblSourceData[EU Year 5],$A284)=myNull,0,INDEX(tblSourceData[EU Year 5],$A284)))</f>
        <v/>
      </c>
      <c r="AL284" s="12" t="str" cm="1">
        <f t="array" ref="AL284">IF($B284,myNull,IF(INDEX(tblSourceData[NonEU Year1],$A284)=myNull,0,INDEX(tblSourceData[NonEU Year1],$A284)))</f>
        <v/>
      </c>
      <c r="AM284" s="12" t="str" cm="1">
        <f t="array" ref="AM284">IF($B284,myNull,IF(INDEX(tblSourceData[NonEU Year2],$A284)=myNull,0,INDEX(tblSourceData[NonEU Year2],$A284)))</f>
        <v/>
      </c>
      <c r="AN284" s="12" t="str" cm="1">
        <f t="array" ref="AN284">IF($B284,myNull,IF(INDEX(tblSourceData[NonEU Year3],$A284)=myNull,0,INDEX(tblSourceData[NonEU Year3],$A284)))</f>
        <v/>
      </c>
      <c r="AO284" s="12" t="str" cm="1">
        <f t="array" ref="AO284">IF($B284,myNull,IF(INDEX(tblSourceData[NonEU Year4],$A284)=myNull,0,INDEX(tblSourceData[NonEU Year4],$A284)))</f>
        <v/>
      </c>
      <c r="AP284" s="12" t="str" cm="1">
        <f t="array" ref="AP284">IF($B284,myNull,IF(INDEX(tblSourceData[NonEU Year5],$A284)=myNull,0,INDEX(tblSourceData[NonEU Year5],$A284)))</f>
        <v/>
      </c>
    </row>
    <row r="285" spans="1:42" x14ac:dyDescent="0.3">
      <c r="A285" s="4">
        <f t="shared" si="59"/>
        <v>276</v>
      </c>
      <c r="B285" s="6" t="b">
        <f t="shared" si="60"/>
        <v>1</v>
      </c>
      <c r="D285" t="str" cm="1">
        <f t="array" ref="D285">IF($B285,myNull,INDEX(tblSourceData[Campus],$A285))</f>
        <v/>
      </c>
      <c r="E285" t="str" cm="1">
        <f t="array" ref="E285">IF($B285,myNull,INDEX(tblSourceData[Major],$A285))</f>
        <v/>
      </c>
      <c r="F285" t="str" cm="1">
        <f t="array" ref="F285">IF($B285,myNull,INDEX(tblSourceData[Stage],$A285))</f>
        <v/>
      </c>
      <c r="G285" t="str" cm="1">
        <f t="array" ref="G285">IF($B285,myNull,INDEX(tblSourceData[Level],$A285))</f>
        <v/>
      </c>
      <c r="H285" s="10" t="str" cm="1">
        <f t="array" ref="H285">IF($B285,myNull,INDEX(tblSourceData[EU Census],$A285))</f>
        <v/>
      </c>
      <c r="I285" s="10" t="str" cm="1">
        <f t="array" ref="I285">IF($B285,myNull,INDEX(tblSourceData[NonEU Census],$A285))</f>
        <v/>
      </c>
      <c r="J285" s="10" t="str" cm="1">
        <f t="array" ref="J285">IF($B285,myNull,INDEX(tblSourceData[Census Total],$A285))</f>
        <v/>
      </c>
      <c r="K285" s="11" t="str" cm="1">
        <f t="array" ref="K285">IF($B285,myNull,INDEX(tblSourceData[EU Year 1],$A285))</f>
        <v/>
      </c>
      <c r="L285" s="11" t="str" cm="1">
        <f t="array" ref="L285">IF($B285,myNull,INDEX(tblSourceData[EU Year 2],$A285))</f>
        <v/>
      </c>
      <c r="M285" s="11" t="str" cm="1">
        <f t="array" ref="M285">IF($B285,myNull,INDEX(tblSourceData[EU Year 3],$A285))</f>
        <v/>
      </c>
      <c r="N285" s="11" t="str" cm="1">
        <f t="array" ref="N285">IF($B285,myNull,INDEX(tblSourceData[EU Year 4],$A285))</f>
        <v/>
      </c>
      <c r="O285" s="11" t="str" cm="1">
        <f t="array" ref="O285">IF($B285,myNull,INDEX(tblSourceData[EU Year 5],$A285))</f>
        <v/>
      </c>
      <c r="P285" s="11" t="str" cm="1">
        <f t="array" ref="P285">IF($B285,myNull,INDEX(tblSourceData[NonEU Year1],$A285))</f>
        <v/>
      </c>
      <c r="Q285" s="11" t="str" cm="1">
        <f t="array" ref="Q285">IF($B285,myNull,INDEX(tblSourceData[NonEU Year2],$A285))</f>
        <v/>
      </c>
      <c r="R285" s="11" t="str" cm="1">
        <f t="array" ref="R285">IF($B285,myNull,INDEX(tblSourceData[NonEU Year3],$A285))</f>
        <v/>
      </c>
      <c r="S285" s="11" t="str" cm="1">
        <f t="array" ref="S285">IF($B285,myNull,INDEX(tblSourceData[NonEU Year4],$A285))</f>
        <v/>
      </c>
      <c r="T285" s="11" t="str" cm="1">
        <f t="array" ref="T285">IF($B285,myNull,INDEX(tblSourceData[NonEU Year5],$A285))</f>
        <v/>
      </c>
      <c r="V285" s="28">
        <f t="shared" si="61"/>
        <v>0</v>
      </c>
      <c r="W285" s="28">
        <f t="shared" si="62"/>
        <v>0</v>
      </c>
      <c r="X285" s="28">
        <f t="shared" si="63"/>
        <v>0</v>
      </c>
      <c r="Y285" s="28">
        <f t="shared" si="64"/>
        <v>0</v>
      </c>
      <c r="Z285" s="28">
        <f t="shared" si="65"/>
        <v>0</v>
      </c>
      <c r="AA285" s="28">
        <f t="shared" si="66"/>
        <v>0</v>
      </c>
      <c r="AB285" s="28">
        <f t="shared" si="67"/>
        <v>0</v>
      </c>
      <c r="AC285" s="28">
        <f t="shared" si="68"/>
        <v>0</v>
      </c>
      <c r="AD285" s="28">
        <f t="shared" si="69"/>
        <v>0</v>
      </c>
      <c r="AE285" s="28">
        <f t="shared" si="70"/>
        <v>0</v>
      </c>
      <c r="AG285" s="12" t="str" cm="1">
        <f t="array" ref="AG285">IF($B285,myNull,IF(INDEX(tblSourceData[EU Year 1],$A285)=myNull,0,INDEX(tblSourceData[EU Year 1],$A285)))</f>
        <v/>
      </c>
      <c r="AH285" s="12" t="str" cm="1">
        <f t="array" ref="AH285">IF($B285,myNull,IF(INDEX(tblSourceData[EU Year 2],$A285)=myNull,0,INDEX(tblSourceData[EU Year 2],$A285)))</f>
        <v/>
      </c>
      <c r="AI285" s="12" t="str" cm="1">
        <f t="array" ref="AI285">IF($B285,myNull,IF(INDEX(tblSourceData[EU Year 3],$A285)=myNull,0,INDEX(tblSourceData[EU Year 3],$A285)))</f>
        <v/>
      </c>
      <c r="AJ285" s="12" t="str" cm="1">
        <f t="array" ref="AJ285">IF($B285,myNull,IF(INDEX(tblSourceData[EU Year 4],$A285)=myNull,0,INDEX(tblSourceData[EU Year 4],$A285)))</f>
        <v/>
      </c>
      <c r="AK285" s="12" t="str" cm="1">
        <f t="array" ref="AK285">IF($B285,myNull,IF(INDEX(tblSourceData[EU Year 5],$A285)=myNull,0,INDEX(tblSourceData[EU Year 5],$A285)))</f>
        <v/>
      </c>
      <c r="AL285" s="12" t="str" cm="1">
        <f t="array" ref="AL285">IF($B285,myNull,IF(INDEX(tblSourceData[NonEU Year1],$A285)=myNull,0,INDEX(tblSourceData[NonEU Year1],$A285)))</f>
        <v/>
      </c>
      <c r="AM285" s="12" t="str" cm="1">
        <f t="array" ref="AM285">IF($B285,myNull,IF(INDEX(tblSourceData[NonEU Year2],$A285)=myNull,0,INDEX(tblSourceData[NonEU Year2],$A285)))</f>
        <v/>
      </c>
      <c r="AN285" s="12" t="str" cm="1">
        <f t="array" ref="AN285">IF($B285,myNull,IF(INDEX(tblSourceData[NonEU Year3],$A285)=myNull,0,INDEX(tblSourceData[NonEU Year3],$A285)))</f>
        <v/>
      </c>
      <c r="AO285" s="12" t="str" cm="1">
        <f t="array" ref="AO285">IF($B285,myNull,IF(INDEX(tblSourceData[NonEU Year4],$A285)=myNull,0,INDEX(tblSourceData[NonEU Year4],$A285)))</f>
        <v/>
      </c>
      <c r="AP285" s="12" t="str" cm="1">
        <f t="array" ref="AP285">IF($B285,myNull,IF(INDEX(tblSourceData[NonEU Year5],$A285)=myNull,0,INDEX(tblSourceData[NonEU Year5],$A285)))</f>
        <v/>
      </c>
    </row>
    <row r="286" spans="1:42" x14ac:dyDescent="0.3">
      <c r="A286" s="4">
        <f t="shared" si="59"/>
        <v>277</v>
      </c>
      <c r="B286" s="6" t="b">
        <f t="shared" si="60"/>
        <v>1</v>
      </c>
      <c r="D286" t="str" cm="1">
        <f t="array" ref="D286">IF($B286,myNull,INDEX(tblSourceData[Campus],$A286))</f>
        <v/>
      </c>
      <c r="E286" t="str" cm="1">
        <f t="array" ref="E286">IF($B286,myNull,INDEX(tblSourceData[Major],$A286))</f>
        <v/>
      </c>
      <c r="F286" t="str" cm="1">
        <f t="array" ref="F286">IF($B286,myNull,INDEX(tblSourceData[Stage],$A286))</f>
        <v/>
      </c>
      <c r="G286" t="str" cm="1">
        <f t="array" ref="G286">IF($B286,myNull,INDEX(tblSourceData[Level],$A286))</f>
        <v/>
      </c>
      <c r="H286" s="10" t="str" cm="1">
        <f t="array" ref="H286">IF($B286,myNull,INDEX(tblSourceData[EU Census],$A286))</f>
        <v/>
      </c>
      <c r="I286" s="10" t="str" cm="1">
        <f t="array" ref="I286">IF($B286,myNull,INDEX(tblSourceData[NonEU Census],$A286))</f>
        <v/>
      </c>
      <c r="J286" s="10" t="str" cm="1">
        <f t="array" ref="J286">IF($B286,myNull,INDEX(tblSourceData[Census Total],$A286))</f>
        <v/>
      </c>
      <c r="K286" s="11" t="str" cm="1">
        <f t="array" ref="K286">IF($B286,myNull,INDEX(tblSourceData[EU Year 1],$A286))</f>
        <v/>
      </c>
      <c r="L286" s="11" t="str" cm="1">
        <f t="array" ref="L286">IF($B286,myNull,INDEX(tblSourceData[EU Year 2],$A286))</f>
        <v/>
      </c>
      <c r="M286" s="11" t="str" cm="1">
        <f t="array" ref="M286">IF($B286,myNull,INDEX(tblSourceData[EU Year 3],$A286))</f>
        <v/>
      </c>
      <c r="N286" s="11" t="str" cm="1">
        <f t="array" ref="N286">IF($B286,myNull,INDEX(tblSourceData[EU Year 4],$A286))</f>
        <v/>
      </c>
      <c r="O286" s="11" t="str" cm="1">
        <f t="array" ref="O286">IF($B286,myNull,INDEX(tblSourceData[EU Year 5],$A286))</f>
        <v/>
      </c>
      <c r="P286" s="11" t="str" cm="1">
        <f t="array" ref="P286">IF($B286,myNull,INDEX(tblSourceData[NonEU Year1],$A286))</f>
        <v/>
      </c>
      <c r="Q286" s="11" t="str" cm="1">
        <f t="array" ref="Q286">IF($B286,myNull,INDEX(tblSourceData[NonEU Year2],$A286))</f>
        <v/>
      </c>
      <c r="R286" s="11" t="str" cm="1">
        <f t="array" ref="R286">IF($B286,myNull,INDEX(tblSourceData[NonEU Year3],$A286))</f>
        <v/>
      </c>
      <c r="S286" s="11" t="str" cm="1">
        <f t="array" ref="S286">IF($B286,myNull,INDEX(tblSourceData[NonEU Year4],$A286))</f>
        <v/>
      </c>
      <c r="T286" s="11" t="str" cm="1">
        <f t="array" ref="T286">IF($B286,myNull,INDEX(tblSourceData[NonEU Year5],$A286))</f>
        <v/>
      </c>
      <c r="V286" s="28">
        <f t="shared" si="61"/>
        <v>0</v>
      </c>
      <c r="W286" s="28">
        <f t="shared" si="62"/>
        <v>0</v>
      </c>
      <c r="X286" s="28">
        <f t="shared" si="63"/>
        <v>0</v>
      </c>
      <c r="Y286" s="28">
        <f t="shared" si="64"/>
        <v>0</v>
      </c>
      <c r="Z286" s="28">
        <f t="shared" si="65"/>
        <v>0</v>
      </c>
      <c r="AA286" s="28">
        <f t="shared" si="66"/>
        <v>0</v>
      </c>
      <c r="AB286" s="28">
        <f t="shared" si="67"/>
        <v>0</v>
      </c>
      <c r="AC286" s="28">
        <f t="shared" si="68"/>
        <v>0</v>
      </c>
      <c r="AD286" s="28">
        <f t="shared" si="69"/>
        <v>0</v>
      </c>
      <c r="AE286" s="28">
        <f t="shared" si="70"/>
        <v>0</v>
      </c>
      <c r="AG286" s="12" t="str" cm="1">
        <f t="array" ref="AG286">IF($B286,myNull,IF(INDEX(tblSourceData[EU Year 1],$A286)=myNull,0,INDEX(tblSourceData[EU Year 1],$A286)))</f>
        <v/>
      </c>
      <c r="AH286" s="12" t="str" cm="1">
        <f t="array" ref="AH286">IF($B286,myNull,IF(INDEX(tblSourceData[EU Year 2],$A286)=myNull,0,INDEX(tblSourceData[EU Year 2],$A286)))</f>
        <v/>
      </c>
      <c r="AI286" s="12" t="str" cm="1">
        <f t="array" ref="AI286">IF($B286,myNull,IF(INDEX(tblSourceData[EU Year 3],$A286)=myNull,0,INDEX(tblSourceData[EU Year 3],$A286)))</f>
        <v/>
      </c>
      <c r="AJ286" s="12" t="str" cm="1">
        <f t="array" ref="AJ286">IF($B286,myNull,IF(INDEX(tblSourceData[EU Year 4],$A286)=myNull,0,INDEX(tblSourceData[EU Year 4],$A286)))</f>
        <v/>
      </c>
      <c r="AK286" s="12" t="str" cm="1">
        <f t="array" ref="AK286">IF($B286,myNull,IF(INDEX(tblSourceData[EU Year 5],$A286)=myNull,0,INDEX(tblSourceData[EU Year 5],$A286)))</f>
        <v/>
      </c>
      <c r="AL286" s="12" t="str" cm="1">
        <f t="array" ref="AL286">IF($B286,myNull,IF(INDEX(tblSourceData[NonEU Year1],$A286)=myNull,0,INDEX(tblSourceData[NonEU Year1],$A286)))</f>
        <v/>
      </c>
      <c r="AM286" s="12" t="str" cm="1">
        <f t="array" ref="AM286">IF($B286,myNull,IF(INDEX(tblSourceData[NonEU Year2],$A286)=myNull,0,INDEX(tblSourceData[NonEU Year2],$A286)))</f>
        <v/>
      </c>
      <c r="AN286" s="12" t="str" cm="1">
        <f t="array" ref="AN286">IF($B286,myNull,IF(INDEX(tblSourceData[NonEU Year3],$A286)=myNull,0,INDEX(tblSourceData[NonEU Year3],$A286)))</f>
        <v/>
      </c>
      <c r="AO286" s="12" t="str" cm="1">
        <f t="array" ref="AO286">IF($B286,myNull,IF(INDEX(tblSourceData[NonEU Year4],$A286)=myNull,0,INDEX(tblSourceData[NonEU Year4],$A286)))</f>
        <v/>
      </c>
      <c r="AP286" s="12" t="str" cm="1">
        <f t="array" ref="AP286">IF($B286,myNull,IF(INDEX(tblSourceData[NonEU Year5],$A286)=myNull,0,INDEX(tblSourceData[NonEU Year5],$A286)))</f>
        <v/>
      </c>
    </row>
    <row r="287" spans="1:42" x14ac:dyDescent="0.3">
      <c r="A287" s="4">
        <f t="shared" si="59"/>
        <v>278</v>
      </c>
      <c r="B287" s="6" t="b">
        <f t="shared" si="60"/>
        <v>1</v>
      </c>
      <c r="D287" t="str" cm="1">
        <f t="array" ref="D287">IF($B287,myNull,INDEX(tblSourceData[Campus],$A287))</f>
        <v/>
      </c>
      <c r="E287" t="str" cm="1">
        <f t="array" ref="E287">IF($B287,myNull,INDEX(tblSourceData[Major],$A287))</f>
        <v/>
      </c>
      <c r="F287" t="str" cm="1">
        <f t="array" ref="F287">IF($B287,myNull,INDEX(tblSourceData[Stage],$A287))</f>
        <v/>
      </c>
      <c r="G287" t="str" cm="1">
        <f t="array" ref="G287">IF($B287,myNull,INDEX(tblSourceData[Level],$A287))</f>
        <v/>
      </c>
      <c r="H287" s="10" t="str" cm="1">
        <f t="array" ref="H287">IF($B287,myNull,INDEX(tblSourceData[EU Census],$A287))</f>
        <v/>
      </c>
      <c r="I287" s="10" t="str" cm="1">
        <f t="array" ref="I287">IF($B287,myNull,INDEX(tblSourceData[NonEU Census],$A287))</f>
        <v/>
      </c>
      <c r="J287" s="10" t="str" cm="1">
        <f t="array" ref="J287">IF($B287,myNull,INDEX(tblSourceData[Census Total],$A287))</f>
        <v/>
      </c>
      <c r="K287" s="11" t="str" cm="1">
        <f t="array" ref="K287">IF($B287,myNull,INDEX(tblSourceData[EU Year 1],$A287))</f>
        <v/>
      </c>
      <c r="L287" s="11" t="str" cm="1">
        <f t="array" ref="L287">IF($B287,myNull,INDEX(tblSourceData[EU Year 2],$A287))</f>
        <v/>
      </c>
      <c r="M287" s="11" t="str" cm="1">
        <f t="array" ref="M287">IF($B287,myNull,INDEX(tblSourceData[EU Year 3],$A287))</f>
        <v/>
      </c>
      <c r="N287" s="11" t="str" cm="1">
        <f t="array" ref="N287">IF($B287,myNull,INDEX(tblSourceData[EU Year 4],$A287))</f>
        <v/>
      </c>
      <c r="O287" s="11" t="str" cm="1">
        <f t="array" ref="O287">IF($B287,myNull,INDEX(tblSourceData[EU Year 5],$A287))</f>
        <v/>
      </c>
      <c r="P287" s="11" t="str" cm="1">
        <f t="array" ref="P287">IF($B287,myNull,INDEX(tblSourceData[NonEU Year1],$A287))</f>
        <v/>
      </c>
      <c r="Q287" s="11" t="str" cm="1">
        <f t="array" ref="Q287">IF($B287,myNull,INDEX(tblSourceData[NonEU Year2],$A287))</f>
        <v/>
      </c>
      <c r="R287" s="11" t="str" cm="1">
        <f t="array" ref="R287">IF($B287,myNull,INDEX(tblSourceData[NonEU Year3],$A287))</f>
        <v/>
      </c>
      <c r="S287" s="11" t="str" cm="1">
        <f t="array" ref="S287">IF($B287,myNull,INDEX(tblSourceData[NonEU Year4],$A287))</f>
        <v/>
      </c>
      <c r="T287" s="11" t="str" cm="1">
        <f t="array" ref="T287">IF($B287,myNull,INDEX(tblSourceData[NonEU Year5],$A287))</f>
        <v/>
      </c>
      <c r="V287" s="28">
        <f t="shared" si="61"/>
        <v>0</v>
      </c>
      <c r="W287" s="28">
        <f t="shared" si="62"/>
        <v>0</v>
      </c>
      <c r="X287" s="28">
        <f t="shared" si="63"/>
        <v>0</v>
      </c>
      <c r="Y287" s="28">
        <f t="shared" si="64"/>
        <v>0</v>
      </c>
      <c r="Z287" s="28">
        <f t="shared" si="65"/>
        <v>0</v>
      </c>
      <c r="AA287" s="28">
        <f t="shared" si="66"/>
        <v>0</v>
      </c>
      <c r="AB287" s="28">
        <f t="shared" si="67"/>
        <v>0</v>
      </c>
      <c r="AC287" s="28">
        <f t="shared" si="68"/>
        <v>0</v>
      </c>
      <c r="AD287" s="28">
        <f t="shared" si="69"/>
        <v>0</v>
      </c>
      <c r="AE287" s="28">
        <f t="shared" si="70"/>
        <v>0</v>
      </c>
      <c r="AG287" s="12" t="str" cm="1">
        <f t="array" ref="AG287">IF($B287,myNull,IF(INDEX(tblSourceData[EU Year 1],$A287)=myNull,0,INDEX(tblSourceData[EU Year 1],$A287)))</f>
        <v/>
      </c>
      <c r="AH287" s="12" t="str" cm="1">
        <f t="array" ref="AH287">IF($B287,myNull,IF(INDEX(tblSourceData[EU Year 2],$A287)=myNull,0,INDEX(tblSourceData[EU Year 2],$A287)))</f>
        <v/>
      </c>
      <c r="AI287" s="12" t="str" cm="1">
        <f t="array" ref="AI287">IF($B287,myNull,IF(INDEX(tblSourceData[EU Year 3],$A287)=myNull,0,INDEX(tblSourceData[EU Year 3],$A287)))</f>
        <v/>
      </c>
      <c r="AJ287" s="12" t="str" cm="1">
        <f t="array" ref="AJ287">IF($B287,myNull,IF(INDEX(tblSourceData[EU Year 4],$A287)=myNull,0,INDEX(tblSourceData[EU Year 4],$A287)))</f>
        <v/>
      </c>
      <c r="AK287" s="12" t="str" cm="1">
        <f t="array" ref="AK287">IF($B287,myNull,IF(INDEX(tblSourceData[EU Year 5],$A287)=myNull,0,INDEX(tblSourceData[EU Year 5],$A287)))</f>
        <v/>
      </c>
      <c r="AL287" s="12" t="str" cm="1">
        <f t="array" ref="AL287">IF($B287,myNull,IF(INDEX(tblSourceData[NonEU Year1],$A287)=myNull,0,INDEX(tblSourceData[NonEU Year1],$A287)))</f>
        <v/>
      </c>
      <c r="AM287" s="12" t="str" cm="1">
        <f t="array" ref="AM287">IF($B287,myNull,IF(INDEX(tblSourceData[NonEU Year2],$A287)=myNull,0,INDEX(tblSourceData[NonEU Year2],$A287)))</f>
        <v/>
      </c>
      <c r="AN287" s="12" t="str" cm="1">
        <f t="array" ref="AN287">IF($B287,myNull,IF(INDEX(tblSourceData[NonEU Year3],$A287)=myNull,0,INDEX(tblSourceData[NonEU Year3],$A287)))</f>
        <v/>
      </c>
      <c r="AO287" s="12" t="str" cm="1">
        <f t="array" ref="AO287">IF($B287,myNull,IF(INDEX(tblSourceData[NonEU Year4],$A287)=myNull,0,INDEX(tblSourceData[NonEU Year4],$A287)))</f>
        <v/>
      </c>
      <c r="AP287" s="12" t="str" cm="1">
        <f t="array" ref="AP287">IF($B287,myNull,IF(INDEX(tblSourceData[NonEU Year5],$A287)=myNull,0,INDEX(tblSourceData[NonEU Year5],$A287)))</f>
        <v/>
      </c>
    </row>
    <row r="288" spans="1:42" x14ac:dyDescent="0.3">
      <c r="A288" s="4">
        <f t="shared" si="59"/>
        <v>279</v>
      </c>
      <c r="B288" s="6" t="b">
        <f t="shared" si="60"/>
        <v>1</v>
      </c>
      <c r="D288" t="str" cm="1">
        <f t="array" ref="D288">IF($B288,myNull,INDEX(tblSourceData[Campus],$A288))</f>
        <v/>
      </c>
      <c r="E288" t="str" cm="1">
        <f t="array" ref="E288">IF($B288,myNull,INDEX(tblSourceData[Major],$A288))</f>
        <v/>
      </c>
      <c r="F288" t="str" cm="1">
        <f t="array" ref="F288">IF($B288,myNull,INDEX(tblSourceData[Stage],$A288))</f>
        <v/>
      </c>
      <c r="G288" t="str" cm="1">
        <f t="array" ref="G288">IF($B288,myNull,INDEX(tblSourceData[Level],$A288))</f>
        <v/>
      </c>
      <c r="H288" s="10" t="str" cm="1">
        <f t="array" ref="H288">IF($B288,myNull,INDEX(tblSourceData[EU Census],$A288))</f>
        <v/>
      </c>
      <c r="I288" s="10" t="str" cm="1">
        <f t="array" ref="I288">IF($B288,myNull,INDEX(tblSourceData[NonEU Census],$A288))</f>
        <v/>
      </c>
      <c r="J288" s="10" t="str" cm="1">
        <f t="array" ref="J288">IF($B288,myNull,INDEX(tblSourceData[Census Total],$A288))</f>
        <v/>
      </c>
      <c r="K288" s="11" t="str" cm="1">
        <f t="array" ref="K288">IF($B288,myNull,INDEX(tblSourceData[EU Year 1],$A288))</f>
        <v/>
      </c>
      <c r="L288" s="11" t="str" cm="1">
        <f t="array" ref="L288">IF($B288,myNull,INDEX(tblSourceData[EU Year 2],$A288))</f>
        <v/>
      </c>
      <c r="M288" s="11" t="str" cm="1">
        <f t="array" ref="M288">IF($B288,myNull,INDEX(tblSourceData[EU Year 3],$A288))</f>
        <v/>
      </c>
      <c r="N288" s="11" t="str" cm="1">
        <f t="array" ref="N288">IF($B288,myNull,INDEX(tblSourceData[EU Year 4],$A288))</f>
        <v/>
      </c>
      <c r="O288" s="11" t="str" cm="1">
        <f t="array" ref="O288">IF($B288,myNull,INDEX(tblSourceData[EU Year 5],$A288))</f>
        <v/>
      </c>
      <c r="P288" s="11" t="str" cm="1">
        <f t="array" ref="P288">IF($B288,myNull,INDEX(tblSourceData[NonEU Year1],$A288))</f>
        <v/>
      </c>
      <c r="Q288" s="11" t="str" cm="1">
        <f t="array" ref="Q288">IF($B288,myNull,INDEX(tblSourceData[NonEU Year2],$A288))</f>
        <v/>
      </c>
      <c r="R288" s="11" t="str" cm="1">
        <f t="array" ref="R288">IF($B288,myNull,INDEX(tblSourceData[NonEU Year3],$A288))</f>
        <v/>
      </c>
      <c r="S288" s="11" t="str" cm="1">
        <f t="array" ref="S288">IF($B288,myNull,INDEX(tblSourceData[NonEU Year4],$A288))</f>
        <v/>
      </c>
      <c r="T288" s="11" t="str" cm="1">
        <f t="array" ref="T288">IF($B288,myNull,INDEX(tblSourceData[NonEU Year5],$A288))</f>
        <v/>
      </c>
      <c r="V288" s="28">
        <f t="shared" si="61"/>
        <v>0</v>
      </c>
      <c r="W288" s="28">
        <f t="shared" si="62"/>
        <v>0</v>
      </c>
      <c r="X288" s="28">
        <f t="shared" si="63"/>
        <v>0</v>
      </c>
      <c r="Y288" s="28">
        <f t="shared" si="64"/>
        <v>0</v>
      </c>
      <c r="Z288" s="28">
        <f t="shared" si="65"/>
        <v>0</v>
      </c>
      <c r="AA288" s="28">
        <f t="shared" si="66"/>
        <v>0</v>
      </c>
      <c r="AB288" s="28">
        <f t="shared" si="67"/>
        <v>0</v>
      </c>
      <c r="AC288" s="28">
        <f t="shared" si="68"/>
        <v>0</v>
      </c>
      <c r="AD288" s="28">
        <f t="shared" si="69"/>
        <v>0</v>
      </c>
      <c r="AE288" s="28">
        <f t="shared" si="70"/>
        <v>0</v>
      </c>
      <c r="AG288" s="12" t="str" cm="1">
        <f t="array" ref="AG288">IF($B288,myNull,IF(INDEX(tblSourceData[EU Year 1],$A288)=myNull,0,INDEX(tblSourceData[EU Year 1],$A288)))</f>
        <v/>
      </c>
      <c r="AH288" s="12" t="str" cm="1">
        <f t="array" ref="AH288">IF($B288,myNull,IF(INDEX(tblSourceData[EU Year 2],$A288)=myNull,0,INDEX(tblSourceData[EU Year 2],$A288)))</f>
        <v/>
      </c>
      <c r="AI288" s="12" t="str" cm="1">
        <f t="array" ref="AI288">IF($B288,myNull,IF(INDEX(tblSourceData[EU Year 3],$A288)=myNull,0,INDEX(tblSourceData[EU Year 3],$A288)))</f>
        <v/>
      </c>
      <c r="AJ288" s="12" t="str" cm="1">
        <f t="array" ref="AJ288">IF($B288,myNull,IF(INDEX(tblSourceData[EU Year 4],$A288)=myNull,0,INDEX(tblSourceData[EU Year 4],$A288)))</f>
        <v/>
      </c>
      <c r="AK288" s="12" t="str" cm="1">
        <f t="array" ref="AK288">IF($B288,myNull,IF(INDEX(tblSourceData[EU Year 5],$A288)=myNull,0,INDEX(tblSourceData[EU Year 5],$A288)))</f>
        <v/>
      </c>
      <c r="AL288" s="12" t="str" cm="1">
        <f t="array" ref="AL288">IF($B288,myNull,IF(INDEX(tblSourceData[NonEU Year1],$A288)=myNull,0,INDEX(tblSourceData[NonEU Year1],$A288)))</f>
        <v/>
      </c>
      <c r="AM288" s="12" t="str" cm="1">
        <f t="array" ref="AM288">IF($B288,myNull,IF(INDEX(tblSourceData[NonEU Year2],$A288)=myNull,0,INDEX(tblSourceData[NonEU Year2],$A288)))</f>
        <v/>
      </c>
      <c r="AN288" s="12" t="str" cm="1">
        <f t="array" ref="AN288">IF($B288,myNull,IF(INDEX(tblSourceData[NonEU Year3],$A288)=myNull,0,INDEX(tblSourceData[NonEU Year3],$A288)))</f>
        <v/>
      </c>
      <c r="AO288" s="12" t="str" cm="1">
        <f t="array" ref="AO288">IF($B288,myNull,IF(INDEX(tblSourceData[NonEU Year4],$A288)=myNull,0,INDEX(tblSourceData[NonEU Year4],$A288)))</f>
        <v/>
      </c>
      <c r="AP288" s="12" t="str" cm="1">
        <f t="array" ref="AP288">IF($B288,myNull,IF(INDEX(tblSourceData[NonEU Year5],$A288)=myNull,0,INDEX(tblSourceData[NonEU Year5],$A288)))</f>
        <v/>
      </c>
    </row>
    <row r="289" spans="1:42" x14ac:dyDescent="0.3">
      <c r="A289" s="4">
        <f t="shared" si="59"/>
        <v>280</v>
      </c>
      <c r="B289" s="6" t="b">
        <f t="shared" si="60"/>
        <v>1</v>
      </c>
      <c r="D289" t="str" cm="1">
        <f t="array" ref="D289">IF($B289,myNull,INDEX(tblSourceData[Campus],$A289))</f>
        <v/>
      </c>
      <c r="E289" t="str" cm="1">
        <f t="array" ref="E289">IF($B289,myNull,INDEX(tblSourceData[Major],$A289))</f>
        <v/>
      </c>
      <c r="F289" t="str" cm="1">
        <f t="array" ref="F289">IF($B289,myNull,INDEX(tblSourceData[Stage],$A289))</f>
        <v/>
      </c>
      <c r="G289" t="str" cm="1">
        <f t="array" ref="G289">IF($B289,myNull,INDEX(tblSourceData[Level],$A289))</f>
        <v/>
      </c>
      <c r="H289" s="10" t="str" cm="1">
        <f t="array" ref="H289">IF($B289,myNull,INDEX(tblSourceData[EU Census],$A289))</f>
        <v/>
      </c>
      <c r="I289" s="10" t="str" cm="1">
        <f t="array" ref="I289">IF($B289,myNull,INDEX(tblSourceData[NonEU Census],$A289))</f>
        <v/>
      </c>
      <c r="J289" s="10" t="str" cm="1">
        <f t="array" ref="J289">IF($B289,myNull,INDEX(tblSourceData[Census Total],$A289))</f>
        <v/>
      </c>
      <c r="K289" s="11" t="str" cm="1">
        <f t="array" ref="K289">IF($B289,myNull,INDEX(tblSourceData[EU Year 1],$A289))</f>
        <v/>
      </c>
      <c r="L289" s="11" t="str" cm="1">
        <f t="array" ref="L289">IF($B289,myNull,INDEX(tblSourceData[EU Year 2],$A289))</f>
        <v/>
      </c>
      <c r="M289" s="11" t="str" cm="1">
        <f t="array" ref="M289">IF($B289,myNull,INDEX(tblSourceData[EU Year 3],$A289))</f>
        <v/>
      </c>
      <c r="N289" s="11" t="str" cm="1">
        <f t="array" ref="N289">IF($B289,myNull,INDEX(tblSourceData[EU Year 4],$A289))</f>
        <v/>
      </c>
      <c r="O289" s="11" t="str" cm="1">
        <f t="array" ref="O289">IF($B289,myNull,INDEX(tblSourceData[EU Year 5],$A289))</f>
        <v/>
      </c>
      <c r="P289" s="11" t="str" cm="1">
        <f t="array" ref="P289">IF($B289,myNull,INDEX(tblSourceData[NonEU Year1],$A289))</f>
        <v/>
      </c>
      <c r="Q289" s="11" t="str" cm="1">
        <f t="array" ref="Q289">IF($B289,myNull,INDEX(tblSourceData[NonEU Year2],$A289))</f>
        <v/>
      </c>
      <c r="R289" s="11" t="str" cm="1">
        <f t="array" ref="R289">IF($B289,myNull,INDEX(tblSourceData[NonEU Year3],$A289))</f>
        <v/>
      </c>
      <c r="S289" s="11" t="str" cm="1">
        <f t="array" ref="S289">IF($B289,myNull,INDEX(tblSourceData[NonEU Year4],$A289))</f>
        <v/>
      </c>
      <c r="T289" s="11" t="str" cm="1">
        <f t="array" ref="T289">IF($B289,myNull,INDEX(tblSourceData[NonEU Year5],$A289))</f>
        <v/>
      </c>
      <c r="V289" s="28">
        <f t="shared" si="61"/>
        <v>0</v>
      </c>
      <c r="W289" s="28">
        <f t="shared" si="62"/>
        <v>0</v>
      </c>
      <c r="X289" s="28">
        <f t="shared" si="63"/>
        <v>0</v>
      </c>
      <c r="Y289" s="28">
        <f t="shared" si="64"/>
        <v>0</v>
      </c>
      <c r="Z289" s="28">
        <f t="shared" si="65"/>
        <v>0</v>
      </c>
      <c r="AA289" s="28">
        <f t="shared" si="66"/>
        <v>0</v>
      </c>
      <c r="AB289" s="28">
        <f t="shared" si="67"/>
        <v>0</v>
      </c>
      <c r="AC289" s="28">
        <f t="shared" si="68"/>
        <v>0</v>
      </c>
      <c r="AD289" s="28">
        <f t="shared" si="69"/>
        <v>0</v>
      </c>
      <c r="AE289" s="28">
        <f t="shared" si="70"/>
        <v>0</v>
      </c>
      <c r="AG289" s="12" t="str" cm="1">
        <f t="array" ref="AG289">IF($B289,myNull,IF(INDEX(tblSourceData[EU Year 1],$A289)=myNull,0,INDEX(tblSourceData[EU Year 1],$A289)))</f>
        <v/>
      </c>
      <c r="AH289" s="12" t="str" cm="1">
        <f t="array" ref="AH289">IF($B289,myNull,IF(INDEX(tblSourceData[EU Year 2],$A289)=myNull,0,INDEX(tblSourceData[EU Year 2],$A289)))</f>
        <v/>
      </c>
      <c r="AI289" s="12" t="str" cm="1">
        <f t="array" ref="AI289">IF($B289,myNull,IF(INDEX(tblSourceData[EU Year 3],$A289)=myNull,0,INDEX(tblSourceData[EU Year 3],$A289)))</f>
        <v/>
      </c>
      <c r="AJ289" s="12" t="str" cm="1">
        <f t="array" ref="AJ289">IF($B289,myNull,IF(INDEX(tblSourceData[EU Year 4],$A289)=myNull,0,INDEX(tblSourceData[EU Year 4],$A289)))</f>
        <v/>
      </c>
      <c r="AK289" s="12" t="str" cm="1">
        <f t="array" ref="AK289">IF($B289,myNull,IF(INDEX(tblSourceData[EU Year 5],$A289)=myNull,0,INDEX(tblSourceData[EU Year 5],$A289)))</f>
        <v/>
      </c>
      <c r="AL289" s="12" t="str" cm="1">
        <f t="array" ref="AL289">IF($B289,myNull,IF(INDEX(tblSourceData[NonEU Year1],$A289)=myNull,0,INDEX(tblSourceData[NonEU Year1],$A289)))</f>
        <v/>
      </c>
      <c r="AM289" s="12" t="str" cm="1">
        <f t="array" ref="AM289">IF($B289,myNull,IF(INDEX(tblSourceData[NonEU Year2],$A289)=myNull,0,INDEX(tblSourceData[NonEU Year2],$A289)))</f>
        <v/>
      </c>
      <c r="AN289" s="12" t="str" cm="1">
        <f t="array" ref="AN289">IF($B289,myNull,IF(INDEX(tblSourceData[NonEU Year3],$A289)=myNull,0,INDEX(tblSourceData[NonEU Year3],$A289)))</f>
        <v/>
      </c>
      <c r="AO289" s="12" t="str" cm="1">
        <f t="array" ref="AO289">IF($B289,myNull,IF(INDEX(tblSourceData[NonEU Year4],$A289)=myNull,0,INDEX(tblSourceData[NonEU Year4],$A289)))</f>
        <v/>
      </c>
      <c r="AP289" s="12" t="str" cm="1">
        <f t="array" ref="AP289">IF($B289,myNull,IF(INDEX(tblSourceData[NonEU Year5],$A289)=myNull,0,INDEX(tblSourceData[NonEU Year5],$A289)))</f>
        <v/>
      </c>
    </row>
    <row r="290" spans="1:42" x14ac:dyDescent="0.3">
      <c r="A290" s="4">
        <f t="shared" si="59"/>
        <v>281</v>
      </c>
      <c r="B290" s="6" t="b">
        <f t="shared" si="60"/>
        <v>1</v>
      </c>
      <c r="D290" t="str" cm="1">
        <f t="array" ref="D290">IF($B290,myNull,INDEX(tblSourceData[Campus],$A290))</f>
        <v/>
      </c>
      <c r="E290" t="str" cm="1">
        <f t="array" ref="E290">IF($B290,myNull,INDEX(tblSourceData[Major],$A290))</f>
        <v/>
      </c>
      <c r="F290" t="str" cm="1">
        <f t="array" ref="F290">IF($B290,myNull,INDEX(tblSourceData[Stage],$A290))</f>
        <v/>
      </c>
      <c r="G290" t="str" cm="1">
        <f t="array" ref="G290">IF($B290,myNull,INDEX(tblSourceData[Level],$A290))</f>
        <v/>
      </c>
      <c r="H290" s="10" t="str" cm="1">
        <f t="array" ref="H290">IF($B290,myNull,INDEX(tblSourceData[EU Census],$A290))</f>
        <v/>
      </c>
      <c r="I290" s="10" t="str" cm="1">
        <f t="array" ref="I290">IF($B290,myNull,INDEX(tblSourceData[NonEU Census],$A290))</f>
        <v/>
      </c>
      <c r="J290" s="10" t="str" cm="1">
        <f t="array" ref="J290">IF($B290,myNull,INDEX(tblSourceData[Census Total],$A290))</f>
        <v/>
      </c>
      <c r="K290" s="11" t="str" cm="1">
        <f t="array" ref="K290">IF($B290,myNull,INDEX(tblSourceData[EU Year 1],$A290))</f>
        <v/>
      </c>
      <c r="L290" s="11" t="str" cm="1">
        <f t="array" ref="L290">IF($B290,myNull,INDEX(tblSourceData[EU Year 2],$A290))</f>
        <v/>
      </c>
      <c r="M290" s="11" t="str" cm="1">
        <f t="array" ref="M290">IF($B290,myNull,INDEX(tblSourceData[EU Year 3],$A290))</f>
        <v/>
      </c>
      <c r="N290" s="11" t="str" cm="1">
        <f t="array" ref="N290">IF($B290,myNull,INDEX(tblSourceData[EU Year 4],$A290))</f>
        <v/>
      </c>
      <c r="O290" s="11" t="str" cm="1">
        <f t="array" ref="O290">IF($B290,myNull,INDEX(tblSourceData[EU Year 5],$A290))</f>
        <v/>
      </c>
      <c r="P290" s="11" t="str" cm="1">
        <f t="array" ref="P290">IF($B290,myNull,INDEX(tblSourceData[NonEU Year1],$A290))</f>
        <v/>
      </c>
      <c r="Q290" s="11" t="str" cm="1">
        <f t="array" ref="Q290">IF($B290,myNull,INDEX(tblSourceData[NonEU Year2],$A290))</f>
        <v/>
      </c>
      <c r="R290" s="11" t="str" cm="1">
        <f t="array" ref="R290">IF($B290,myNull,INDEX(tblSourceData[NonEU Year3],$A290))</f>
        <v/>
      </c>
      <c r="S290" s="11" t="str" cm="1">
        <f t="array" ref="S290">IF($B290,myNull,INDEX(tblSourceData[NonEU Year4],$A290))</f>
        <v/>
      </c>
      <c r="T290" s="11" t="str" cm="1">
        <f t="array" ref="T290">IF($B290,myNull,INDEX(tblSourceData[NonEU Year5],$A290))</f>
        <v/>
      </c>
      <c r="V290" s="28">
        <f t="shared" si="61"/>
        <v>0</v>
      </c>
      <c r="W290" s="28">
        <f t="shared" si="62"/>
        <v>0</v>
      </c>
      <c r="X290" s="28">
        <f t="shared" si="63"/>
        <v>0</v>
      </c>
      <c r="Y290" s="28">
        <f t="shared" si="64"/>
        <v>0</v>
      </c>
      <c r="Z290" s="28">
        <f t="shared" si="65"/>
        <v>0</v>
      </c>
      <c r="AA290" s="28">
        <f t="shared" si="66"/>
        <v>0</v>
      </c>
      <c r="AB290" s="28">
        <f t="shared" si="67"/>
        <v>0</v>
      </c>
      <c r="AC290" s="28">
        <f t="shared" si="68"/>
        <v>0</v>
      </c>
      <c r="AD290" s="28">
        <f t="shared" si="69"/>
        <v>0</v>
      </c>
      <c r="AE290" s="28">
        <f t="shared" si="70"/>
        <v>0</v>
      </c>
      <c r="AG290" s="12" t="str" cm="1">
        <f t="array" ref="AG290">IF($B290,myNull,IF(INDEX(tblSourceData[EU Year 1],$A290)=myNull,0,INDEX(tblSourceData[EU Year 1],$A290)))</f>
        <v/>
      </c>
      <c r="AH290" s="12" t="str" cm="1">
        <f t="array" ref="AH290">IF($B290,myNull,IF(INDEX(tblSourceData[EU Year 2],$A290)=myNull,0,INDEX(tblSourceData[EU Year 2],$A290)))</f>
        <v/>
      </c>
      <c r="AI290" s="12" t="str" cm="1">
        <f t="array" ref="AI290">IF($B290,myNull,IF(INDEX(tblSourceData[EU Year 3],$A290)=myNull,0,INDEX(tblSourceData[EU Year 3],$A290)))</f>
        <v/>
      </c>
      <c r="AJ290" s="12" t="str" cm="1">
        <f t="array" ref="AJ290">IF($B290,myNull,IF(INDEX(tblSourceData[EU Year 4],$A290)=myNull,0,INDEX(tblSourceData[EU Year 4],$A290)))</f>
        <v/>
      </c>
      <c r="AK290" s="12" t="str" cm="1">
        <f t="array" ref="AK290">IF($B290,myNull,IF(INDEX(tblSourceData[EU Year 5],$A290)=myNull,0,INDEX(tblSourceData[EU Year 5],$A290)))</f>
        <v/>
      </c>
      <c r="AL290" s="12" t="str" cm="1">
        <f t="array" ref="AL290">IF($B290,myNull,IF(INDEX(tblSourceData[NonEU Year1],$A290)=myNull,0,INDEX(tblSourceData[NonEU Year1],$A290)))</f>
        <v/>
      </c>
      <c r="AM290" s="12" t="str" cm="1">
        <f t="array" ref="AM290">IF($B290,myNull,IF(INDEX(tblSourceData[NonEU Year2],$A290)=myNull,0,INDEX(tblSourceData[NonEU Year2],$A290)))</f>
        <v/>
      </c>
      <c r="AN290" s="12" t="str" cm="1">
        <f t="array" ref="AN290">IF($B290,myNull,IF(INDEX(tblSourceData[NonEU Year3],$A290)=myNull,0,INDEX(tblSourceData[NonEU Year3],$A290)))</f>
        <v/>
      </c>
      <c r="AO290" s="12" t="str" cm="1">
        <f t="array" ref="AO290">IF($B290,myNull,IF(INDEX(tblSourceData[NonEU Year4],$A290)=myNull,0,INDEX(tblSourceData[NonEU Year4],$A290)))</f>
        <v/>
      </c>
      <c r="AP290" s="12" t="str" cm="1">
        <f t="array" ref="AP290">IF($B290,myNull,IF(INDEX(tblSourceData[NonEU Year5],$A290)=myNull,0,INDEX(tblSourceData[NonEU Year5],$A290)))</f>
        <v/>
      </c>
    </row>
    <row r="291" spans="1:42" x14ac:dyDescent="0.3">
      <c r="A291" s="4">
        <f t="shared" si="59"/>
        <v>282</v>
      </c>
      <c r="B291" s="6" t="b">
        <f t="shared" si="60"/>
        <v>1</v>
      </c>
      <c r="D291" t="str" cm="1">
        <f t="array" ref="D291">IF($B291,myNull,INDEX(tblSourceData[Campus],$A291))</f>
        <v/>
      </c>
      <c r="E291" t="str" cm="1">
        <f t="array" ref="E291">IF($B291,myNull,INDEX(tblSourceData[Major],$A291))</f>
        <v/>
      </c>
      <c r="F291" t="str" cm="1">
        <f t="array" ref="F291">IF($B291,myNull,INDEX(tblSourceData[Stage],$A291))</f>
        <v/>
      </c>
      <c r="G291" t="str" cm="1">
        <f t="array" ref="G291">IF($B291,myNull,INDEX(tblSourceData[Level],$A291))</f>
        <v/>
      </c>
      <c r="H291" s="10" t="str" cm="1">
        <f t="array" ref="H291">IF($B291,myNull,INDEX(tblSourceData[EU Census],$A291))</f>
        <v/>
      </c>
      <c r="I291" s="10" t="str" cm="1">
        <f t="array" ref="I291">IF($B291,myNull,INDEX(tblSourceData[NonEU Census],$A291))</f>
        <v/>
      </c>
      <c r="J291" s="10" t="str" cm="1">
        <f t="array" ref="J291">IF($B291,myNull,INDEX(tblSourceData[Census Total],$A291))</f>
        <v/>
      </c>
      <c r="K291" s="11" t="str" cm="1">
        <f t="array" ref="K291">IF($B291,myNull,INDEX(tblSourceData[EU Year 1],$A291))</f>
        <v/>
      </c>
      <c r="L291" s="11" t="str" cm="1">
        <f t="array" ref="L291">IF($B291,myNull,INDEX(tblSourceData[EU Year 2],$A291))</f>
        <v/>
      </c>
      <c r="M291" s="11" t="str" cm="1">
        <f t="array" ref="M291">IF($B291,myNull,INDEX(tblSourceData[EU Year 3],$A291))</f>
        <v/>
      </c>
      <c r="N291" s="11" t="str" cm="1">
        <f t="array" ref="N291">IF($B291,myNull,INDEX(tblSourceData[EU Year 4],$A291))</f>
        <v/>
      </c>
      <c r="O291" s="11" t="str" cm="1">
        <f t="array" ref="O291">IF($B291,myNull,INDEX(tblSourceData[EU Year 5],$A291))</f>
        <v/>
      </c>
      <c r="P291" s="11" t="str" cm="1">
        <f t="array" ref="P291">IF($B291,myNull,INDEX(tblSourceData[NonEU Year1],$A291))</f>
        <v/>
      </c>
      <c r="Q291" s="11" t="str" cm="1">
        <f t="array" ref="Q291">IF($B291,myNull,INDEX(tblSourceData[NonEU Year2],$A291))</f>
        <v/>
      </c>
      <c r="R291" s="11" t="str" cm="1">
        <f t="array" ref="R291">IF($B291,myNull,INDEX(tblSourceData[NonEU Year3],$A291))</f>
        <v/>
      </c>
      <c r="S291" s="11" t="str" cm="1">
        <f t="array" ref="S291">IF($B291,myNull,INDEX(tblSourceData[NonEU Year4],$A291))</f>
        <v/>
      </c>
      <c r="T291" s="11" t="str" cm="1">
        <f t="array" ref="T291">IF($B291,myNull,INDEX(tblSourceData[NonEU Year5],$A291))</f>
        <v/>
      </c>
      <c r="V291" s="28">
        <f t="shared" si="61"/>
        <v>0</v>
      </c>
      <c r="W291" s="28">
        <f t="shared" si="62"/>
        <v>0</v>
      </c>
      <c r="X291" s="28">
        <f t="shared" si="63"/>
        <v>0</v>
      </c>
      <c r="Y291" s="28">
        <f t="shared" si="64"/>
        <v>0</v>
      </c>
      <c r="Z291" s="28">
        <f t="shared" si="65"/>
        <v>0</v>
      </c>
      <c r="AA291" s="28">
        <f t="shared" si="66"/>
        <v>0</v>
      </c>
      <c r="AB291" s="28">
        <f t="shared" si="67"/>
        <v>0</v>
      </c>
      <c r="AC291" s="28">
        <f t="shared" si="68"/>
        <v>0</v>
      </c>
      <c r="AD291" s="28">
        <f t="shared" si="69"/>
        <v>0</v>
      </c>
      <c r="AE291" s="28">
        <f t="shared" si="70"/>
        <v>0</v>
      </c>
      <c r="AG291" s="12" t="str" cm="1">
        <f t="array" ref="AG291">IF($B291,myNull,IF(INDEX(tblSourceData[EU Year 1],$A291)=myNull,0,INDEX(tblSourceData[EU Year 1],$A291)))</f>
        <v/>
      </c>
      <c r="AH291" s="12" t="str" cm="1">
        <f t="array" ref="AH291">IF($B291,myNull,IF(INDEX(tblSourceData[EU Year 2],$A291)=myNull,0,INDEX(tblSourceData[EU Year 2],$A291)))</f>
        <v/>
      </c>
      <c r="AI291" s="12" t="str" cm="1">
        <f t="array" ref="AI291">IF($B291,myNull,IF(INDEX(tblSourceData[EU Year 3],$A291)=myNull,0,INDEX(tblSourceData[EU Year 3],$A291)))</f>
        <v/>
      </c>
      <c r="AJ291" s="12" t="str" cm="1">
        <f t="array" ref="AJ291">IF($B291,myNull,IF(INDEX(tblSourceData[EU Year 4],$A291)=myNull,0,INDEX(tblSourceData[EU Year 4],$A291)))</f>
        <v/>
      </c>
      <c r="AK291" s="12" t="str" cm="1">
        <f t="array" ref="AK291">IF($B291,myNull,IF(INDEX(tblSourceData[EU Year 5],$A291)=myNull,0,INDEX(tblSourceData[EU Year 5],$A291)))</f>
        <v/>
      </c>
      <c r="AL291" s="12" t="str" cm="1">
        <f t="array" ref="AL291">IF($B291,myNull,IF(INDEX(tblSourceData[NonEU Year1],$A291)=myNull,0,INDEX(tblSourceData[NonEU Year1],$A291)))</f>
        <v/>
      </c>
      <c r="AM291" s="12" t="str" cm="1">
        <f t="array" ref="AM291">IF($B291,myNull,IF(INDEX(tblSourceData[NonEU Year2],$A291)=myNull,0,INDEX(tblSourceData[NonEU Year2],$A291)))</f>
        <v/>
      </c>
      <c r="AN291" s="12" t="str" cm="1">
        <f t="array" ref="AN291">IF($B291,myNull,IF(INDEX(tblSourceData[NonEU Year3],$A291)=myNull,0,INDEX(tblSourceData[NonEU Year3],$A291)))</f>
        <v/>
      </c>
      <c r="AO291" s="12" t="str" cm="1">
        <f t="array" ref="AO291">IF($B291,myNull,IF(INDEX(tblSourceData[NonEU Year4],$A291)=myNull,0,INDEX(tblSourceData[NonEU Year4],$A291)))</f>
        <v/>
      </c>
      <c r="AP291" s="12" t="str" cm="1">
        <f t="array" ref="AP291">IF($B291,myNull,IF(INDEX(tblSourceData[NonEU Year5],$A291)=myNull,0,INDEX(tblSourceData[NonEU Year5],$A291)))</f>
        <v/>
      </c>
    </row>
    <row r="292" spans="1:42" x14ac:dyDescent="0.3">
      <c r="A292" s="4">
        <f t="shared" si="59"/>
        <v>283</v>
      </c>
      <c r="B292" s="6" t="b">
        <f t="shared" si="60"/>
        <v>1</v>
      </c>
      <c r="D292" t="str" cm="1">
        <f t="array" ref="D292">IF($B292,myNull,INDEX(tblSourceData[Campus],$A292))</f>
        <v/>
      </c>
      <c r="E292" t="str" cm="1">
        <f t="array" ref="E292">IF($B292,myNull,INDEX(tblSourceData[Major],$A292))</f>
        <v/>
      </c>
      <c r="F292" t="str" cm="1">
        <f t="array" ref="F292">IF($B292,myNull,INDEX(tblSourceData[Stage],$A292))</f>
        <v/>
      </c>
      <c r="G292" t="str" cm="1">
        <f t="array" ref="G292">IF($B292,myNull,INDEX(tblSourceData[Level],$A292))</f>
        <v/>
      </c>
      <c r="H292" s="10" t="str" cm="1">
        <f t="array" ref="H292">IF($B292,myNull,INDEX(tblSourceData[EU Census],$A292))</f>
        <v/>
      </c>
      <c r="I292" s="10" t="str" cm="1">
        <f t="array" ref="I292">IF($B292,myNull,INDEX(tblSourceData[NonEU Census],$A292))</f>
        <v/>
      </c>
      <c r="J292" s="10" t="str" cm="1">
        <f t="array" ref="J292">IF($B292,myNull,INDEX(tblSourceData[Census Total],$A292))</f>
        <v/>
      </c>
      <c r="K292" s="11" t="str" cm="1">
        <f t="array" ref="K292">IF($B292,myNull,INDEX(tblSourceData[EU Year 1],$A292))</f>
        <v/>
      </c>
      <c r="L292" s="11" t="str" cm="1">
        <f t="array" ref="L292">IF($B292,myNull,INDEX(tblSourceData[EU Year 2],$A292))</f>
        <v/>
      </c>
      <c r="M292" s="11" t="str" cm="1">
        <f t="array" ref="M292">IF($B292,myNull,INDEX(tblSourceData[EU Year 3],$A292))</f>
        <v/>
      </c>
      <c r="N292" s="11" t="str" cm="1">
        <f t="array" ref="N292">IF($B292,myNull,INDEX(tblSourceData[EU Year 4],$A292))</f>
        <v/>
      </c>
      <c r="O292" s="11" t="str" cm="1">
        <f t="array" ref="O292">IF($B292,myNull,INDEX(tblSourceData[EU Year 5],$A292))</f>
        <v/>
      </c>
      <c r="P292" s="11" t="str" cm="1">
        <f t="array" ref="P292">IF($B292,myNull,INDEX(tblSourceData[NonEU Year1],$A292))</f>
        <v/>
      </c>
      <c r="Q292" s="11" t="str" cm="1">
        <f t="array" ref="Q292">IF($B292,myNull,INDEX(tblSourceData[NonEU Year2],$A292))</f>
        <v/>
      </c>
      <c r="R292" s="11" t="str" cm="1">
        <f t="array" ref="R292">IF($B292,myNull,INDEX(tblSourceData[NonEU Year3],$A292))</f>
        <v/>
      </c>
      <c r="S292" s="11" t="str" cm="1">
        <f t="array" ref="S292">IF($B292,myNull,INDEX(tblSourceData[NonEU Year4],$A292))</f>
        <v/>
      </c>
      <c r="T292" s="11" t="str" cm="1">
        <f t="array" ref="T292">IF($B292,myNull,INDEX(tblSourceData[NonEU Year5],$A292))</f>
        <v/>
      </c>
      <c r="V292" s="28">
        <f t="shared" si="61"/>
        <v>0</v>
      </c>
      <c r="W292" s="28">
        <f t="shared" si="62"/>
        <v>0</v>
      </c>
      <c r="X292" s="28">
        <f t="shared" si="63"/>
        <v>0</v>
      </c>
      <c r="Y292" s="28">
        <f t="shared" si="64"/>
        <v>0</v>
      </c>
      <c r="Z292" s="28">
        <f t="shared" si="65"/>
        <v>0</v>
      </c>
      <c r="AA292" s="28">
        <f t="shared" si="66"/>
        <v>0</v>
      </c>
      <c r="AB292" s="28">
        <f t="shared" si="67"/>
        <v>0</v>
      </c>
      <c r="AC292" s="28">
        <f t="shared" si="68"/>
        <v>0</v>
      </c>
      <c r="AD292" s="28">
        <f t="shared" si="69"/>
        <v>0</v>
      </c>
      <c r="AE292" s="28">
        <f t="shared" si="70"/>
        <v>0</v>
      </c>
      <c r="AG292" s="12" t="str" cm="1">
        <f t="array" ref="AG292">IF($B292,myNull,IF(INDEX(tblSourceData[EU Year 1],$A292)=myNull,0,INDEX(tblSourceData[EU Year 1],$A292)))</f>
        <v/>
      </c>
      <c r="AH292" s="12" t="str" cm="1">
        <f t="array" ref="AH292">IF($B292,myNull,IF(INDEX(tblSourceData[EU Year 2],$A292)=myNull,0,INDEX(tblSourceData[EU Year 2],$A292)))</f>
        <v/>
      </c>
      <c r="AI292" s="12" t="str" cm="1">
        <f t="array" ref="AI292">IF($B292,myNull,IF(INDEX(tblSourceData[EU Year 3],$A292)=myNull,0,INDEX(tblSourceData[EU Year 3],$A292)))</f>
        <v/>
      </c>
      <c r="AJ292" s="12" t="str" cm="1">
        <f t="array" ref="AJ292">IF($B292,myNull,IF(INDEX(tblSourceData[EU Year 4],$A292)=myNull,0,INDEX(tblSourceData[EU Year 4],$A292)))</f>
        <v/>
      </c>
      <c r="AK292" s="12" t="str" cm="1">
        <f t="array" ref="AK292">IF($B292,myNull,IF(INDEX(tblSourceData[EU Year 5],$A292)=myNull,0,INDEX(tblSourceData[EU Year 5],$A292)))</f>
        <v/>
      </c>
      <c r="AL292" s="12" t="str" cm="1">
        <f t="array" ref="AL292">IF($B292,myNull,IF(INDEX(tblSourceData[NonEU Year1],$A292)=myNull,0,INDEX(tblSourceData[NonEU Year1],$A292)))</f>
        <v/>
      </c>
      <c r="AM292" s="12" t="str" cm="1">
        <f t="array" ref="AM292">IF($B292,myNull,IF(INDEX(tblSourceData[NonEU Year2],$A292)=myNull,0,INDEX(tblSourceData[NonEU Year2],$A292)))</f>
        <v/>
      </c>
      <c r="AN292" s="12" t="str" cm="1">
        <f t="array" ref="AN292">IF($B292,myNull,IF(INDEX(tblSourceData[NonEU Year3],$A292)=myNull,0,INDEX(tblSourceData[NonEU Year3],$A292)))</f>
        <v/>
      </c>
      <c r="AO292" s="12" t="str" cm="1">
        <f t="array" ref="AO292">IF($B292,myNull,IF(INDEX(tblSourceData[NonEU Year4],$A292)=myNull,0,INDEX(tblSourceData[NonEU Year4],$A292)))</f>
        <v/>
      </c>
      <c r="AP292" s="12" t="str" cm="1">
        <f t="array" ref="AP292">IF($B292,myNull,IF(INDEX(tblSourceData[NonEU Year5],$A292)=myNull,0,INDEX(tblSourceData[NonEU Year5],$A292)))</f>
        <v/>
      </c>
    </row>
    <row r="293" spans="1:42" x14ac:dyDescent="0.3">
      <c r="A293" s="4">
        <f t="shared" si="59"/>
        <v>284</v>
      </c>
      <c r="B293" s="6" t="b">
        <f t="shared" si="60"/>
        <v>1</v>
      </c>
      <c r="D293" t="str" cm="1">
        <f t="array" ref="D293">IF($B293,myNull,INDEX(tblSourceData[Campus],$A293))</f>
        <v/>
      </c>
      <c r="E293" t="str" cm="1">
        <f t="array" ref="E293">IF($B293,myNull,INDEX(tblSourceData[Major],$A293))</f>
        <v/>
      </c>
      <c r="F293" t="str" cm="1">
        <f t="array" ref="F293">IF($B293,myNull,INDEX(tblSourceData[Stage],$A293))</f>
        <v/>
      </c>
      <c r="G293" t="str" cm="1">
        <f t="array" ref="G293">IF($B293,myNull,INDEX(tblSourceData[Level],$A293))</f>
        <v/>
      </c>
      <c r="H293" s="10" t="str" cm="1">
        <f t="array" ref="H293">IF($B293,myNull,INDEX(tblSourceData[EU Census],$A293))</f>
        <v/>
      </c>
      <c r="I293" s="10" t="str" cm="1">
        <f t="array" ref="I293">IF($B293,myNull,INDEX(tblSourceData[NonEU Census],$A293))</f>
        <v/>
      </c>
      <c r="J293" s="10" t="str" cm="1">
        <f t="array" ref="J293">IF($B293,myNull,INDEX(tblSourceData[Census Total],$A293))</f>
        <v/>
      </c>
      <c r="K293" s="11" t="str" cm="1">
        <f t="array" ref="K293">IF($B293,myNull,INDEX(tblSourceData[EU Year 1],$A293))</f>
        <v/>
      </c>
      <c r="L293" s="11" t="str" cm="1">
        <f t="array" ref="L293">IF($B293,myNull,INDEX(tblSourceData[EU Year 2],$A293))</f>
        <v/>
      </c>
      <c r="M293" s="11" t="str" cm="1">
        <f t="array" ref="M293">IF($B293,myNull,INDEX(tblSourceData[EU Year 3],$A293))</f>
        <v/>
      </c>
      <c r="N293" s="11" t="str" cm="1">
        <f t="array" ref="N293">IF($B293,myNull,INDEX(tblSourceData[EU Year 4],$A293))</f>
        <v/>
      </c>
      <c r="O293" s="11" t="str" cm="1">
        <f t="array" ref="O293">IF($B293,myNull,INDEX(tblSourceData[EU Year 5],$A293))</f>
        <v/>
      </c>
      <c r="P293" s="11" t="str" cm="1">
        <f t="array" ref="P293">IF($B293,myNull,INDEX(tblSourceData[NonEU Year1],$A293))</f>
        <v/>
      </c>
      <c r="Q293" s="11" t="str" cm="1">
        <f t="array" ref="Q293">IF($B293,myNull,INDEX(tblSourceData[NonEU Year2],$A293))</f>
        <v/>
      </c>
      <c r="R293" s="11" t="str" cm="1">
        <f t="array" ref="R293">IF($B293,myNull,INDEX(tblSourceData[NonEU Year3],$A293))</f>
        <v/>
      </c>
      <c r="S293" s="11" t="str" cm="1">
        <f t="array" ref="S293">IF($B293,myNull,INDEX(tblSourceData[NonEU Year4],$A293))</f>
        <v/>
      </c>
      <c r="T293" s="11" t="str" cm="1">
        <f t="array" ref="T293">IF($B293,myNull,INDEX(tblSourceData[NonEU Year5],$A293))</f>
        <v/>
      </c>
      <c r="V293" s="28">
        <f t="shared" si="61"/>
        <v>0</v>
      </c>
      <c r="W293" s="28">
        <f t="shared" si="62"/>
        <v>0</v>
      </c>
      <c r="X293" s="28">
        <f t="shared" si="63"/>
        <v>0</v>
      </c>
      <c r="Y293" s="28">
        <f t="shared" si="64"/>
        <v>0</v>
      </c>
      <c r="Z293" s="28">
        <f t="shared" si="65"/>
        <v>0</v>
      </c>
      <c r="AA293" s="28">
        <f t="shared" si="66"/>
        <v>0</v>
      </c>
      <c r="AB293" s="28">
        <f t="shared" si="67"/>
        <v>0</v>
      </c>
      <c r="AC293" s="28">
        <f t="shared" si="68"/>
        <v>0</v>
      </c>
      <c r="AD293" s="28">
        <f t="shared" si="69"/>
        <v>0</v>
      </c>
      <c r="AE293" s="28">
        <f t="shared" si="70"/>
        <v>0</v>
      </c>
      <c r="AG293" s="12" t="str" cm="1">
        <f t="array" ref="AG293">IF($B293,myNull,IF(INDEX(tblSourceData[EU Year 1],$A293)=myNull,0,INDEX(tblSourceData[EU Year 1],$A293)))</f>
        <v/>
      </c>
      <c r="AH293" s="12" t="str" cm="1">
        <f t="array" ref="AH293">IF($B293,myNull,IF(INDEX(tblSourceData[EU Year 2],$A293)=myNull,0,INDEX(tblSourceData[EU Year 2],$A293)))</f>
        <v/>
      </c>
      <c r="AI293" s="12" t="str" cm="1">
        <f t="array" ref="AI293">IF($B293,myNull,IF(INDEX(tblSourceData[EU Year 3],$A293)=myNull,0,INDEX(tblSourceData[EU Year 3],$A293)))</f>
        <v/>
      </c>
      <c r="AJ293" s="12" t="str" cm="1">
        <f t="array" ref="AJ293">IF($B293,myNull,IF(INDEX(tblSourceData[EU Year 4],$A293)=myNull,0,INDEX(tblSourceData[EU Year 4],$A293)))</f>
        <v/>
      </c>
      <c r="AK293" s="12" t="str" cm="1">
        <f t="array" ref="AK293">IF($B293,myNull,IF(INDEX(tblSourceData[EU Year 5],$A293)=myNull,0,INDEX(tblSourceData[EU Year 5],$A293)))</f>
        <v/>
      </c>
      <c r="AL293" s="12" t="str" cm="1">
        <f t="array" ref="AL293">IF($B293,myNull,IF(INDEX(tblSourceData[NonEU Year1],$A293)=myNull,0,INDEX(tblSourceData[NonEU Year1],$A293)))</f>
        <v/>
      </c>
      <c r="AM293" s="12" t="str" cm="1">
        <f t="array" ref="AM293">IF($B293,myNull,IF(INDEX(tblSourceData[NonEU Year2],$A293)=myNull,0,INDEX(tblSourceData[NonEU Year2],$A293)))</f>
        <v/>
      </c>
      <c r="AN293" s="12" t="str" cm="1">
        <f t="array" ref="AN293">IF($B293,myNull,IF(INDEX(tblSourceData[NonEU Year3],$A293)=myNull,0,INDEX(tblSourceData[NonEU Year3],$A293)))</f>
        <v/>
      </c>
      <c r="AO293" s="12" t="str" cm="1">
        <f t="array" ref="AO293">IF($B293,myNull,IF(INDEX(tblSourceData[NonEU Year4],$A293)=myNull,0,INDEX(tblSourceData[NonEU Year4],$A293)))</f>
        <v/>
      </c>
      <c r="AP293" s="12" t="str" cm="1">
        <f t="array" ref="AP293">IF($B293,myNull,IF(INDEX(tblSourceData[NonEU Year5],$A293)=myNull,0,INDEX(tblSourceData[NonEU Year5],$A293)))</f>
        <v/>
      </c>
    </row>
    <row r="294" spans="1:42" x14ac:dyDescent="0.3">
      <c r="A294" s="4">
        <f t="shared" si="59"/>
        <v>285</v>
      </c>
      <c r="B294" s="6" t="b">
        <f t="shared" si="60"/>
        <v>1</v>
      </c>
      <c r="D294" t="str" cm="1">
        <f t="array" ref="D294">IF($B294,myNull,INDEX(tblSourceData[Campus],$A294))</f>
        <v/>
      </c>
      <c r="E294" t="str" cm="1">
        <f t="array" ref="E294">IF($B294,myNull,INDEX(tblSourceData[Major],$A294))</f>
        <v/>
      </c>
      <c r="F294" t="str" cm="1">
        <f t="array" ref="F294">IF($B294,myNull,INDEX(tblSourceData[Stage],$A294))</f>
        <v/>
      </c>
      <c r="G294" t="str" cm="1">
        <f t="array" ref="G294">IF($B294,myNull,INDEX(tblSourceData[Level],$A294))</f>
        <v/>
      </c>
      <c r="H294" s="10" t="str" cm="1">
        <f t="array" ref="H294">IF($B294,myNull,INDEX(tblSourceData[EU Census],$A294))</f>
        <v/>
      </c>
      <c r="I294" s="10" t="str" cm="1">
        <f t="array" ref="I294">IF($B294,myNull,INDEX(tblSourceData[NonEU Census],$A294))</f>
        <v/>
      </c>
      <c r="J294" s="10" t="str" cm="1">
        <f t="array" ref="J294">IF($B294,myNull,INDEX(tblSourceData[Census Total],$A294))</f>
        <v/>
      </c>
      <c r="K294" s="11" t="str" cm="1">
        <f t="array" ref="K294">IF($B294,myNull,INDEX(tblSourceData[EU Year 1],$A294))</f>
        <v/>
      </c>
      <c r="L294" s="11" t="str" cm="1">
        <f t="array" ref="L294">IF($B294,myNull,INDEX(tblSourceData[EU Year 2],$A294))</f>
        <v/>
      </c>
      <c r="M294" s="11" t="str" cm="1">
        <f t="array" ref="M294">IF($B294,myNull,INDEX(tblSourceData[EU Year 3],$A294))</f>
        <v/>
      </c>
      <c r="N294" s="11" t="str" cm="1">
        <f t="array" ref="N294">IF($B294,myNull,INDEX(tblSourceData[EU Year 4],$A294))</f>
        <v/>
      </c>
      <c r="O294" s="11" t="str" cm="1">
        <f t="array" ref="O294">IF($B294,myNull,INDEX(tblSourceData[EU Year 5],$A294))</f>
        <v/>
      </c>
      <c r="P294" s="11" t="str" cm="1">
        <f t="array" ref="P294">IF($B294,myNull,INDEX(tblSourceData[NonEU Year1],$A294))</f>
        <v/>
      </c>
      <c r="Q294" s="11" t="str" cm="1">
        <f t="array" ref="Q294">IF($B294,myNull,INDEX(tblSourceData[NonEU Year2],$A294))</f>
        <v/>
      </c>
      <c r="R294" s="11" t="str" cm="1">
        <f t="array" ref="R294">IF($B294,myNull,INDEX(tblSourceData[NonEU Year3],$A294))</f>
        <v/>
      </c>
      <c r="S294" s="11" t="str" cm="1">
        <f t="array" ref="S294">IF($B294,myNull,INDEX(tblSourceData[NonEU Year4],$A294))</f>
        <v/>
      </c>
      <c r="T294" s="11" t="str" cm="1">
        <f t="array" ref="T294">IF($B294,myNull,INDEX(tblSourceData[NonEU Year5],$A294))</f>
        <v/>
      </c>
      <c r="V294" s="28">
        <f t="shared" si="61"/>
        <v>0</v>
      </c>
      <c r="W294" s="28">
        <f t="shared" si="62"/>
        <v>0</v>
      </c>
      <c r="X294" s="28">
        <f t="shared" si="63"/>
        <v>0</v>
      </c>
      <c r="Y294" s="28">
        <f t="shared" si="64"/>
        <v>0</v>
      </c>
      <c r="Z294" s="28">
        <f t="shared" si="65"/>
        <v>0</v>
      </c>
      <c r="AA294" s="28">
        <f t="shared" si="66"/>
        <v>0</v>
      </c>
      <c r="AB294" s="28">
        <f t="shared" si="67"/>
        <v>0</v>
      </c>
      <c r="AC294" s="28">
        <f t="shared" si="68"/>
        <v>0</v>
      </c>
      <c r="AD294" s="28">
        <f t="shared" si="69"/>
        <v>0</v>
      </c>
      <c r="AE294" s="28">
        <f t="shared" si="70"/>
        <v>0</v>
      </c>
      <c r="AG294" s="12" t="str" cm="1">
        <f t="array" ref="AG294">IF($B294,myNull,IF(INDEX(tblSourceData[EU Year 1],$A294)=myNull,0,INDEX(tblSourceData[EU Year 1],$A294)))</f>
        <v/>
      </c>
      <c r="AH294" s="12" t="str" cm="1">
        <f t="array" ref="AH294">IF($B294,myNull,IF(INDEX(tblSourceData[EU Year 2],$A294)=myNull,0,INDEX(tblSourceData[EU Year 2],$A294)))</f>
        <v/>
      </c>
      <c r="AI294" s="12" t="str" cm="1">
        <f t="array" ref="AI294">IF($B294,myNull,IF(INDEX(tblSourceData[EU Year 3],$A294)=myNull,0,INDEX(tblSourceData[EU Year 3],$A294)))</f>
        <v/>
      </c>
      <c r="AJ294" s="12" t="str" cm="1">
        <f t="array" ref="AJ294">IF($B294,myNull,IF(INDEX(tblSourceData[EU Year 4],$A294)=myNull,0,INDEX(tblSourceData[EU Year 4],$A294)))</f>
        <v/>
      </c>
      <c r="AK294" s="12" t="str" cm="1">
        <f t="array" ref="AK294">IF($B294,myNull,IF(INDEX(tblSourceData[EU Year 5],$A294)=myNull,0,INDEX(tblSourceData[EU Year 5],$A294)))</f>
        <v/>
      </c>
      <c r="AL294" s="12" t="str" cm="1">
        <f t="array" ref="AL294">IF($B294,myNull,IF(INDEX(tblSourceData[NonEU Year1],$A294)=myNull,0,INDEX(tblSourceData[NonEU Year1],$A294)))</f>
        <v/>
      </c>
      <c r="AM294" s="12" t="str" cm="1">
        <f t="array" ref="AM294">IF($B294,myNull,IF(INDEX(tblSourceData[NonEU Year2],$A294)=myNull,0,INDEX(tblSourceData[NonEU Year2],$A294)))</f>
        <v/>
      </c>
      <c r="AN294" s="12" t="str" cm="1">
        <f t="array" ref="AN294">IF($B294,myNull,IF(INDEX(tblSourceData[NonEU Year3],$A294)=myNull,0,INDEX(tblSourceData[NonEU Year3],$A294)))</f>
        <v/>
      </c>
      <c r="AO294" s="12" t="str" cm="1">
        <f t="array" ref="AO294">IF($B294,myNull,IF(INDEX(tblSourceData[NonEU Year4],$A294)=myNull,0,INDEX(tblSourceData[NonEU Year4],$A294)))</f>
        <v/>
      </c>
      <c r="AP294" s="12" t="str" cm="1">
        <f t="array" ref="AP294">IF($B294,myNull,IF(INDEX(tblSourceData[NonEU Year5],$A294)=myNull,0,INDEX(tblSourceData[NonEU Year5],$A294)))</f>
        <v/>
      </c>
    </row>
    <row r="295" spans="1:42" x14ac:dyDescent="0.3">
      <c r="A295" s="4">
        <f t="shared" si="59"/>
        <v>286</v>
      </c>
      <c r="B295" s="6" t="b">
        <f t="shared" si="60"/>
        <v>1</v>
      </c>
      <c r="D295" t="str" cm="1">
        <f t="array" ref="D295">IF($B295,myNull,INDEX(tblSourceData[Campus],$A295))</f>
        <v/>
      </c>
      <c r="E295" t="str" cm="1">
        <f t="array" ref="E295">IF($B295,myNull,INDEX(tblSourceData[Major],$A295))</f>
        <v/>
      </c>
      <c r="F295" t="str" cm="1">
        <f t="array" ref="F295">IF($B295,myNull,INDEX(tblSourceData[Stage],$A295))</f>
        <v/>
      </c>
      <c r="G295" t="str" cm="1">
        <f t="array" ref="G295">IF($B295,myNull,INDEX(tblSourceData[Level],$A295))</f>
        <v/>
      </c>
      <c r="H295" s="10" t="str" cm="1">
        <f t="array" ref="H295">IF($B295,myNull,INDEX(tblSourceData[EU Census],$A295))</f>
        <v/>
      </c>
      <c r="I295" s="10" t="str" cm="1">
        <f t="array" ref="I295">IF($B295,myNull,INDEX(tblSourceData[NonEU Census],$A295))</f>
        <v/>
      </c>
      <c r="J295" s="10" t="str" cm="1">
        <f t="array" ref="J295">IF($B295,myNull,INDEX(tblSourceData[Census Total],$A295))</f>
        <v/>
      </c>
      <c r="K295" s="11" t="str" cm="1">
        <f t="array" ref="K295">IF($B295,myNull,INDEX(tblSourceData[EU Year 1],$A295))</f>
        <v/>
      </c>
      <c r="L295" s="11" t="str" cm="1">
        <f t="array" ref="L295">IF($B295,myNull,INDEX(tblSourceData[EU Year 2],$A295))</f>
        <v/>
      </c>
      <c r="M295" s="11" t="str" cm="1">
        <f t="array" ref="M295">IF($B295,myNull,INDEX(tblSourceData[EU Year 3],$A295))</f>
        <v/>
      </c>
      <c r="N295" s="11" t="str" cm="1">
        <f t="array" ref="N295">IF($B295,myNull,INDEX(tblSourceData[EU Year 4],$A295))</f>
        <v/>
      </c>
      <c r="O295" s="11" t="str" cm="1">
        <f t="array" ref="O295">IF($B295,myNull,INDEX(tblSourceData[EU Year 5],$A295))</f>
        <v/>
      </c>
      <c r="P295" s="11" t="str" cm="1">
        <f t="array" ref="P295">IF($B295,myNull,INDEX(tblSourceData[NonEU Year1],$A295))</f>
        <v/>
      </c>
      <c r="Q295" s="11" t="str" cm="1">
        <f t="array" ref="Q295">IF($B295,myNull,INDEX(tblSourceData[NonEU Year2],$A295))</f>
        <v/>
      </c>
      <c r="R295" s="11" t="str" cm="1">
        <f t="array" ref="R295">IF($B295,myNull,INDEX(tblSourceData[NonEU Year3],$A295))</f>
        <v/>
      </c>
      <c r="S295" s="11" t="str" cm="1">
        <f t="array" ref="S295">IF($B295,myNull,INDEX(tblSourceData[NonEU Year4],$A295))</f>
        <v/>
      </c>
      <c r="T295" s="11" t="str" cm="1">
        <f t="array" ref="T295">IF($B295,myNull,INDEX(tblSourceData[NonEU Year5],$A295))</f>
        <v/>
      </c>
      <c r="V295" s="28">
        <f t="shared" si="61"/>
        <v>0</v>
      </c>
      <c r="W295" s="28">
        <f t="shared" si="62"/>
        <v>0</v>
      </c>
      <c r="X295" s="28">
        <f t="shared" si="63"/>
        <v>0</v>
      </c>
      <c r="Y295" s="28">
        <f t="shared" si="64"/>
        <v>0</v>
      </c>
      <c r="Z295" s="28">
        <f t="shared" si="65"/>
        <v>0</v>
      </c>
      <c r="AA295" s="28">
        <f t="shared" si="66"/>
        <v>0</v>
      </c>
      <c r="AB295" s="28">
        <f t="shared" si="67"/>
        <v>0</v>
      </c>
      <c r="AC295" s="28">
        <f t="shared" si="68"/>
        <v>0</v>
      </c>
      <c r="AD295" s="28">
        <f t="shared" si="69"/>
        <v>0</v>
      </c>
      <c r="AE295" s="28">
        <f t="shared" si="70"/>
        <v>0</v>
      </c>
      <c r="AG295" s="12" t="str" cm="1">
        <f t="array" ref="AG295">IF($B295,myNull,IF(INDEX(tblSourceData[EU Year 1],$A295)=myNull,0,INDEX(tblSourceData[EU Year 1],$A295)))</f>
        <v/>
      </c>
      <c r="AH295" s="12" t="str" cm="1">
        <f t="array" ref="AH295">IF($B295,myNull,IF(INDEX(tblSourceData[EU Year 2],$A295)=myNull,0,INDEX(tblSourceData[EU Year 2],$A295)))</f>
        <v/>
      </c>
      <c r="AI295" s="12" t="str" cm="1">
        <f t="array" ref="AI295">IF($B295,myNull,IF(INDEX(tblSourceData[EU Year 3],$A295)=myNull,0,INDEX(tblSourceData[EU Year 3],$A295)))</f>
        <v/>
      </c>
      <c r="AJ295" s="12" t="str" cm="1">
        <f t="array" ref="AJ295">IF($B295,myNull,IF(INDEX(tblSourceData[EU Year 4],$A295)=myNull,0,INDEX(tblSourceData[EU Year 4],$A295)))</f>
        <v/>
      </c>
      <c r="AK295" s="12" t="str" cm="1">
        <f t="array" ref="AK295">IF($B295,myNull,IF(INDEX(tblSourceData[EU Year 5],$A295)=myNull,0,INDEX(tblSourceData[EU Year 5],$A295)))</f>
        <v/>
      </c>
      <c r="AL295" s="12" t="str" cm="1">
        <f t="array" ref="AL295">IF($B295,myNull,IF(INDEX(tblSourceData[NonEU Year1],$A295)=myNull,0,INDEX(tblSourceData[NonEU Year1],$A295)))</f>
        <v/>
      </c>
      <c r="AM295" s="12" t="str" cm="1">
        <f t="array" ref="AM295">IF($B295,myNull,IF(INDEX(tblSourceData[NonEU Year2],$A295)=myNull,0,INDEX(tblSourceData[NonEU Year2],$A295)))</f>
        <v/>
      </c>
      <c r="AN295" s="12" t="str" cm="1">
        <f t="array" ref="AN295">IF($B295,myNull,IF(INDEX(tblSourceData[NonEU Year3],$A295)=myNull,0,INDEX(tblSourceData[NonEU Year3],$A295)))</f>
        <v/>
      </c>
      <c r="AO295" s="12" t="str" cm="1">
        <f t="array" ref="AO295">IF($B295,myNull,IF(INDEX(tblSourceData[NonEU Year4],$A295)=myNull,0,INDEX(tblSourceData[NonEU Year4],$A295)))</f>
        <v/>
      </c>
      <c r="AP295" s="12" t="str" cm="1">
        <f t="array" ref="AP295">IF($B295,myNull,IF(INDEX(tblSourceData[NonEU Year5],$A295)=myNull,0,INDEX(tblSourceData[NonEU Year5],$A295)))</f>
        <v/>
      </c>
    </row>
    <row r="296" spans="1:42" x14ac:dyDescent="0.3">
      <c r="A296" s="4">
        <f t="shared" si="59"/>
        <v>287</v>
      </c>
      <c r="B296" s="6" t="b">
        <f t="shared" si="60"/>
        <v>1</v>
      </c>
      <c r="D296" t="str" cm="1">
        <f t="array" ref="D296">IF($B296,myNull,INDEX(tblSourceData[Campus],$A296))</f>
        <v/>
      </c>
      <c r="E296" t="str" cm="1">
        <f t="array" ref="E296">IF($B296,myNull,INDEX(tblSourceData[Major],$A296))</f>
        <v/>
      </c>
      <c r="F296" t="str" cm="1">
        <f t="array" ref="F296">IF($B296,myNull,INDEX(tblSourceData[Stage],$A296))</f>
        <v/>
      </c>
      <c r="G296" t="str" cm="1">
        <f t="array" ref="G296">IF($B296,myNull,INDEX(tblSourceData[Level],$A296))</f>
        <v/>
      </c>
      <c r="H296" s="10" t="str" cm="1">
        <f t="array" ref="H296">IF($B296,myNull,INDEX(tblSourceData[EU Census],$A296))</f>
        <v/>
      </c>
      <c r="I296" s="10" t="str" cm="1">
        <f t="array" ref="I296">IF($B296,myNull,INDEX(tblSourceData[NonEU Census],$A296))</f>
        <v/>
      </c>
      <c r="J296" s="10" t="str" cm="1">
        <f t="array" ref="J296">IF($B296,myNull,INDEX(tblSourceData[Census Total],$A296))</f>
        <v/>
      </c>
      <c r="K296" s="11" t="str" cm="1">
        <f t="array" ref="K296">IF($B296,myNull,INDEX(tblSourceData[EU Year 1],$A296))</f>
        <v/>
      </c>
      <c r="L296" s="11" t="str" cm="1">
        <f t="array" ref="L296">IF($B296,myNull,INDEX(tblSourceData[EU Year 2],$A296))</f>
        <v/>
      </c>
      <c r="M296" s="11" t="str" cm="1">
        <f t="array" ref="M296">IF($B296,myNull,INDEX(tblSourceData[EU Year 3],$A296))</f>
        <v/>
      </c>
      <c r="N296" s="11" t="str" cm="1">
        <f t="array" ref="N296">IF($B296,myNull,INDEX(tblSourceData[EU Year 4],$A296))</f>
        <v/>
      </c>
      <c r="O296" s="11" t="str" cm="1">
        <f t="array" ref="O296">IF($B296,myNull,INDEX(tblSourceData[EU Year 5],$A296))</f>
        <v/>
      </c>
      <c r="P296" s="11" t="str" cm="1">
        <f t="array" ref="P296">IF($B296,myNull,INDEX(tblSourceData[NonEU Year1],$A296))</f>
        <v/>
      </c>
      <c r="Q296" s="11" t="str" cm="1">
        <f t="array" ref="Q296">IF($B296,myNull,INDEX(tblSourceData[NonEU Year2],$A296))</f>
        <v/>
      </c>
      <c r="R296" s="11" t="str" cm="1">
        <f t="array" ref="R296">IF($B296,myNull,INDEX(tblSourceData[NonEU Year3],$A296))</f>
        <v/>
      </c>
      <c r="S296" s="11" t="str" cm="1">
        <f t="array" ref="S296">IF($B296,myNull,INDEX(tblSourceData[NonEU Year4],$A296))</f>
        <v/>
      </c>
      <c r="T296" s="11" t="str" cm="1">
        <f t="array" ref="T296">IF($B296,myNull,INDEX(tblSourceData[NonEU Year5],$A296))</f>
        <v/>
      </c>
      <c r="V296" s="28">
        <f t="shared" si="61"/>
        <v>0</v>
      </c>
      <c r="W296" s="28">
        <f t="shared" si="62"/>
        <v>0</v>
      </c>
      <c r="X296" s="28">
        <f t="shared" si="63"/>
        <v>0</v>
      </c>
      <c r="Y296" s="28">
        <f t="shared" si="64"/>
        <v>0</v>
      </c>
      <c r="Z296" s="28">
        <f t="shared" si="65"/>
        <v>0</v>
      </c>
      <c r="AA296" s="28">
        <f t="shared" si="66"/>
        <v>0</v>
      </c>
      <c r="AB296" s="28">
        <f t="shared" si="67"/>
        <v>0</v>
      </c>
      <c r="AC296" s="28">
        <f t="shared" si="68"/>
        <v>0</v>
      </c>
      <c r="AD296" s="28">
        <f t="shared" si="69"/>
        <v>0</v>
      </c>
      <c r="AE296" s="28">
        <f t="shared" si="70"/>
        <v>0</v>
      </c>
      <c r="AG296" s="12" t="str" cm="1">
        <f t="array" ref="AG296">IF($B296,myNull,IF(INDEX(tblSourceData[EU Year 1],$A296)=myNull,0,INDEX(tblSourceData[EU Year 1],$A296)))</f>
        <v/>
      </c>
      <c r="AH296" s="12" t="str" cm="1">
        <f t="array" ref="AH296">IF($B296,myNull,IF(INDEX(tblSourceData[EU Year 2],$A296)=myNull,0,INDEX(tblSourceData[EU Year 2],$A296)))</f>
        <v/>
      </c>
      <c r="AI296" s="12" t="str" cm="1">
        <f t="array" ref="AI296">IF($B296,myNull,IF(INDEX(tblSourceData[EU Year 3],$A296)=myNull,0,INDEX(tblSourceData[EU Year 3],$A296)))</f>
        <v/>
      </c>
      <c r="AJ296" s="12" t="str" cm="1">
        <f t="array" ref="AJ296">IF($B296,myNull,IF(INDEX(tblSourceData[EU Year 4],$A296)=myNull,0,INDEX(tblSourceData[EU Year 4],$A296)))</f>
        <v/>
      </c>
      <c r="AK296" s="12" t="str" cm="1">
        <f t="array" ref="AK296">IF($B296,myNull,IF(INDEX(tblSourceData[EU Year 5],$A296)=myNull,0,INDEX(tblSourceData[EU Year 5],$A296)))</f>
        <v/>
      </c>
      <c r="AL296" s="12" t="str" cm="1">
        <f t="array" ref="AL296">IF($B296,myNull,IF(INDEX(tblSourceData[NonEU Year1],$A296)=myNull,0,INDEX(tblSourceData[NonEU Year1],$A296)))</f>
        <v/>
      </c>
      <c r="AM296" s="12" t="str" cm="1">
        <f t="array" ref="AM296">IF($B296,myNull,IF(INDEX(tblSourceData[NonEU Year2],$A296)=myNull,0,INDEX(tblSourceData[NonEU Year2],$A296)))</f>
        <v/>
      </c>
      <c r="AN296" s="12" t="str" cm="1">
        <f t="array" ref="AN296">IF($B296,myNull,IF(INDEX(tblSourceData[NonEU Year3],$A296)=myNull,0,INDEX(tblSourceData[NonEU Year3],$A296)))</f>
        <v/>
      </c>
      <c r="AO296" s="12" t="str" cm="1">
        <f t="array" ref="AO296">IF($B296,myNull,IF(INDEX(tblSourceData[NonEU Year4],$A296)=myNull,0,INDEX(tblSourceData[NonEU Year4],$A296)))</f>
        <v/>
      </c>
      <c r="AP296" s="12" t="str" cm="1">
        <f t="array" ref="AP296">IF($B296,myNull,IF(INDEX(tblSourceData[NonEU Year5],$A296)=myNull,0,INDEX(tblSourceData[NonEU Year5],$A296)))</f>
        <v/>
      </c>
    </row>
    <row r="297" spans="1:42" x14ac:dyDescent="0.3">
      <c r="A297" s="4">
        <f t="shared" si="59"/>
        <v>288</v>
      </c>
      <c r="B297" s="6" t="b">
        <f t="shared" si="60"/>
        <v>1</v>
      </c>
      <c r="D297" t="str" cm="1">
        <f t="array" ref="D297">IF($B297,myNull,INDEX(tblSourceData[Campus],$A297))</f>
        <v/>
      </c>
      <c r="E297" t="str" cm="1">
        <f t="array" ref="E297">IF($B297,myNull,INDEX(tblSourceData[Major],$A297))</f>
        <v/>
      </c>
      <c r="F297" t="str" cm="1">
        <f t="array" ref="F297">IF($B297,myNull,INDEX(tblSourceData[Stage],$A297))</f>
        <v/>
      </c>
      <c r="G297" t="str" cm="1">
        <f t="array" ref="G297">IF($B297,myNull,INDEX(tblSourceData[Level],$A297))</f>
        <v/>
      </c>
      <c r="H297" s="10" t="str" cm="1">
        <f t="array" ref="H297">IF($B297,myNull,INDEX(tblSourceData[EU Census],$A297))</f>
        <v/>
      </c>
      <c r="I297" s="10" t="str" cm="1">
        <f t="array" ref="I297">IF($B297,myNull,INDEX(tblSourceData[NonEU Census],$A297))</f>
        <v/>
      </c>
      <c r="J297" s="10" t="str" cm="1">
        <f t="array" ref="J297">IF($B297,myNull,INDEX(tblSourceData[Census Total],$A297))</f>
        <v/>
      </c>
      <c r="K297" s="11" t="str" cm="1">
        <f t="array" ref="K297">IF($B297,myNull,INDEX(tblSourceData[EU Year 1],$A297))</f>
        <v/>
      </c>
      <c r="L297" s="11" t="str" cm="1">
        <f t="array" ref="L297">IF($B297,myNull,INDEX(tblSourceData[EU Year 2],$A297))</f>
        <v/>
      </c>
      <c r="M297" s="11" t="str" cm="1">
        <f t="array" ref="M297">IF($B297,myNull,INDEX(tblSourceData[EU Year 3],$A297))</f>
        <v/>
      </c>
      <c r="N297" s="11" t="str" cm="1">
        <f t="array" ref="N297">IF($B297,myNull,INDEX(tblSourceData[EU Year 4],$A297))</f>
        <v/>
      </c>
      <c r="O297" s="11" t="str" cm="1">
        <f t="array" ref="O297">IF($B297,myNull,INDEX(tblSourceData[EU Year 5],$A297))</f>
        <v/>
      </c>
      <c r="P297" s="11" t="str" cm="1">
        <f t="array" ref="P297">IF($B297,myNull,INDEX(tblSourceData[NonEU Year1],$A297))</f>
        <v/>
      </c>
      <c r="Q297" s="11" t="str" cm="1">
        <f t="array" ref="Q297">IF($B297,myNull,INDEX(tblSourceData[NonEU Year2],$A297))</f>
        <v/>
      </c>
      <c r="R297" s="11" t="str" cm="1">
        <f t="array" ref="R297">IF($B297,myNull,INDEX(tblSourceData[NonEU Year3],$A297))</f>
        <v/>
      </c>
      <c r="S297" s="11" t="str" cm="1">
        <f t="array" ref="S297">IF($B297,myNull,INDEX(tblSourceData[NonEU Year4],$A297))</f>
        <v/>
      </c>
      <c r="T297" s="11" t="str" cm="1">
        <f t="array" ref="T297">IF($B297,myNull,INDEX(tblSourceData[NonEU Year5],$A297))</f>
        <v/>
      </c>
      <c r="V297" s="28">
        <f t="shared" si="61"/>
        <v>0</v>
      </c>
      <c r="W297" s="28">
        <f t="shared" si="62"/>
        <v>0</v>
      </c>
      <c r="X297" s="28">
        <f t="shared" si="63"/>
        <v>0</v>
      </c>
      <c r="Y297" s="28">
        <f t="shared" si="64"/>
        <v>0</v>
      </c>
      <c r="Z297" s="28">
        <f t="shared" si="65"/>
        <v>0</v>
      </c>
      <c r="AA297" s="28">
        <f t="shared" si="66"/>
        <v>0</v>
      </c>
      <c r="AB297" s="28">
        <f t="shared" si="67"/>
        <v>0</v>
      </c>
      <c r="AC297" s="28">
        <f t="shared" si="68"/>
        <v>0</v>
      </c>
      <c r="AD297" s="28">
        <f t="shared" si="69"/>
        <v>0</v>
      </c>
      <c r="AE297" s="28">
        <f t="shared" si="70"/>
        <v>0</v>
      </c>
      <c r="AG297" s="12" t="str" cm="1">
        <f t="array" ref="AG297">IF($B297,myNull,IF(INDEX(tblSourceData[EU Year 1],$A297)=myNull,0,INDEX(tblSourceData[EU Year 1],$A297)))</f>
        <v/>
      </c>
      <c r="AH297" s="12" t="str" cm="1">
        <f t="array" ref="AH297">IF($B297,myNull,IF(INDEX(tblSourceData[EU Year 2],$A297)=myNull,0,INDEX(tblSourceData[EU Year 2],$A297)))</f>
        <v/>
      </c>
      <c r="AI297" s="12" t="str" cm="1">
        <f t="array" ref="AI297">IF($B297,myNull,IF(INDEX(tblSourceData[EU Year 3],$A297)=myNull,0,INDEX(tblSourceData[EU Year 3],$A297)))</f>
        <v/>
      </c>
      <c r="AJ297" s="12" t="str" cm="1">
        <f t="array" ref="AJ297">IF($B297,myNull,IF(INDEX(tblSourceData[EU Year 4],$A297)=myNull,0,INDEX(tblSourceData[EU Year 4],$A297)))</f>
        <v/>
      </c>
      <c r="AK297" s="12" t="str" cm="1">
        <f t="array" ref="AK297">IF($B297,myNull,IF(INDEX(tblSourceData[EU Year 5],$A297)=myNull,0,INDEX(tblSourceData[EU Year 5],$A297)))</f>
        <v/>
      </c>
      <c r="AL297" s="12" t="str" cm="1">
        <f t="array" ref="AL297">IF($B297,myNull,IF(INDEX(tblSourceData[NonEU Year1],$A297)=myNull,0,INDEX(tblSourceData[NonEU Year1],$A297)))</f>
        <v/>
      </c>
      <c r="AM297" s="12" t="str" cm="1">
        <f t="array" ref="AM297">IF($B297,myNull,IF(INDEX(tblSourceData[NonEU Year2],$A297)=myNull,0,INDEX(tblSourceData[NonEU Year2],$A297)))</f>
        <v/>
      </c>
      <c r="AN297" s="12" t="str" cm="1">
        <f t="array" ref="AN297">IF($B297,myNull,IF(INDEX(tblSourceData[NonEU Year3],$A297)=myNull,0,INDEX(tblSourceData[NonEU Year3],$A297)))</f>
        <v/>
      </c>
      <c r="AO297" s="12" t="str" cm="1">
        <f t="array" ref="AO297">IF($B297,myNull,IF(INDEX(tblSourceData[NonEU Year4],$A297)=myNull,0,INDEX(tblSourceData[NonEU Year4],$A297)))</f>
        <v/>
      </c>
      <c r="AP297" s="12" t="str" cm="1">
        <f t="array" ref="AP297">IF($B297,myNull,IF(INDEX(tblSourceData[NonEU Year5],$A297)=myNull,0,INDEX(tblSourceData[NonEU Year5],$A297)))</f>
        <v/>
      </c>
    </row>
    <row r="298" spans="1:42" x14ac:dyDescent="0.3">
      <c r="A298" s="4">
        <f t="shared" si="59"/>
        <v>289</v>
      </c>
      <c r="B298" s="6" t="b">
        <f t="shared" si="60"/>
        <v>1</v>
      </c>
      <c r="D298" t="str" cm="1">
        <f t="array" ref="D298">IF($B298,myNull,INDEX(tblSourceData[Campus],$A298))</f>
        <v/>
      </c>
      <c r="E298" t="str" cm="1">
        <f t="array" ref="E298">IF($B298,myNull,INDEX(tblSourceData[Major],$A298))</f>
        <v/>
      </c>
      <c r="F298" t="str" cm="1">
        <f t="array" ref="F298">IF($B298,myNull,INDEX(tblSourceData[Stage],$A298))</f>
        <v/>
      </c>
      <c r="G298" t="str" cm="1">
        <f t="array" ref="G298">IF($B298,myNull,INDEX(tblSourceData[Level],$A298))</f>
        <v/>
      </c>
      <c r="H298" s="10" t="str" cm="1">
        <f t="array" ref="H298">IF($B298,myNull,INDEX(tblSourceData[EU Census],$A298))</f>
        <v/>
      </c>
      <c r="I298" s="10" t="str" cm="1">
        <f t="array" ref="I298">IF($B298,myNull,INDEX(tblSourceData[NonEU Census],$A298))</f>
        <v/>
      </c>
      <c r="J298" s="10" t="str" cm="1">
        <f t="array" ref="J298">IF($B298,myNull,INDEX(tblSourceData[Census Total],$A298))</f>
        <v/>
      </c>
      <c r="K298" s="11" t="str" cm="1">
        <f t="array" ref="K298">IF($B298,myNull,INDEX(tblSourceData[EU Year 1],$A298))</f>
        <v/>
      </c>
      <c r="L298" s="11" t="str" cm="1">
        <f t="array" ref="L298">IF($B298,myNull,INDEX(tblSourceData[EU Year 2],$A298))</f>
        <v/>
      </c>
      <c r="M298" s="11" t="str" cm="1">
        <f t="array" ref="M298">IF($B298,myNull,INDEX(tblSourceData[EU Year 3],$A298))</f>
        <v/>
      </c>
      <c r="N298" s="11" t="str" cm="1">
        <f t="array" ref="N298">IF($B298,myNull,INDEX(tblSourceData[EU Year 4],$A298))</f>
        <v/>
      </c>
      <c r="O298" s="11" t="str" cm="1">
        <f t="array" ref="O298">IF($B298,myNull,INDEX(tblSourceData[EU Year 5],$A298))</f>
        <v/>
      </c>
      <c r="P298" s="11" t="str" cm="1">
        <f t="array" ref="P298">IF($B298,myNull,INDEX(tblSourceData[NonEU Year1],$A298))</f>
        <v/>
      </c>
      <c r="Q298" s="11" t="str" cm="1">
        <f t="array" ref="Q298">IF($B298,myNull,INDEX(tblSourceData[NonEU Year2],$A298))</f>
        <v/>
      </c>
      <c r="R298" s="11" t="str" cm="1">
        <f t="array" ref="R298">IF($B298,myNull,INDEX(tblSourceData[NonEU Year3],$A298))</f>
        <v/>
      </c>
      <c r="S298" s="11" t="str" cm="1">
        <f t="array" ref="S298">IF($B298,myNull,INDEX(tblSourceData[NonEU Year4],$A298))</f>
        <v/>
      </c>
      <c r="T298" s="11" t="str" cm="1">
        <f t="array" ref="T298">IF($B298,myNull,INDEX(tblSourceData[NonEU Year5],$A298))</f>
        <v/>
      </c>
      <c r="V298" s="28">
        <f t="shared" si="61"/>
        <v>0</v>
      </c>
      <c r="W298" s="28">
        <f t="shared" si="62"/>
        <v>0</v>
      </c>
      <c r="X298" s="28">
        <f t="shared" si="63"/>
        <v>0</v>
      </c>
      <c r="Y298" s="28">
        <f t="shared" si="64"/>
        <v>0</v>
      </c>
      <c r="Z298" s="28">
        <f t="shared" si="65"/>
        <v>0</v>
      </c>
      <c r="AA298" s="28">
        <f t="shared" si="66"/>
        <v>0</v>
      </c>
      <c r="AB298" s="28">
        <f t="shared" si="67"/>
        <v>0</v>
      </c>
      <c r="AC298" s="28">
        <f t="shared" si="68"/>
        <v>0</v>
      </c>
      <c r="AD298" s="28">
        <f t="shared" si="69"/>
        <v>0</v>
      </c>
      <c r="AE298" s="28">
        <f t="shared" si="70"/>
        <v>0</v>
      </c>
      <c r="AG298" s="12" t="str" cm="1">
        <f t="array" ref="AG298">IF($B298,myNull,IF(INDEX(tblSourceData[EU Year 1],$A298)=myNull,0,INDEX(tblSourceData[EU Year 1],$A298)))</f>
        <v/>
      </c>
      <c r="AH298" s="12" t="str" cm="1">
        <f t="array" ref="AH298">IF($B298,myNull,IF(INDEX(tblSourceData[EU Year 2],$A298)=myNull,0,INDEX(tblSourceData[EU Year 2],$A298)))</f>
        <v/>
      </c>
      <c r="AI298" s="12" t="str" cm="1">
        <f t="array" ref="AI298">IF($B298,myNull,IF(INDEX(tblSourceData[EU Year 3],$A298)=myNull,0,INDEX(tblSourceData[EU Year 3],$A298)))</f>
        <v/>
      </c>
      <c r="AJ298" s="12" t="str" cm="1">
        <f t="array" ref="AJ298">IF($B298,myNull,IF(INDEX(tblSourceData[EU Year 4],$A298)=myNull,0,INDEX(tblSourceData[EU Year 4],$A298)))</f>
        <v/>
      </c>
      <c r="AK298" s="12" t="str" cm="1">
        <f t="array" ref="AK298">IF($B298,myNull,IF(INDEX(tblSourceData[EU Year 5],$A298)=myNull,0,INDEX(tblSourceData[EU Year 5],$A298)))</f>
        <v/>
      </c>
      <c r="AL298" s="12" t="str" cm="1">
        <f t="array" ref="AL298">IF($B298,myNull,IF(INDEX(tblSourceData[NonEU Year1],$A298)=myNull,0,INDEX(tblSourceData[NonEU Year1],$A298)))</f>
        <v/>
      </c>
      <c r="AM298" s="12" t="str" cm="1">
        <f t="array" ref="AM298">IF($B298,myNull,IF(INDEX(tblSourceData[NonEU Year2],$A298)=myNull,0,INDEX(tblSourceData[NonEU Year2],$A298)))</f>
        <v/>
      </c>
      <c r="AN298" s="12" t="str" cm="1">
        <f t="array" ref="AN298">IF($B298,myNull,IF(INDEX(tblSourceData[NonEU Year3],$A298)=myNull,0,INDEX(tblSourceData[NonEU Year3],$A298)))</f>
        <v/>
      </c>
      <c r="AO298" s="12" t="str" cm="1">
        <f t="array" ref="AO298">IF($B298,myNull,IF(INDEX(tblSourceData[NonEU Year4],$A298)=myNull,0,INDEX(tblSourceData[NonEU Year4],$A298)))</f>
        <v/>
      </c>
      <c r="AP298" s="12" t="str" cm="1">
        <f t="array" ref="AP298">IF($B298,myNull,IF(INDEX(tblSourceData[NonEU Year5],$A298)=myNull,0,INDEX(tblSourceData[NonEU Year5],$A298)))</f>
        <v/>
      </c>
    </row>
    <row r="299" spans="1:42" x14ac:dyDescent="0.3">
      <c r="A299" s="4">
        <f t="shared" si="59"/>
        <v>290</v>
      </c>
      <c r="B299" s="6" t="b">
        <f t="shared" si="60"/>
        <v>1</v>
      </c>
      <c r="D299" t="str" cm="1">
        <f t="array" ref="D299">IF($B299,myNull,INDEX(tblSourceData[Campus],$A299))</f>
        <v/>
      </c>
      <c r="E299" t="str" cm="1">
        <f t="array" ref="E299">IF($B299,myNull,INDEX(tblSourceData[Major],$A299))</f>
        <v/>
      </c>
      <c r="F299" t="str" cm="1">
        <f t="array" ref="F299">IF($B299,myNull,INDEX(tblSourceData[Stage],$A299))</f>
        <v/>
      </c>
      <c r="G299" t="str" cm="1">
        <f t="array" ref="G299">IF($B299,myNull,INDEX(tblSourceData[Level],$A299))</f>
        <v/>
      </c>
      <c r="H299" s="10" t="str" cm="1">
        <f t="array" ref="H299">IF($B299,myNull,INDEX(tblSourceData[EU Census],$A299))</f>
        <v/>
      </c>
      <c r="I299" s="10" t="str" cm="1">
        <f t="array" ref="I299">IF($B299,myNull,INDEX(tblSourceData[NonEU Census],$A299))</f>
        <v/>
      </c>
      <c r="J299" s="10" t="str" cm="1">
        <f t="array" ref="J299">IF($B299,myNull,INDEX(tblSourceData[Census Total],$A299))</f>
        <v/>
      </c>
      <c r="K299" s="11" t="str" cm="1">
        <f t="array" ref="K299">IF($B299,myNull,INDEX(tblSourceData[EU Year 1],$A299))</f>
        <v/>
      </c>
      <c r="L299" s="11" t="str" cm="1">
        <f t="array" ref="L299">IF($B299,myNull,INDEX(tblSourceData[EU Year 2],$A299))</f>
        <v/>
      </c>
      <c r="M299" s="11" t="str" cm="1">
        <f t="array" ref="M299">IF($B299,myNull,INDEX(tblSourceData[EU Year 3],$A299))</f>
        <v/>
      </c>
      <c r="N299" s="11" t="str" cm="1">
        <f t="array" ref="N299">IF($B299,myNull,INDEX(tblSourceData[EU Year 4],$A299))</f>
        <v/>
      </c>
      <c r="O299" s="11" t="str" cm="1">
        <f t="array" ref="O299">IF($B299,myNull,INDEX(tblSourceData[EU Year 5],$A299))</f>
        <v/>
      </c>
      <c r="P299" s="11" t="str" cm="1">
        <f t="array" ref="P299">IF($B299,myNull,INDEX(tblSourceData[NonEU Year1],$A299))</f>
        <v/>
      </c>
      <c r="Q299" s="11" t="str" cm="1">
        <f t="array" ref="Q299">IF($B299,myNull,INDEX(tblSourceData[NonEU Year2],$A299))</f>
        <v/>
      </c>
      <c r="R299" s="11" t="str" cm="1">
        <f t="array" ref="R299">IF($B299,myNull,INDEX(tblSourceData[NonEU Year3],$A299))</f>
        <v/>
      </c>
      <c r="S299" s="11" t="str" cm="1">
        <f t="array" ref="S299">IF($B299,myNull,INDEX(tblSourceData[NonEU Year4],$A299))</f>
        <v/>
      </c>
      <c r="T299" s="11" t="str" cm="1">
        <f t="array" ref="T299">IF($B299,myNull,INDEX(tblSourceData[NonEU Year5],$A299))</f>
        <v/>
      </c>
      <c r="V299" s="28">
        <f t="shared" si="61"/>
        <v>0</v>
      </c>
      <c r="W299" s="28">
        <f t="shared" si="62"/>
        <v>0</v>
      </c>
      <c r="X299" s="28">
        <f t="shared" si="63"/>
        <v>0</v>
      </c>
      <c r="Y299" s="28">
        <f t="shared" si="64"/>
        <v>0</v>
      </c>
      <c r="Z299" s="28">
        <f t="shared" si="65"/>
        <v>0</v>
      </c>
      <c r="AA299" s="28">
        <f t="shared" si="66"/>
        <v>0</v>
      </c>
      <c r="AB299" s="28">
        <f t="shared" si="67"/>
        <v>0</v>
      </c>
      <c r="AC299" s="28">
        <f t="shared" si="68"/>
        <v>0</v>
      </c>
      <c r="AD299" s="28">
        <f t="shared" si="69"/>
        <v>0</v>
      </c>
      <c r="AE299" s="28">
        <f t="shared" si="70"/>
        <v>0</v>
      </c>
      <c r="AG299" s="12" t="str" cm="1">
        <f t="array" ref="AG299">IF($B299,myNull,IF(INDEX(tblSourceData[EU Year 1],$A299)=myNull,0,INDEX(tblSourceData[EU Year 1],$A299)))</f>
        <v/>
      </c>
      <c r="AH299" s="12" t="str" cm="1">
        <f t="array" ref="AH299">IF($B299,myNull,IF(INDEX(tblSourceData[EU Year 2],$A299)=myNull,0,INDEX(tblSourceData[EU Year 2],$A299)))</f>
        <v/>
      </c>
      <c r="AI299" s="12" t="str" cm="1">
        <f t="array" ref="AI299">IF($B299,myNull,IF(INDEX(tblSourceData[EU Year 3],$A299)=myNull,0,INDEX(tblSourceData[EU Year 3],$A299)))</f>
        <v/>
      </c>
      <c r="AJ299" s="12" t="str" cm="1">
        <f t="array" ref="AJ299">IF($B299,myNull,IF(INDEX(tblSourceData[EU Year 4],$A299)=myNull,0,INDEX(tblSourceData[EU Year 4],$A299)))</f>
        <v/>
      </c>
      <c r="AK299" s="12" t="str" cm="1">
        <f t="array" ref="AK299">IF($B299,myNull,IF(INDEX(tblSourceData[EU Year 5],$A299)=myNull,0,INDEX(tblSourceData[EU Year 5],$A299)))</f>
        <v/>
      </c>
      <c r="AL299" s="12" t="str" cm="1">
        <f t="array" ref="AL299">IF($B299,myNull,IF(INDEX(tblSourceData[NonEU Year1],$A299)=myNull,0,INDEX(tblSourceData[NonEU Year1],$A299)))</f>
        <v/>
      </c>
      <c r="AM299" s="12" t="str" cm="1">
        <f t="array" ref="AM299">IF($B299,myNull,IF(INDEX(tblSourceData[NonEU Year2],$A299)=myNull,0,INDEX(tblSourceData[NonEU Year2],$A299)))</f>
        <v/>
      </c>
      <c r="AN299" s="12" t="str" cm="1">
        <f t="array" ref="AN299">IF($B299,myNull,IF(INDEX(tblSourceData[NonEU Year3],$A299)=myNull,0,INDEX(tblSourceData[NonEU Year3],$A299)))</f>
        <v/>
      </c>
      <c r="AO299" s="12" t="str" cm="1">
        <f t="array" ref="AO299">IF($B299,myNull,IF(INDEX(tblSourceData[NonEU Year4],$A299)=myNull,0,INDEX(tblSourceData[NonEU Year4],$A299)))</f>
        <v/>
      </c>
      <c r="AP299" s="12" t="str" cm="1">
        <f t="array" ref="AP299">IF($B299,myNull,IF(INDEX(tblSourceData[NonEU Year5],$A299)=myNull,0,INDEX(tblSourceData[NonEU Year5],$A299)))</f>
        <v/>
      </c>
    </row>
    <row r="300" spans="1:42" x14ac:dyDescent="0.3">
      <c r="A300" s="4">
        <f t="shared" si="59"/>
        <v>291</v>
      </c>
      <c r="B300" s="6" t="b">
        <f t="shared" si="60"/>
        <v>1</v>
      </c>
      <c r="D300" t="str" cm="1">
        <f t="array" ref="D300">IF($B300,myNull,INDEX(tblSourceData[Campus],$A300))</f>
        <v/>
      </c>
      <c r="E300" t="str" cm="1">
        <f t="array" ref="E300">IF($B300,myNull,INDEX(tblSourceData[Major],$A300))</f>
        <v/>
      </c>
      <c r="F300" t="str" cm="1">
        <f t="array" ref="F300">IF($B300,myNull,INDEX(tblSourceData[Stage],$A300))</f>
        <v/>
      </c>
      <c r="G300" t="str" cm="1">
        <f t="array" ref="G300">IF($B300,myNull,INDEX(tblSourceData[Level],$A300))</f>
        <v/>
      </c>
      <c r="H300" s="10" t="str" cm="1">
        <f t="array" ref="H300">IF($B300,myNull,INDEX(tblSourceData[EU Census],$A300))</f>
        <v/>
      </c>
      <c r="I300" s="10" t="str" cm="1">
        <f t="array" ref="I300">IF($B300,myNull,INDEX(tblSourceData[NonEU Census],$A300))</f>
        <v/>
      </c>
      <c r="J300" s="10" t="str" cm="1">
        <f t="array" ref="J300">IF($B300,myNull,INDEX(tblSourceData[Census Total],$A300))</f>
        <v/>
      </c>
      <c r="K300" s="11" t="str" cm="1">
        <f t="array" ref="K300">IF($B300,myNull,INDEX(tblSourceData[EU Year 1],$A300))</f>
        <v/>
      </c>
      <c r="L300" s="11" t="str" cm="1">
        <f t="array" ref="L300">IF($B300,myNull,INDEX(tblSourceData[EU Year 2],$A300))</f>
        <v/>
      </c>
      <c r="M300" s="11" t="str" cm="1">
        <f t="array" ref="M300">IF($B300,myNull,INDEX(tblSourceData[EU Year 3],$A300))</f>
        <v/>
      </c>
      <c r="N300" s="11" t="str" cm="1">
        <f t="array" ref="N300">IF($B300,myNull,INDEX(tblSourceData[EU Year 4],$A300))</f>
        <v/>
      </c>
      <c r="O300" s="11" t="str" cm="1">
        <f t="array" ref="O300">IF($B300,myNull,INDEX(tblSourceData[EU Year 5],$A300))</f>
        <v/>
      </c>
      <c r="P300" s="11" t="str" cm="1">
        <f t="array" ref="P300">IF($B300,myNull,INDEX(tblSourceData[NonEU Year1],$A300))</f>
        <v/>
      </c>
      <c r="Q300" s="11" t="str" cm="1">
        <f t="array" ref="Q300">IF($B300,myNull,INDEX(tblSourceData[NonEU Year2],$A300))</f>
        <v/>
      </c>
      <c r="R300" s="11" t="str" cm="1">
        <f t="array" ref="R300">IF($B300,myNull,INDEX(tblSourceData[NonEU Year3],$A300))</f>
        <v/>
      </c>
      <c r="S300" s="11" t="str" cm="1">
        <f t="array" ref="S300">IF($B300,myNull,INDEX(tblSourceData[NonEU Year4],$A300))</f>
        <v/>
      </c>
      <c r="T300" s="11" t="str" cm="1">
        <f t="array" ref="T300">IF($B300,myNull,INDEX(tblSourceData[NonEU Year5],$A300))</f>
        <v/>
      </c>
      <c r="V300" s="28">
        <f t="shared" si="61"/>
        <v>0</v>
      </c>
      <c r="W300" s="28">
        <f t="shared" si="62"/>
        <v>0</v>
      </c>
      <c r="X300" s="28">
        <f t="shared" si="63"/>
        <v>0</v>
      </c>
      <c r="Y300" s="28">
        <f t="shared" si="64"/>
        <v>0</v>
      </c>
      <c r="Z300" s="28">
        <f t="shared" si="65"/>
        <v>0</v>
      </c>
      <c r="AA300" s="28">
        <f t="shared" si="66"/>
        <v>0</v>
      </c>
      <c r="AB300" s="28">
        <f t="shared" si="67"/>
        <v>0</v>
      </c>
      <c r="AC300" s="28">
        <f t="shared" si="68"/>
        <v>0</v>
      </c>
      <c r="AD300" s="28">
        <f t="shared" si="69"/>
        <v>0</v>
      </c>
      <c r="AE300" s="28">
        <f t="shared" si="70"/>
        <v>0</v>
      </c>
      <c r="AG300" s="12" t="str" cm="1">
        <f t="array" ref="AG300">IF($B300,myNull,IF(INDEX(tblSourceData[EU Year 1],$A300)=myNull,0,INDEX(tblSourceData[EU Year 1],$A300)))</f>
        <v/>
      </c>
      <c r="AH300" s="12" t="str" cm="1">
        <f t="array" ref="AH300">IF($B300,myNull,IF(INDEX(tblSourceData[EU Year 2],$A300)=myNull,0,INDEX(tblSourceData[EU Year 2],$A300)))</f>
        <v/>
      </c>
      <c r="AI300" s="12" t="str" cm="1">
        <f t="array" ref="AI300">IF($B300,myNull,IF(INDEX(tblSourceData[EU Year 3],$A300)=myNull,0,INDEX(tblSourceData[EU Year 3],$A300)))</f>
        <v/>
      </c>
      <c r="AJ300" s="12" t="str" cm="1">
        <f t="array" ref="AJ300">IF($B300,myNull,IF(INDEX(tblSourceData[EU Year 4],$A300)=myNull,0,INDEX(tblSourceData[EU Year 4],$A300)))</f>
        <v/>
      </c>
      <c r="AK300" s="12" t="str" cm="1">
        <f t="array" ref="AK300">IF($B300,myNull,IF(INDEX(tblSourceData[EU Year 5],$A300)=myNull,0,INDEX(tblSourceData[EU Year 5],$A300)))</f>
        <v/>
      </c>
      <c r="AL300" s="12" t="str" cm="1">
        <f t="array" ref="AL300">IF($B300,myNull,IF(INDEX(tblSourceData[NonEU Year1],$A300)=myNull,0,INDEX(tblSourceData[NonEU Year1],$A300)))</f>
        <v/>
      </c>
      <c r="AM300" s="12" t="str" cm="1">
        <f t="array" ref="AM300">IF($B300,myNull,IF(INDEX(tblSourceData[NonEU Year2],$A300)=myNull,0,INDEX(tblSourceData[NonEU Year2],$A300)))</f>
        <v/>
      </c>
      <c r="AN300" s="12" t="str" cm="1">
        <f t="array" ref="AN300">IF($B300,myNull,IF(INDEX(tblSourceData[NonEU Year3],$A300)=myNull,0,INDEX(tblSourceData[NonEU Year3],$A300)))</f>
        <v/>
      </c>
      <c r="AO300" s="12" t="str" cm="1">
        <f t="array" ref="AO300">IF($B300,myNull,IF(INDEX(tblSourceData[NonEU Year4],$A300)=myNull,0,INDEX(tblSourceData[NonEU Year4],$A300)))</f>
        <v/>
      </c>
      <c r="AP300" s="12" t="str" cm="1">
        <f t="array" ref="AP300">IF($B300,myNull,IF(INDEX(tblSourceData[NonEU Year5],$A300)=myNull,0,INDEX(tblSourceData[NonEU Year5],$A300)))</f>
        <v/>
      </c>
    </row>
    <row r="301" spans="1:42" x14ac:dyDescent="0.3">
      <c r="A301" s="4">
        <f t="shared" si="59"/>
        <v>292</v>
      </c>
      <c r="B301" s="6" t="b">
        <f t="shared" si="60"/>
        <v>1</v>
      </c>
      <c r="D301" t="str" cm="1">
        <f t="array" ref="D301">IF($B301,myNull,INDEX(tblSourceData[Campus],$A301))</f>
        <v/>
      </c>
      <c r="E301" t="str" cm="1">
        <f t="array" ref="E301">IF($B301,myNull,INDEX(tblSourceData[Major],$A301))</f>
        <v/>
      </c>
      <c r="F301" t="str" cm="1">
        <f t="array" ref="F301">IF($B301,myNull,INDEX(tblSourceData[Stage],$A301))</f>
        <v/>
      </c>
      <c r="G301" t="str" cm="1">
        <f t="array" ref="G301">IF($B301,myNull,INDEX(tblSourceData[Level],$A301))</f>
        <v/>
      </c>
      <c r="H301" s="10" t="str" cm="1">
        <f t="array" ref="H301">IF($B301,myNull,INDEX(tblSourceData[EU Census],$A301))</f>
        <v/>
      </c>
      <c r="I301" s="10" t="str" cm="1">
        <f t="array" ref="I301">IF($B301,myNull,INDEX(tblSourceData[NonEU Census],$A301))</f>
        <v/>
      </c>
      <c r="J301" s="10" t="str" cm="1">
        <f t="array" ref="J301">IF($B301,myNull,INDEX(tblSourceData[Census Total],$A301))</f>
        <v/>
      </c>
      <c r="K301" s="11" t="str" cm="1">
        <f t="array" ref="K301">IF($B301,myNull,INDEX(tblSourceData[EU Year 1],$A301))</f>
        <v/>
      </c>
      <c r="L301" s="11" t="str" cm="1">
        <f t="array" ref="L301">IF($B301,myNull,INDEX(tblSourceData[EU Year 2],$A301))</f>
        <v/>
      </c>
      <c r="M301" s="11" t="str" cm="1">
        <f t="array" ref="M301">IF($B301,myNull,INDEX(tblSourceData[EU Year 3],$A301))</f>
        <v/>
      </c>
      <c r="N301" s="11" t="str" cm="1">
        <f t="array" ref="N301">IF($B301,myNull,INDEX(tblSourceData[EU Year 4],$A301))</f>
        <v/>
      </c>
      <c r="O301" s="11" t="str" cm="1">
        <f t="array" ref="O301">IF($B301,myNull,INDEX(tblSourceData[EU Year 5],$A301))</f>
        <v/>
      </c>
      <c r="P301" s="11" t="str" cm="1">
        <f t="array" ref="P301">IF($B301,myNull,INDEX(tblSourceData[NonEU Year1],$A301))</f>
        <v/>
      </c>
      <c r="Q301" s="11" t="str" cm="1">
        <f t="array" ref="Q301">IF($B301,myNull,INDEX(tblSourceData[NonEU Year2],$A301))</f>
        <v/>
      </c>
      <c r="R301" s="11" t="str" cm="1">
        <f t="array" ref="R301">IF($B301,myNull,INDEX(tblSourceData[NonEU Year3],$A301))</f>
        <v/>
      </c>
      <c r="S301" s="11" t="str" cm="1">
        <f t="array" ref="S301">IF($B301,myNull,INDEX(tblSourceData[NonEU Year4],$A301))</f>
        <v/>
      </c>
      <c r="T301" s="11" t="str" cm="1">
        <f t="array" ref="T301">IF($B301,myNull,INDEX(tblSourceData[NonEU Year5],$A301))</f>
        <v/>
      </c>
      <c r="V301" s="28">
        <f t="shared" si="61"/>
        <v>0</v>
      </c>
      <c r="W301" s="28">
        <f t="shared" si="62"/>
        <v>0</v>
      </c>
      <c r="X301" s="28">
        <f t="shared" si="63"/>
        <v>0</v>
      </c>
      <c r="Y301" s="28">
        <f t="shared" si="64"/>
        <v>0</v>
      </c>
      <c r="Z301" s="28">
        <f t="shared" si="65"/>
        <v>0</v>
      </c>
      <c r="AA301" s="28">
        <f t="shared" si="66"/>
        <v>0</v>
      </c>
      <c r="AB301" s="28">
        <f t="shared" si="67"/>
        <v>0</v>
      </c>
      <c r="AC301" s="28">
        <f t="shared" si="68"/>
        <v>0</v>
      </c>
      <c r="AD301" s="28">
        <f t="shared" si="69"/>
        <v>0</v>
      </c>
      <c r="AE301" s="28">
        <f t="shared" si="70"/>
        <v>0</v>
      </c>
      <c r="AG301" s="12" t="str" cm="1">
        <f t="array" ref="AG301">IF($B301,myNull,IF(INDEX(tblSourceData[EU Year 1],$A301)=myNull,0,INDEX(tblSourceData[EU Year 1],$A301)))</f>
        <v/>
      </c>
      <c r="AH301" s="12" t="str" cm="1">
        <f t="array" ref="AH301">IF($B301,myNull,IF(INDEX(tblSourceData[EU Year 2],$A301)=myNull,0,INDEX(tblSourceData[EU Year 2],$A301)))</f>
        <v/>
      </c>
      <c r="AI301" s="12" t="str" cm="1">
        <f t="array" ref="AI301">IF($B301,myNull,IF(INDEX(tblSourceData[EU Year 3],$A301)=myNull,0,INDEX(tblSourceData[EU Year 3],$A301)))</f>
        <v/>
      </c>
      <c r="AJ301" s="12" t="str" cm="1">
        <f t="array" ref="AJ301">IF($B301,myNull,IF(INDEX(tblSourceData[EU Year 4],$A301)=myNull,0,INDEX(tblSourceData[EU Year 4],$A301)))</f>
        <v/>
      </c>
      <c r="AK301" s="12" t="str" cm="1">
        <f t="array" ref="AK301">IF($B301,myNull,IF(INDEX(tblSourceData[EU Year 5],$A301)=myNull,0,INDEX(tblSourceData[EU Year 5],$A301)))</f>
        <v/>
      </c>
      <c r="AL301" s="12" t="str" cm="1">
        <f t="array" ref="AL301">IF($B301,myNull,IF(INDEX(tblSourceData[NonEU Year1],$A301)=myNull,0,INDEX(tblSourceData[NonEU Year1],$A301)))</f>
        <v/>
      </c>
      <c r="AM301" s="12" t="str" cm="1">
        <f t="array" ref="AM301">IF($B301,myNull,IF(INDEX(tblSourceData[NonEU Year2],$A301)=myNull,0,INDEX(tblSourceData[NonEU Year2],$A301)))</f>
        <v/>
      </c>
      <c r="AN301" s="12" t="str" cm="1">
        <f t="array" ref="AN301">IF($B301,myNull,IF(INDEX(tblSourceData[NonEU Year3],$A301)=myNull,0,INDEX(tblSourceData[NonEU Year3],$A301)))</f>
        <v/>
      </c>
      <c r="AO301" s="12" t="str" cm="1">
        <f t="array" ref="AO301">IF($B301,myNull,IF(INDEX(tblSourceData[NonEU Year4],$A301)=myNull,0,INDEX(tblSourceData[NonEU Year4],$A301)))</f>
        <v/>
      </c>
      <c r="AP301" s="12" t="str" cm="1">
        <f t="array" ref="AP301">IF($B301,myNull,IF(INDEX(tblSourceData[NonEU Year5],$A301)=myNull,0,INDEX(tblSourceData[NonEU Year5],$A301)))</f>
        <v/>
      </c>
    </row>
    <row r="302" spans="1:42" x14ac:dyDescent="0.3">
      <c r="A302" s="4">
        <f t="shared" si="59"/>
        <v>293</v>
      </c>
      <c r="B302" s="6" t="b">
        <f t="shared" si="60"/>
        <v>1</v>
      </c>
      <c r="D302" t="str" cm="1">
        <f t="array" ref="D302">IF($B302,myNull,INDEX(tblSourceData[Campus],$A302))</f>
        <v/>
      </c>
      <c r="E302" t="str" cm="1">
        <f t="array" ref="E302">IF($B302,myNull,INDEX(tblSourceData[Major],$A302))</f>
        <v/>
      </c>
      <c r="F302" t="str" cm="1">
        <f t="array" ref="F302">IF($B302,myNull,INDEX(tblSourceData[Stage],$A302))</f>
        <v/>
      </c>
      <c r="G302" t="str" cm="1">
        <f t="array" ref="G302">IF($B302,myNull,INDEX(tblSourceData[Level],$A302))</f>
        <v/>
      </c>
      <c r="H302" s="10" t="str" cm="1">
        <f t="array" ref="H302">IF($B302,myNull,INDEX(tblSourceData[EU Census],$A302))</f>
        <v/>
      </c>
      <c r="I302" s="10" t="str" cm="1">
        <f t="array" ref="I302">IF($B302,myNull,INDEX(tblSourceData[NonEU Census],$A302))</f>
        <v/>
      </c>
      <c r="J302" s="10" t="str" cm="1">
        <f t="array" ref="J302">IF($B302,myNull,INDEX(tblSourceData[Census Total],$A302))</f>
        <v/>
      </c>
      <c r="K302" s="11" t="str" cm="1">
        <f t="array" ref="K302">IF($B302,myNull,INDEX(tblSourceData[EU Year 1],$A302))</f>
        <v/>
      </c>
      <c r="L302" s="11" t="str" cm="1">
        <f t="array" ref="L302">IF($B302,myNull,INDEX(tblSourceData[EU Year 2],$A302))</f>
        <v/>
      </c>
      <c r="M302" s="11" t="str" cm="1">
        <f t="array" ref="M302">IF($B302,myNull,INDEX(tblSourceData[EU Year 3],$A302))</f>
        <v/>
      </c>
      <c r="N302" s="11" t="str" cm="1">
        <f t="array" ref="N302">IF($B302,myNull,INDEX(tblSourceData[EU Year 4],$A302))</f>
        <v/>
      </c>
      <c r="O302" s="11" t="str" cm="1">
        <f t="array" ref="O302">IF($B302,myNull,INDEX(tblSourceData[EU Year 5],$A302))</f>
        <v/>
      </c>
      <c r="P302" s="11" t="str" cm="1">
        <f t="array" ref="P302">IF($B302,myNull,INDEX(tblSourceData[NonEU Year1],$A302))</f>
        <v/>
      </c>
      <c r="Q302" s="11" t="str" cm="1">
        <f t="array" ref="Q302">IF($B302,myNull,INDEX(tblSourceData[NonEU Year2],$A302))</f>
        <v/>
      </c>
      <c r="R302" s="11" t="str" cm="1">
        <f t="array" ref="R302">IF($B302,myNull,INDEX(tblSourceData[NonEU Year3],$A302))</f>
        <v/>
      </c>
      <c r="S302" s="11" t="str" cm="1">
        <f t="array" ref="S302">IF($B302,myNull,INDEX(tblSourceData[NonEU Year4],$A302))</f>
        <v/>
      </c>
      <c r="T302" s="11" t="str" cm="1">
        <f t="array" ref="T302">IF($B302,myNull,INDEX(tblSourceData[NonEU Year5],$A302))</f>
        <v/>
      </c>
      <c r="V302" s="28">
        <f t="shared" si="61"/>
        <v>0</v>
      </c>
      <c r="W302" s="28">
        <f t="shared" si="62"/>
        <v>0</v>
      </c>
      <c r="X302" s="28">
        <f t="shared" si="63"/>
        <v>0</v>
      </c>
      <c r="Y302" s="28">
        <f t="shared" si="64"/>
        <v>0</v>
      </c>
      <c r="Z302" s="28">
        <f t="shared" si="65"/>
        <v>0</v>
      </c>
      <c r="AA302" s="28">
        <f t="shared" si="66"/>
        <v>0</v>
      </c>
      <c r="AB302" s="28">
        <f t="shared" si="67"/>
        <v>0</v>
      </c>
      <c r="AC302" s="28">
        <f t="shared" si="68"/>
        <v>0</v>
      </c>
      <c r="AD302" s="28">
        <f t="shared" si="69"/>
        <v>0</v>
      </c>
      <c r="AE302" s="28">
        <f t="shared" si="70"/>
        <v>0</v>
      </c>
      <c r="AG302" s="12" t="str" cm="1">
        <f t="array" ref="AG302">IF($B302,myNull,IF(INDEX(tblSourceData[EU Year 1],$A302)=myNull,0,INDEX(tblSourceData[EU Year 1],$A302)))</f>
        <v/>
      </c>
      <c r="AH302" s="12" t="str" cm="1">
        <f t="array" ref="AH302">IF($B302,myNull,IF(INDEX(tblSourceData[EU Year 2],$A302)=myNull,0,INDEX(tblSourceData[EU Year 2],$A302)))</f>
        <v/>
      </c>
      <c r="AI302" s="12" t="str" cm="1">
        <f t="array" ref="AI302">IF($B302,myNull,IF(INDEX(tblSourceData[EU Year 3],$A302)=myNull,0,INDEX(tblSourceData[EU Year 3],$A302)))</f>
        <v/>
      </c>
      <c r="AJ302" s="12" t="str" cm="1">
        <f t="array" ref="AJ302">IF($B302,myNull,IF(INDEX(tblSourceData[EU Year 4],$A302)=myNull,0,INDEX(tblSourceData[EU Year 4],$A302)))</f>
        <v/>
      </c>
      <c r="AK302" s="12" t="str" cm="1">
        <f t="array" ref="AK302">IF($B302,myNull,IF(INDEX(tblSourceData[EU Year 5],$A302)=myNull,0,INDEX(tblSourceData[EU Year 5],$A302)))</f>
        <v/>
      </c>
      <c r="AL302" s="12" t="str" cm="1">
        <f t="array" ref="AL302">IF($B302,myNull,IF(INDEX(tblSourceData[NonEU Year1],$A302)=myNull,0,INDEX(tblSourceData[NonEU Year1],$A302)))</f>
        <v/>
      </c>
      <c r="AM302" s="12" t="str" cm="1">
        <f t="array" ref="AM302">IF($B302,myNull,IF(INDEX(tblSourceData[NonEU Year2],$A302)=myNull,0,INDEX(tblSourceData[NonEU Year2],$A302)))</f>
        <v/>
      </c>
      <c r="AN302" s="12" t="str" cm="1">
        <f t="array" ref="AN302">IF($B302,myNull,IF(INDEX(tblSourceData[NonEU Year3],$A302)=myNull,0,INDEX(tblSourceData[NonEU Year3],$A302)))</f>
        <v/>
      </c>
      <c r="AO302" s="12" t="str" cm="1">
        <f t="array" ref="AO302">IF($B302,myNull,IF(INDEX(tblSourceData[NonEU Year4],$A302)=myNull,0,INDEX(tblSourceData[NonEU Year4],$A302)))</f>
        <v/>
      </c>
      <c r="AP302" s="12" t="str" cm="1">
        <f t="array" ref="AP302">IF($B302,myNull,IF(INDEX(tblSourceData[NonEU Year5],$A302)=myNull,0,INDEX(tblSourceData[NonEU Year5],$A302)))</f>
        <v/>
      </c>
    </row>
    <row r="303" spans="1:42" x14ac:dyDescent="0.3">
      <c r="A303" s="4">
        <f t="shared" si="59"/>
        <v>294</v>
      </c>
      <c r="B303" s="6" t="b">
        <f t="shared" si="60"/>
        <v>1</v>
      </c>
      <c r="D303" t="str" cm="1">
        <f t="array" ref="D303">IF($B303,myNull,INDEX(tblSourceData[Campus],$A303))</f>
        <v/>
      </c>
      <c r="E303" t="str" cm="1">
        <f t="array" ref="E303">IF($B303,myNull,INDEX(tblSourceData[Major],$A303))</f>
        <v/>
      </c>
      <c r="F303" t="str" cm="1">
        <f t="array" ref="F303">IF($B303,myNull,INDEX(tblSourceData[Stage],$A303))</f>
        <v/>
      </c>
      <c r="G303" t="str" cm="1">
        <f t="array" ref="G303">IF($B303,myNull,INDEX(tblSourceData[Level],$A303))</f>
        <v/>
      </c>
      <c r="H303" s="10" t="str" cm="1">
        <f t="array" ref="H303">IF($B303,myNull,INDEX(tblSourceData[EU Census],$A303))</f>
        <v/>
      </c>
      <c r="I303" s="10" t="str" cm="1">
        <f t="array" ref="I303">IF($B303,myNull,INDEX(tblSourceData[NonEU Census],$A303))</f>
        <v/>
      </c>
      <c r="J303" s="10" t="str" cm="1">
        <f t="array" ref="J303">IF($B303,myNull,INDEX(tblSourceData[Census Total],$A303))</f>
        <v/>
      </c>
      <c r="K303" s="11" t="str" cm="1">
        <f t="array" ref="K303">IF($B303,myNull,INDEX(tblSourceData[EU Year 1],$A303))</f>
        <v/>
      </c>
      <c r="L303" s="11" t="str" cm="1">
        <f t="array" ref="L303">IF($B303,myNull,INDEX(tblSourceData[EU Year 2],$A303))</f>
        <v/>
      </c>
      <c r="M303" s="11" t="str" cm="1">
        <f t="array" ref="M303">IF($B303,myNull,INDEX(tblSourceData[EU Year 3],$A303))</f>
        <v/>
      </c>
      <c r="N303" s="11" t="str" cm="1">
        <f t="array" ref="N303">IF($B303,myNull,INDEX(tblSourceData[EU Year 4],$A303))</f>
        <v/>
      </c>
      <c r="O303" s="11" t="str" cm="1">
        <f t="array" ref="O303">IF($B303,myNull,INDEX(tblSourceData[EU Year 5],$A303))</f>
        <v/>
      </c>
      <c r="P303" s="11" t="str" cm="1">
        <f t="array" ref="P303">IF($B303,myNull,INDEX(tblSourceData[NonEU Year1],$A303))</f>
        <v/>
      </c>
      <c r="Q303" s="11" t="str" cm="1">
        <f t="array" ref="Q303">IF($B303,myNull,INDEX(tblSourceData[NonEU Year2],$A303))</f>
        <v/>
      </c>
      <c r="R303" s="11" t="str" cm="1">
        <f t="array" ref="R303">IF($B303,myNull,INDEX(tblSourceData[NonEU Year3],$A303))</f>
        <v/>
      </c>
      <c r="S303" s="11" t="str" cm="1">
        <f t="array" ref="S303">IF($B303,myNull,INDEX(tblSourceData[NonEU Year4],$A303))</f>
        <v/>
      </c>
      <c r="T303" s="11" t="str" cm="1">
        <f t="array" ref="T303">IF($B303,myNull,INDEX(tblSourceData[NonEU Year5],$A303))</f>
        <v/>
      </c>
      <c r="V303" s="28">
        <f t="shared" si="61"/>
        <v>0</v>
      </c>
      <c r="W303" s="28">
        <f t="shared" si="62"/>
        <v>0</v>
      </c>
      <c r="X303" s="28">
        <f t="shared" si="63"/>
        <v>0</v>
      </c>
      <c r="Y303" s="28">
        <f t="shared" si="64"/>
        <v>0</v>
      </c>
      <c r="Z303" s="28">
        <f t="shared" si="65"/>
        <v>0</v>
      </c>
      <c r="AA303" s="28">
        <f t="shared" si="66"/>
        <v>0</v>
      </c>
      <c r="AB303" s="28">
        <f t="shared" si="67"/>
        <v>0</v>
      </c>
      <c r="AC303" s="28">
        <f t="shared" si="68"/>
        <v>0</v>
      </c>
      <c r="AD303" s="28">
        <f t="shared" si="69"/>
        <v>0</v>
      </c>
      <c r="AE303" s="28">
        <f t="shared" si="70"/>
        <v>0</v>
      </c>
      <c r="AG303" s="12" t="str" cm="1">
        <f t="array" ref="AG303">IF($B303,myNull,IF(INDEX(tblSourceData[EU Year 1],$A303)=myNull,0,INDEX(tblSourceData[EU Year 1],$A303)))</f>
        <v/>
      </c>
      <c r="AH303" s="12" t="str" cm="1">
        <f t="array" ref="AH303">IF($B303,myNull,IF(INDEX(tblSourceData[EU Year 2],$A303)=myNull,0,INDEX(tblSourceData[EU Year 2],$A303)))</f>
        <v/>
      </c>
      <c r="AI303" s="12" t="str" cm="1">
        <f t="array" ref="AI303">IF($B303,myNull,IF(INDEX(tblSourceData[EU Year 3],$A303)=myNull,0,INDEX(tblSourceData[EU Year 3],$A303)))</f>
        <v/>
      </c>
      <c r="AJ303" s="12" t="str" cm="1">
        <f t="array" ref="AJ303">IF($B303,myNull,IF(INDEX(tblSourceData[EU Year 4],$A303)=myNull,0,INDEX(tblSourceData[EU Year 4],$A303)))</f>
        <v/>
      </c>
      <c r="AK303" s="12" t="str" cm="1">
        <f t="array" ref="AK303">IF($B303,myNull,IF(INDEX(tblSourceData[EU Year 5],$A303)=myNull,0,INDEX(tblSourceData[EU Year 5],$A303)))</f>
        <v/>
      </c>
      <c r="AL303" s="12" t="str" cm="1">
        <f t="array" ref="AL303">IF($B303,myNull,IF(INDEX(tblSourceData[NonEU Year1],$A303)=myNull,0,INDEX(tblSourceData[NonEU Year1],$A303)))</f>
        <v/>
      </c>
      <c r="AM303" s="12" t="str" cm="1">
        <f t="array" ref="AM303">IF($B303,myNull,IF(INDEX(tblSourceData[NonEU Year2],$A303)=myNull,0,INDEX(tblSourceData[NonEU Year2],$A303)))</f>
        <v/>
      </c>
      <c r="AN303" s="12" t="str" cm="1">
        <f t="array" ref="AN303">IF($B303,myNull,IF(INDEX(tblSourceData[NonEU Year3],$A303)=myNull,0,INDEX(tblSourceData[NonEU Year3],$A303)))</f>
        <v/>
      </c>
      <c r="AO303" s="12" t="str" cm="1">
        <f t="array" ref="AO303">IF($B303,myNull,IF(INDEX(tblSourceData[NonEU Year4],$A303)=myNull,0,INDEX(tblSourceData[NonEU Year4],$A303)))</f>
        <v/>
      </c>
      <c r="AP303" s="12" t="str" cm="1">
        <f t="array" ref="AP303">IF($B303,myNull,IF(INDEX(tblSourceData[NonEU Year5],$A303)=myNull,0,INDEX(tblSourceData[NonEU Year5],$A303)))</f>
        <v/>
      </c>
    </row>
    <row r="304" spans="1:42" x14ac:dyDescent="0.3">
      <c r="A304" s="4">
        <f t="shared" si="59"/>
        <v>295</v>
      </c>
      <c r="B304" s="6" t="b">
        <f t="shared" si="60"/>
        <v>1</v>
      </c>
      <c r="D304" t="str" cm="1">
        <f t="array" ref="D304">IF($B304,myNull,INDEX(tblSourceData[Campus],$A304))</f>
        <v/>
      </c>
      <c r="E304" t="str" cm="1">
        <f t="array" ref="E304">IF($B304,myNull,INDEX(tblSourceData[Major],$A304))</f>
        <v/>
      </c>
      <c r="F304" t="str" cm="1">
        <f t="array" ref="F304">IF($B304,myNull,INDEX(tblSourceData[Stage],$A304))</f>
        <v/>
      </c>
      <c r="G304" t="str" cm="1">
        <f t="array" ref="G304">IF($B304,myNull,INDEX(tblSourceData[Level],$A304))</f>
        <v/>
      </c>
      <c r="H304" s="10" t="str" cm="1">
        <f t="array" ref="H304">IF($B304,myNull,INDEX(tblSourceData[EU Census],$A304))</f>
        <v/>
      </c>
      <c r="I304" s="10" t="str" cm="1">
        <f t="array" ref="I304">IF($B304,myNull,INDEX(tblSourceData[NonEU Census],$A304))</f>
        <v/>
      </c>
      <c r="J304" s="10" t="str" cm="1">
        <f t="array" ref="J304">IF($B304,myNull,INDEX(tblSourceData[Census Total],$A304))</f>
        <v/>
      </c>
      <c r="K304" s="11" t="str" cm="1">
        <f t="array" ref="K304">IF($B304,myNull,INDEX(tblSourceData[EU Year 1],$A304))</f>
        <v/>
      </c>
      <c r="L304" s="11" t="str" cm="1">
        <f t="array" ref="L304">IF($B304,myNull,INDEX(tblSourceData[EU Year 2],$A304))</f>
        <v/>
      </c>
      <c r="M304" s="11" t="str" cm="1">
        <f t="array" ref="M304">IF($B304,myNull,INDEX(tblSourceData[EU Year 3],$A304))</f>
        <v/>
      </c>
      <c r="N304" s="11" t="str" cm="1">
        <f t="array" ref="N304">IF($B304,myNull,INDEX(tblSourceData[EU Year 4],$A304))</f>
        <v/>
      </c>
      <c r="O304" s="11" t="str" cm="1">
        <f t="array" ref="O304">IF($B304,myNull,INDEX(tblSourceData[EU Year 5],$A304))</f>
        <v/>
      </c>
      <c r="P304" s="11" t="str" cm="1">
        <f t="array" ref="P304">IF($B304,myNull,INDEX(tblSourceData[NonEU Year1],$A304))</f>
        <v/>
      </c>
      <c r="Q304" s="11" t="str" cm="1">
        <f t="array" ref="Q304">IF($B304,myNull,INDEX(tblSourceData[NonEU Year2],$A304))</f>
        <v/>
      </c>
      <c r="R304" s="11" t="str" cm="1">
        <f t="array" ref="R304">IF($B304,myNull,INDEX(tblSourceData[NonEU Year3],$A304))</f>
        <v/>
      </c>
      <c r="S304" s="11" t="str" cm="1">
        <f t="array" ref="S304">IF($B304,myNull,INDEX(tblSourceData[NonEU Year4],$A304))</f>
        <v/>
      </c>
      <c r="T304" s="11" t="str" cm="1">
        <f t="array" ref="T304">IF($B304,myNull,INDEX(tblSourceData[NonEU Year5],$A304))</f>
        <v/>
      </c>
      <c r="V304" s="28">
        <f t="shared" si="61"/>
        <v>0</v>
      </c>
      <c r="W304" s="28">
        <f t="shared" si="62"/>
        <v>0</v>
      </c>
      <c r="X304" s="28">
        <f t="shared" si="63"/>
        <v>0</v>
      </c>
      <c r="Y304" s="28">
        <f t="shared" si="64"/>
        <v>0</v>
      </c>
      <c r="Z304" s="28">
        <f t="shared" si="65"/>
        <v>0</v>
      </c>
      <c r="AA304" s="28">
        <f t="shared" si="66"/>
        <v>0</v>
      </c>
      <c r="AB304" s="28">
        <f t="shared" si="67"/>
        <v>0</v>
      </c>
      <c r="AC304" s="28">
        <f t="shared" si="68"/>
        <v>0</v>
      </c>
      <c r="AD304" s="28">
        <f t="shared" si="69"/>
        <v>0</v>
      </c>
      <c r="AE304" s="28">
        <f t="shared" si="70"/>
        <v>0</v>
      </c>
      <c r="AG304" s="12" t="str" cm="1">
        <f t="array" ref="AG304">IF($B304,myNull,IF(INDEX(tblSourceData[EU Year 1],$A304)=myNull,0,INDEX(tblSourceData[EU Year 1],$A304)))</f>
        <v/>
      </c>
      <c r="AH304" s="12" t="str" cm="1">
        <f t="array" ref="AH304">IF($B304,myNull,IF(INDEX(tblSourceData[EU Year 2],$A304)=myNull,0,INDEX(tblSourceData[EU Year 2],$A304)))</f>
        <v/>
      </c>
      <c r="AI304" s="12" t="str" cm="1">
        <f t="array" ref="AI304">IF($B304,myNull,IF(INDEX(tblSourceData[EU Year 3],$A304)=myNull,0,INDEX(tblSourceData[EU Year 3],$A304)))</f>
        <v/>
      </c>
      <c r="AJ304" s="12" t="str" cm="1">
        <f t="array" ref="AJ304">IF($B304,myNull,IF(INDEX(tblSourceData[EU Year 4],$A304)=myNull,0,INDEX(tblSourceData[EU Year 4],$A304)))</f>
        <v/>
      </c>
      <c r="AK304" s="12" t="str" cm="1">
        <f t="array" ref="AK304">IF($B304,myNull,IF(INDEX(tblSourceData[EU Year 5],$A304)=myNull,0,INDEX(tblSourceData[EU Year 5],$A304)))</f>
        <v/>
      </c>
      <c r="AL304" s="12" t="str" cm="1">
        <f t="array" ref="AL304">IF($B304,myNull,IF(INDEX(tblSourceData[NonEU Year1],$A304)=myNull,0,INDEX(tblSourceData[NonEU Year1],$A304)))</f>
        <v/>
      </c>
      <c r="AM304" s="12" t="str" cm="1">
        <f t="array" ref="AM304">IF($B304,myNull,IF(INDEX(tblSourceData[NonEU Year2],$A304)=myNull,0,INDEX(tblSourceData[NonEU Year2],$A304)))</f>
        <v/>
      </c>
      <c r="AN304" s="12" t="str" cm="1">
        <f t="array" ref="AN304">IF($B304,myNull,IF(INDEX(tblSourceData[NonEU Year3],$A304)=myNull,0,INDEX(tblSourceData[NonEU Year3],$A304)))</f>
        <v/>
      </c>
      <c r="AO304" s="12" t="str" cm="1">
        <f t="array" ref="AO304">IF($B304,myNull,IF(INDEX(tblSourceData[NonEU Year4],$A304)=myNull,0,INDEX(tblSourceData[NonEU Year4],$A304)))</f>
        <v/>
      </c>
      <c r="AP304" s="12" t="str" cm="1">
        <f t="array" ref="AP304">IF($B304,myNull,IF(INDEX(tblSourceData[NonEU Year5],$A304)=myNull,0,INDEX(tblSourceData[NonEU Year5],$A304)))</f>
        <v/>
      </c>
    </row>
    <row r="305" spans="1:42" x14ac:dyDescent="0.3">
      <c r="A305" s="4">
        <f t="shared" si="59"/>
        <v>296</v>
      </c>
      <c r="B305" s="6" t="b">
        <f t="shared" si="60"/>
        <v>1</v>
      </c>
      <c r="D305" t="str" cm="1">
        <f t="array" ref="D305">IF($B305,myNull,INDEX(tblSourceData[Campus],$A305))</f>
        <v/>
      </c>
      <c r="E305" t="str" cm="1">
        <f t="array" ref="E305">IF($B305,myNull,INDEX(tblSourceData[Major],$A305))</f>
        <v/>
      </c>
      <c r="F305" t="str" cm="1">
        <f t="array" ref="F305">IF($B305,myNull,INDEX(tblSourceData[Stage],$A305))</f>
        <v/>
      </c>
      <c r="G305" t="str" cm="1">
        <f t="array" ref="G305">IF($B305,myNull,INDEX(tblSourceData[Level],$A305))</f>
        <v/>
      </c>
      <c r="H305" s="10" t="str" cm="1">
        <f t="array" ref="H305">IF($B305,myNull,INDEX(tblSourceData[EU Census],$A305))</f>
        <v/>
      </c>
      <c r="I305" s="10" t="str" cm="1">
        <f t="array" ref="I305">IF($B305,myNull,INDEX(tblSourceData[NonEU Census],$A305))</f>
        <v/>
      </c>
      <c r="J305" s="10" t="str" cm="1">
        <f t="array" ref="J305">IF($B305,myNull,INDEX(tblSourceData[Census Total],$A305))</f>
        <v/>
      </c>
      <c r="K305" s="11" t="str" cm="1">
        <f t="array" ref="K305">IF($B305,myNull,INDEX(tblSourceData[EU Year 1],$A305))</f>
        <v/>
      </c>
      <c r="L305" s="11" t="str" cm="1">
        <f t="array" ref="L305">IF($B305,myNull,INDEX(tblSourceData[EU Year 2],$A305))</f>
        <v/>
      </c>
      <c r="M305" s="11" t="str" cm="1">
        <f t="array" ref="M305">IF($B305,myNull,INDEX(tblSourceData[EU Year 3],$A305))</f>
        <v/>
      </c>
      <c r="N305" s="11" t="str" cm="1">
        <f t="array" ref="N305">IF($B305,myNull,INDEX(tblSourceData[EU Year 4],$A305))</f>
        <v/>
      </c>
      <c r="O305" s="11" t="str" cm="1">
        <f t="array" ref="O305">IF($B305,myNull,INDEX(tblSourceData[EU Year 5],$A305))</f>
        <v/>
      </c>
      <c r="P305" s="11" t="str" cm="1">
        <f t="array" ref="P305">IF($B305,myNull,INDEX(tblSourceData[NonEU Year1],$A305))</f>
        <v/>
      </c>
      <c r="Q305" s="11" t="str" cm="1">
        <f t="array" ref="Q305">IF($B305,myNull,INDEX(tblSourceData[NonEU Year2],$A305))</f>
        <v/>
      </c>
      <c r="R305" s="11" t="str" cm="1">
        <f t="array" ref="R305">IF($B305,myNull,INDEX(tblSourceData[NonEU Year3],$A305))</f>
        <v/>
      </c>
      <c r="S305" s="11" t="str" cm="1">
        <f t="array" ref="S305">IF($B305,myNull,INDEX(tblSourceData[NonEU Year4],$A305))</f>
        <v/>
      </c>
      <c r="T305" s="11" t="str" cm="1">
        <f t="array" ref="T305">IF($B305,myNull,INDEX(tblSourceData[NonEU Year5],$A305))</f>
        <v/>
      </c>
      <c r="V305" s="28">
        <f t="shared" si="61"/>
        <v>0</v>
      </c>
      <c r="W305" s="28">
        <f t="shared" si="62"/>
        <v>0</v>
      </c>
      <c r="X305" s="28">
        <f t="shared" si="63"/>
        <v>0</v>
      </c>
      <c r="Y305" s="28">
        <f t="shared" si="64"/>
        <v>0</v>
      </c>
      <c r="Z305" s="28">
        <f t="shared" si="65"/>
        <v>0</v>
      </c>
      <c r="AA305" s="28">
        <f t="shared" si="66"/>
        <v>0</v>
      </c>
      <c r="AB305" s="28">
        <f t="shared" si="67"/>
        <v>0</v>
      </c>
      <c r="AC305" s="28">
        <f t="shared" si="68"/>
        <v>0</v>
      </c>
      <c r="AD305" s="28">
        <f t="shared" si="69"/>
        <v>0</v>
      </c>
      <c r="AE305" s="28">
        <f t="shared" si="70"/>
        <v>0</v>
      </c>
      <c r="AG305" s="12" t="str" cm="1">
        <f t="array" ref="AG305">IF($B305,myNull,IF(INDEX(tblSourceData[EU Year 1],$A305)=myNull,0,INDEX(tblSourceData[EU Year 1],$A305)))</f>
        <v/>
      </c>
      <c r="AH305" s="12" t="str" cm="1">
        <f t="array" ref="AH305">IF($B305,myNull,IF(INDEX(tblSourceData[EU Year 2],$A305)=myNull,0,INDEX(tblSourceData[EU Year 2],$A305)))</f>
        <v/>
      </c>
      <c r="AI305" s="12" t="str" cm="1">
        <f t="array" ref="AI305">IF($B305,myNull,IF(INDEX(tblSourceData[EU Year 3],$A305)=myNull,0,INDEX(tblSourceData[EU Year 3],$A305)))</f>
        <v/>
      </c>
      <c r="AJ305" s="12" t="str" cm="1">
        <f t="array" ref="AJ305">IF($B305,myNull,IF(INDEX(tblSourceData[EU Year 4],$A305)=myNull,0,INDEX(tblSourceData[EU Year 4],$A305)))</f>
        <v/>
      </c>
      <c r="AK305" s="12" t="str" cm="1">
        <f t="array" ref="AK305">IF($B305,myNull,IF(INDEX(tblSourceData[EU Year 5],$A305)=myNull,0,INDEX(tblSourceData[EU Year 5],$A305)))</f>
        <v/>
      </c>
      <c r="AL305" s="12" t="str" cm="1">
        <f t="array" ref="AL305">IF($B305,myNull,IF(INDEX(tblSourceData[NonEU Year1],$A305)=myNull,0,INDEX(tblSourceData[NonEU Year1],$A305)))</f>
        <v/>
      </c>
      <c r="AM305" s="12" t="str" cm="1">
        <f t="array" ref="AM305">IF($B305,myNull,IF(INDEX(tblSourceData[NonEU Year2],$A305)=myNull,0,INDEX(tblSourceData[NonEU Year2],$A305)))</f>
        <v/>
      </c>
      <c r="AN305" s="12" t="str" cm="1">
        <f t="array" ref="AN305">IF($B305,myNull,IF(INDEX(tblSourceData[NonEU Year3],$A305)=myNull,0,INDEX(tblSourceData[NonEU Year3],$A305)))</f>
        <v/>
      </c>
      <c r="AO305" s="12" t="str" cm="1">
        <f t="array" ref="AO305">IF($B305,myNull,IF(INDEX(tblSourceData[NonEU Year4],$A305)=myNull,0,INDEX(tblSourceData[NonEU Year4],$A305)))</f>
        <v/>
      </c>
      <c r="AP305" s="12" t="str" cm="1">
        <f t="array" ref="AP305">IF($B305,myNull,IF(INDEX(tblSourceData[NonEU Year5],$A305)=myNull,0,INDEX(tblSourceData[NonEU Year5],$A305)))</f>
        <v/>
      </c>
    </row>
    <row r="306" spans="1:42" x14ac:dyDescent="0.3">
      <c r="A306" s="4">
        <f t="shared" si="59"/>
        <v>297</v>
      </c>
      <c r="B306" s="6" t="b">
        <f t="shared" si="60"/>
        <v>1</v>
      </c>
      <c r="D306" t="str" cm="1">
        <f t="array" ref="D306">IF($B306,myNull,INDEX(tblSourceData[Campus],$A306))</f>
        <v/>
      </c>
      <c r="E306" t="str" cm="1">
        <f t="array" ref="E306">IF($B306,myNull,INDEX(tblSourceData[Major],$A306))</f>
        <v/>
      </c>
      <c r="F306" t="str" cm="1">
        <f t="array" ref="F306">IF($B306,myNull,INDEX(tblSourceData[Stage],$A306))</f>
        <v/>
      </c>
      <c r="G306" t="str" cm="1">
        <f t="array" ref="G306">IF($B306,myNull,INDEX(tblSourceData[Level],$A306))</f>
        <v/>
      </c>
      <c r="H306" s="10" t="str" cm="1">
        <f t="array" ref="H306">IF($B306,myNull,INDEX(tblSourceData[EU Census],$A306))</f>
        <v/>
      </c>
      <c r="I306" s="10" t="str" cm="1">
        <f t="array" ref="I306">IF($B306,myNull,INDEX(tblSourceData[NonEU Census],$A306))</f>
        <v/>
      </c>
      <c r="J306" s="10" t="str" cm="1">
        <f t="array" ref="J306">IF($B306,myNull,INDEX(tblSourceData[Census Total],$A306))</f>
        <v/>
      </c>
      <c r="K306" s="11" t="str" cm="1">
        <f t="array" ref="K306">IF($B306,myNull,INDEX(tblSourceData[EU Year 1],$A306))</f>
        <v/>
      </c>
      <c r="L306" s="11" t="str" cm="1">
        <f t="array" ref="L306">IF($B306,myNull,INDEX(tblSourceData[EU Year 2],$A306))</f>
        <v/>
      </c>
      <c r="M306" s="11" t="str" cm="1">
        <f t="array" ref="M306">IF($B306,myNull,INDEX(tblSourceData[EU Year 3],$A306))</f>
        <v/>
      </c>
      <c r="N306" s="11" t="str" cm="1">
        <f t="array" ref="N306">IF($B306,myNull,INDEX(tblSourceData[EU Year 4],$A306))</f>
        <v/>
      </c>
      <c r="O306" s="11" t="str" cm="1">
        <f t="array" ref="O306">IF($B306,myNull,INDEX(tblSourceData[EU Year 5],$A306))</f>
        <v/>
      </c>
      <c r="P306" s="11" t="str" cm="1">
        <f t="array" ref="P306">IF($B306,myNull,INDEX(tblSourceData[NonEU Year1],$A306))</f>
        <v/>
      </c>
      <c r="Q306" s="11" t="str" cm="1">
        <f t="array" ref="Q306">IF($B306,myNull,INDEX(tblSourceData[NonEU Year2],$A306))</f>
        <v/>
      </c>
      <c r="R306" s="11" t="str" cm="1">
        <f t="array" ref="R306">IF($B306,myNull,INDEX(tblSourceData[NonEU Year3],$A306))</f>
        <v/>
      </c>
      <c r="S306" s="11" t="str" cm="1">
        <f t="array" ref="S306">IF($B306,myNull,INDEX(tblSourceData[NonEU Year4],$A306))</f>
        <v/>
      </c>
      <c r="T306" s="11" t="str" cm="1">
        <f t="array" ref="T306">IF($B306,myNull,INDEX(tblSourceData[NonEU Year5],$A306))</f>
        <v/>
      </c>
      <c r="V306" s="28">
        <f t="shared" si="61"/>
        <v>0</v>
      </c>
      <c r="W306" s="28">
        <f t="shared" si="62"/>
        <v>0</v>
      </c>
      <c r="X306" s="28">
        <f t="shared" si="63"/>
        <v>0</v>
      </c>
      <c r="Y306" s="28">
        <f t="shared" si="64"/>
        <v>0</v>
      </c>
      <c r="Z306" s="28">
        <f t="shared" si="65"/>
        <v>0</v>
      </c>
      <c r="AA306" s="28">
        <f t="shared" si="66"/>
        <v>0</v>
      </c>
      <c r="AB306" s="28">
        <f t="shared" si="67"/>
        <v>0</v>
      </c>
      <c r="AC306" s="28">
        <f t="shared" si="68"/>
        <v>0</v>
      </c>
      <c r="AD306" s="28">
        <f t="shared" si="69"/>
        <v>0</v>
      </c>
      <c r="AE306" s="28">
        <f t="shared" si="70"/>
        <v>0</v>
      </c>
      <c r="AG306" s="12" t="str" cm="1">
        <f t="array" ref="AG306">IF($B306,myNull,IF(INDEX(tblSourceData[EU Year 1],$A306)=myNull,0,INDEX(tblSourceData[EU Year 1],$A306)))</f>
        <v/>
      </c>
      <c r="AH306" s="12" t="str" cm="1">
        <f t="array" ref="AH306">IF($B306,myNull,IF(INDEX(tblSourceData[EU Year 2],$A306)=myNull,0,INDEX(tblSourceData[EU Year 2],$A306)))</f>
        <v/>
      </c>
      <c r="AI306" s="12" t="str" cm="1">
        <f t="array" ref="AI306">IF($B306,myNull,IF(INDEX(tblSourceData[EU Year 3],$A306)=myNull,0,INDEX(tblSourceData[EU Year 3],$A306)))</f>
        <v/>
      </c>
      <c r="AJ306" s="12" t="str" cm="1">
        <f t="array" ref="AJ306">IF($B306,myNull,IF(INDEX(tblSourceData[EU Year 4],$A306)=myNull,0,INDEX(tblSourceData[EU Year 4],$A306)))</f>
        <v/>
      </c>
      <c r="AK306" s="12" t="str" cm="1">
        <f t="array" ref="AK306">IF($B306,myNull,IF(INDEX(tblSourceData[EU Year 5],$A306)=myNull,0,INDEX(tblSourceData[EU Year 5],$A306)))</f>
        <v/>
      </c>
      <c r="AL306" s="12" t="str" cm="1">
        <f t="array" ref="AL306">IF($B306,myNull,IF(INDEX(tblSourceData[NonEU Year1],$A306)=myNull,0,INDEX(tblSourceData[NonEU Year1],$A306)))</f>
        <v/>
      </c>
      <c r="AM306" s="12" t="str" cm="1">
        <f t="array" ref="AM306">IF($B306,myNull,IF(INDEX(tblSourceData[NonEU Year2],$A306)=myNull,0,INDEX(tblSourceData[NonEU Year2],$A306)))</f>
        <v/>
      </c>
      <c r="AN306" s="12" t="str" cm="1">
        <f t="array" ref="AN306">IF($B306,myNull,IF(INDEX(tblSourceData[NonEU Year3],$A306)=myNull,0,INDEX(tblSourceData[NonEU Year3],$A306)))</f>
        <v/>
      </c>
      <c r="AO306" s="12" t="str" cm="1">
        <f t="array" ref="AO306">IF($B306,myNull,IF(INDEX(tblSourceData[NonEU Year4],$A306)=myNull,0,INDEX(tblSourceData[NonEU Year4],$A306)))</f>
        <v/>
      </c>
      <c r="AP306" s="12" t="str" cm="1">
        <f t="array" ref="AP306">IF($B306,myNull,IF(INDEX(tblSourceData[NonEU Year5],$A306)=myNull,0,INDEX(tblSourceData[NonEU Year5],$A306)))</f>
        <v/>
      </c>
    </row>
    <row r="307" spans="1:42" x14ac:dyDescent="0.3">
      <c r="A307" s="4">
        <f t="shared" si="59"/>
        <v>298</v>
      </c>
      <c r="B307" s="6" t="b">
        <f t="shared" si="60"/>
        <v>1</v>
      </c>
      <c r="D307" t="str" cm="1">
        <f t="array" ref="D307">IF($B307,myNull,INDEX(tblSourceData[Campus],$A307))</f>
        <v/>
      </c>
      <c r="E307" t="str" cm="1">
        <f t="array" ref="E307">IF($B307,myNull,INDEX(tblSourceData[Major],$A307))</f>
        <v/>
      </c>
      <c r="F307" t="str" cm="1">
        <f t="array" ref="F307">IF($B307,myNull,INDEX(tblSourceData[Stage],$A307))</f>
        <v/>
      </c>
      <c r="G307" t="str" cm="1">
        <f t="array" ref="G307">IF($B307,myNull,INDEX(tblSourceData[Level],$A307))</f>
        <v/>
      </c>
      <c r="H307" s="10" t="str" cm="1">
        <f t="array" ref="H307">IF($B307,myNull,INDEX(tblSourceData[EU Census],$A307))</f>
        <v/>
      </c>
      <c r="I307" s="10" t="str" cm="1">
        <f t="array" ref="I307">IF($B307,myNull,INDEX(tblSourceData[NonEU Census],$A307))</f>
        <v/>
      </c>
      <c r="J307" s="10" t="str" cm="1">
        <f t="array" ref="J307">IF($B307,myNull,INDEX(tblSourceData[Census Total],$A307))</f>
        <v/>
      </c>
      <c r="K307" s="11" t="str" cm="1">
        <f t="array" ref="K307">IF($B307,myNull,INDEX(tblSourceData[EU Year 1],$A307))</f>
        <v/>
      </c>
      <c r="L307" s="11" t="str" cm="1">
        <f t="array" ref="L307">IF($B307,myNull,INDEX(tblSourceData[EU Year 2],$A307))</f>
        <v/>
      </c>
      <c r="M307" s="11" t="str" cm="1">
        <f t="array" ref="M307">IF($B307,myNull,INDEX(tblSourceData[EU Year 3],$A307))</f>
        <v/>
      </c>
      <c r="N307" s="11" t="str" cm="1">
        <f t="array" ref="N307">IF($B307,myNull,INDEX(tblSourceData[EU Year 4],$A307))</f>
        <v/>
      </c>
      <c r="O307" s="11" t="str" cm="1">
        <f t="array" ref="O307">IF($B307,myNull,INDEX(tblSourceData[EU Year 5],$A307))</f>
        <v/>
      </c>
      <c r="P307" s="11" t="str" cm="1">
        <f t="array" ref="P307">IF($B307,myNull,INDEX(tblSourceData[NonEU Year1],$A307))</f>
        <v/>
      </c>
      <c r="Q307" s="11" t="str" cm="1">
        <f t="array" ref="Q307">IF($B307,myNull,INDEX(tblSourceData[NonEU Year2],$A307))</f>
        <v/>
      </c>
      <c r="R307" s="11" t="str" cm="1">
        <f t="array" ref="R307">IF($B307,myNull,INDEX(tblSourceData[NonEU Year3],$A307))</f>
        <v/>
      </c>
      <c r="S307" s="11" t="str" cm="1">
        <f t="array" ref="S307">IF($B307,myNull,INDEX(tblSourceData[NonEU Year4],$A307))</f>
        <v/>
      </c>
      <c r="T307" s="11" t="str" cm="1">
        <f t="array" ref="T307">IF($B307,myNull,INDEX(tblSourceData[NonEU Year5],$A307))</f>
        <v/>
      </c>
      <c r="V307" s="28">
        <f t="shared" si="61"/>
        <v>0</v>
      </c>
      <c r="W307" s="28">
        <f t="shared" si="62"/>
        <v>0</v>
      </c>
      <c r="X307" s="28">
        <f t="shared" si="63"/>
        <v>0</v>
      </c>
      <c r="Y307" s="28">
        <f t="shared" si="64"/>
        <v>0</v>
      </c>
      <c r="Z307" s="28">
        <f t="shared" si="65"/>
        <v>0</v>
      </c>
      <c r="AA307" s="28">
        <f t="shared" si="66"/>
        <v>0</v>
      </c>
      <c r="AB307" s="28">
        <f t="shared" si="67"/>
        <v>0</v>
      </c>
      <c r="AC307" s="28">
        <f t="shared" si="68"/>
        <v>0</v>
      </c>
      <c r="AD307" s="28">
        <f t="shared" si="69"/>
        <v>0</v>
      </c>
      <c r="AE307" s="28">
        <f t="shared" si="70"/>
        <v>0</v>
      </c>
      <c r="AG307" s="12" t="str" cm="1">
        <f t="array" ref="AG307">IF($B307,myNull,IF(INDEX(tblSourceData[EU Year 1],$A307)=myNull,0,INDEX(tblSourceData[EU Year 1],$A307)))</f>
        <v/>
      </c>
      <c r="AH307" s="12" t="str" cm="1">
        <f t="array" ref="AH307">IF($B307,myNull,IF(INDEX(tblSourceData[EU Year 2],$A307)=myNull,0,INDEX(tblSourceData[EU Year 2],$A307)))</f>
        <v/>
      </c>
      <c r="AI307" s="12" t="str" cm="1">
        <f t="array" ref="AI307">IF($B307,myNull,IF(INDEX(tblSourceData[EU Year 3],$A307)=myNull,0,INDEX(tblSourceData[EU Year 3],$A307)))</f>
        <v/>
      </c>
      <c r="AJ307" s="12" t="str" cm="1">
        <f t="array" ref="AJ307">IF($B307,myNull,IF(INDEX(tblSourceData[EU Year 4],$A307)=myNull,0,INDEX(tblSourceData[EU Year 4],$A307)))</f>
        <v/>
      </c>
      <c r="AK307" s="12" t="str" cm="1">
        <f t="array" ref="AK307">IF($B307,myNull,IF(INDEX(tblSourceData[EU Year 5],$A307)=myNull,0,INDEX(tblSourceData[EU Year 5],$A307)))</f>
        <v/>
      </c>
      <c r="AL307" s="12" t="str" cm="1">
        <f t="array" ref="AL307">IF($B307,myNull,IF(INDEX(tblSourceData[NonEU Year1],$A307)=myNull,0,INDEX(tblSourceData[NonEU Year1],$A307)))</f>
        <v/>
      </c>
      <c r="AM307" s="12" t="str" cm="1">
        <f t="array" ref="AM307">IF($B307,myNull,IF(INDEX(tblSourceData[NonEU Year2],$A307)=myNull,0,INDEX(tblSourceData[NonEU Year2],$A307)))</f>
        <v/>
      </c>
      <c r="AN307" s="12" t="str" cm="1">
        <f t="array" ref="AN307">IF($B307,myNull,IF(INDEX(tblSourceData[NonEU Year3],$A307)=myNull,0,INDEX(tblSourceData[NonEU Year3],$A307)))</f>
        <v/>
      </c>
      <c r="AO307" s="12" t="str" cm="1">
        <f t="array" ref="AO307">IF($B307,myNull,IF(INDEX(tblSourceData[NonEU Year4],$A307)=myNull,0,INDEX(tblSourceData[NonEU Year4],$A307)))</f>
        <v/>
      </c>
      <c r="AP307" s="12" t="str" cm="1">
        <f t="array" ref="AP307">IF($B307,myNull,IF(INDEX(tblSourceData[NonEU Year5],$A307)=myNull,0,INDEX(tblSourceData[NonEU Year5],$A307)))</f>
        <v/>
      </c>
    </row>
    <row r="308" spans="1:42" x14ac:dyDescent="0.3">
      <c r="A308" s="4">
        <f t="shared" si="59"/>
        <v>299</v>
      </c>
      <c r="B308" s="6" t="b">
        <f t="shared" si="60"/>
        <v>1</v>
      </c>
      <c r="D308" t="str" cm="1">
        <f t="array" ref="D308">IF($B308,myNull,INDEX(tblSourceData[Campus],$A308))</f>
        <v/>
      </c>
      <c r="E308" t="str" cm="1">
        <f t="array" ref="E308">IF($B308,myNull,INDEX(tblSourceData[Major],$A308))</f>
        <v/>
      </c>
      <c r="F308" t="str" cm="1">
        <f t="array" ref="F308">IF($B308,myNull,INDEX(tblSourceData[Stage],$A308))</f>
        <v/>
      </c>
      <c r="G308" t="str" cm="1">
        <f t="array" ref="G308">IF($B308,myNull,INDEX(tblSourceData[Level],$A308))</f>
        <v/>
      </c>
      <c r="H308" s="10" t="str" cm="1">
        <f t="array" ref="H308">IF($B308,myNull,INDEX(tblSourceData[EU Census],$A308))</f>
        <v/>
      </c>
      <c r="I308" s="10" t="str" cm="1">
        <f t="array" ref="I308">IF($B308,myNull,INDEX(tblSourceData[NonEU Census],$A308))</f>
        <v/>
      </c>
      <c r="J308" s="10" t="str" cm="1">
        <f t="array" ref="J308">IF($B308,myNull,INDEX(tblSourceData[Census Total],$A308))</f>
        <v/>
      </c>
      <c r="K308" s="11" t="str" cm="1">
        <f t="array" ref="K308">IF($B308,myNull,INDEX(tblSourceData[EU Year 1],$A308))</f>
        <v/>
      </c>
      <c r="L308" s="11" t="str" cm="1">
        <f t="array" ref="L308">IF($B308,myNull,INDEX(tblSourceData[EU Year 2],$A308))</f>
        <v/>
      </c>
      <c r="M308" s="11" t="str" cm="1">
        <f t="array" ref="M308">IF($B308,myNull,INDEX(tblSourceData[EU Year 3],$A308))</f>
        <v/>
      </c>
      <c r="N308" s="11" t="str" cm="1">
        <f t="array" ref="N308">IF($B308,myNull,INDEX(tblSourceData[EU Year 4],$A308))</f>
        <v/>
      </c>
      <c r="O308" s="11" t="str" cm="1">
        <f t="array" ref="O308">IF($B308,myNull,INDEX(tblSourceData[EU Year 5],$A308))</f>
        <v/>
      </c>
      <c r="P308" s="11" t="str" cm="1">
        <f t="array" ref="P308">IF($B308,myNull,INDEX(tblSourceData[NonEU Year1],$A308))</f>
        <v/>
      </c>
      <c r="Q308" s="11" t="str" cm="1">
        <f t="array" ref="Q308">IF($B308,myNull,INDEX(tblSourceData[NonEU Year2],$A308))</f>
        <v/>
      </c>
      <c r="R308" s="11" t="str" cm="1">
        <f t="array" ref="R308">IF($B308,myNull,INDEX(tblSourceData[NonEU Year3],$A308))</f>
        <v/>
      </c>
      <c r="S308" s="11" t="str" cm="1">
        <f t="array" ref="S308">IF($B308,myNull,INDEX(tblSourceData[NonEU Year4],$A308))</f>
        <v/>
      </c>
      <c r="T308" s="11" t="str" cm="1">
        <f t="array" ref="T308">IF($B308,myNull,INDEX(tblSourceData[NonEU Year5],$A308))</f>
        <v/>
      </c>
      <c r="V308" s="28">
        <f t="shared" si="61"/>
        <v>0</v>
      </c>
      <c r="W308" s="28">
        <f t="shared" si="62"/>
        <v>0</v>
      </c>
      <c r="X308" s="28">
        <f t="shared" si="63"/>
        <v>0</v>
      </c>
      <c r="Y308" s="28">
        <f t="shared" si="64"/>
        <v>0</v>
      </c>
      <c r="Z308" s="28">
        <f t="shared" si="65"/>
        <v>0</v>
      </c>
      <c r="AA308" s="28">
        <f t="shared" si="66"/>
        <v>0</v>
      </c>
      <c r="AB308" s="28">
        <f t="shared" si="67"/>
        <v>0</v>
      </c>
      <c r="AC308" s="28">
        <f t="shared" si="68"/>
        <v>0</v>
      </c>
      <c r="AD308" s="28">
        <f t="shared" si="69"/>
        <v>0</v>
      </c>
      <c r="AE308" s="28">
        <f t="shared" si="70"/>
        <v>0</v>
      </c>
      <c r="AG308" s="12" t="str" cm="1">
        <f t="array" ref="AG308">IF($B308,myNull,IF(INDEX(tblSourceData[EU Year 1],$A308)=myNull,0,INDEX(tblSourceData[EU Year 1],$A308)))</f>
        <v/>
      </c>
      <c r="AH308" s="12" t="str" cm="1">
        <f t="array" ref="AH308">IF($B308,myNull,IF(INDEX(tblSourceData[EU Year 2],$A308)=myNull,0,INDEX(tblSourceData[EU Year 2],$A308)))</f>
        <v/>
      </c>
      <c r="AI308" s="12" t="str" cm="1">
        <f t="array" ref="AI308">IF($B308,myNull,IF(INDEX(tblSourceData[EU Year 3],$A308)=myNull,0,INDEX(tblSourceData[EU Year 3],$A308)))</f>
        <v/>
      </c>
      <c r="AJ308" s="12" t="str" cm="1">
        <f t="array" ref="AJ308">IF($B308,myNull,IF(INDEX(tblSourceData[EU Year 4],$A308)=myNull,0,INDEX(tblSourceData[EU Year 4],$A308)))</f>
        <v/>
      </c>
      <c r="AK308" s="12" t="str" cm="1">
        <f t="array" ref="AK308">IF($B308,myNull,IF(INDEX(tblSourceData[EU Year 5],$A308)=myNull,0,INDEX(tblSourceData[EU Year 5],$A308)))</f>
        <v/>
      </c>
      <c r="AL308" s="12" t="str" cm="1">
        <f t="array" ref="AL308">IF($B308,myNull,IF(INDEX(tblSourceData[NonEU Year1],$A308)=myNull,0,INDEX(tblSourceData[NonEU Year1],$A308)))</f>
        <v/>
      </c>
      <c r="AM308" s="12" t="str" cm="1">
        <f t="array" ref="AM308">IF($B308,myNull,IF(INDEX(tblSourceData[NonEU Year2],$A308)=myNull,0,INDEX(tblSourceData[NonEU Year2],$A308)))</f>
        <v/>
      </c>
      <c r="AN308" s="12" t="str" cm="1">
        <f t="array" ref="AN308">IF($B308,myNull,IF(INDEX(tblSourceData[NonEU Year3],$A308)=myNull,0,INDEX(tblSourceData[NonEU Year3],$A308)))</f>
        <v/>
      </c>
      <c r="AO308" s="12" t="str" cm="1">
        <f t="array" ref="AO308">IF($B308,myNull,IF(INDEX(tblSourceData[NonEU Year4],$A308)=myNull,0,INDEX(tblSourceData[NonEU Year4],$A308)))</f>
        <v/>
      </c>
      <c r="AP308" s="12" t="str" cm="1">
        <f t="array" ref="AP308">IF($B308,myNull,IF(INDEX(tblSourceData[NonEU Year5],$A308)=myNull,0,INDEX(tblSourceData[NonEU Year5],$A308)))</f>
        <v/>
      </c>
    </row>
    <row r="309" spans="1:42" x14ac:dyDescent="0.3">
      <c r="A309" s="4">
        <f t="shared" si="59"/>
        <v>300</v>
      </c>
      <c r="B309" s="6" t="b">
        <f t="shared" si="60"/>
        <v>1</v>
      </c>
      <c r="D309" t="str" cm="1">
        <f t="array" ref="D309">IF($B309,myNull,INDEX(tblSourceData[Campus],$A309))</f>
        <v/>
      </c>
      <c r="E309" t="str" cm="1">
        <f t="array" ref="E309">IF($B309,myNull,INDEX(tblSourceData[Major],$A309))</f>
        <v/>
      </c>
      <c r="F309" t="str" cm="1">
        <f t="array" ref="F309">IF($B309,myNull,INDEX(tblSourceData[Stage],$A309))</f>
        <v/>
      </c>
      <c r="G309" t="str" cm="1">
        <f t="array" ref="G309">IF($B309,myNull,INDEX(tblSourceData[Level],$A309))</f>
        <v/>
      </c>
      <c r="H309" s="10" t="str" cm="1">
        <f t="array" ref="H309">IF($B309,myNull,INDEX(tblSourceData[EU Census],$A309))</f>
        <v/>
      </c>
      <c r="I309" s="10" t="str" cm="1">
        <f t="array" ref="I309">IF($B309,myNull,INDEX(tblSourceData[NonEU Census],$A309))</f>
        <v/>
      </c>
      <c r="J309" s="10" t="str" cm="1">
        <f t="array" ref="J309">IF($B309,myNull,INDEX(tblSourceData[Census Total],$A309))</f>
        <v/>
      </c>
      <c r="K309" s="11" t="str" cm="1">
        <f t="array" ref="K309">IF($B309,myNull,INDEX(tblSourceData[EU Year 1],$A309))</f>
        <v/>
      </c>
      <c r="L309" s="11" t="str" cm="1">
        <f t="array" ref="L309">IF($B309,myNull,INDEX(tblSourceData[EU Year 2],$A309))</f>
        <v/>
      </c>
      <c r="M309" s="11" t="str" cm="1">
        <f t="array" ref="M309">IF($B309,myNull,INDEX(tblSourceData[EU Year 3],$A309))</f>
        <v/>
      </c>
      <c r="N309" s="11" t="str" cm="1">
        <f t="array" ref="N309">IF($B309,myNull,INDEX(tblSourceData[EU Year 4],$A309))</f>
        <v/>
      </c>
      <c r="O309" s="11" t="str" cm="1">
        <f t="array" ref="O309">IF($B309,myNull,INDEX(tblSourceData[EU Year 5],$A309))</f>
        <v/>
      </c>
      <c r="P309" s="11" t="str" cm="1">
        <f t="array" ref="P309">IF($B309,myNull,INDEX(tblSourceData[NonEU Year1],$A309))</f>
        <v/>
      </c>
      <c r="Q309" s="11" t="str" cm="1">
        <f t="array" ref="Q309">IF($B309,myNull,INDEX(tblSourceData[NonEU Year2],$A309))</f>
        <v/>
      </c>
      <c r="R309" s="11" t="str" cm="1">
        <f t="array" ref="R309">IF($B309,myNull,INDEX(tblSourceData[NonEU Year3],$A309))</f>
        <v/>
      </c>
      <c r="S309" s="11" t="str" cm="1">
        <f t="array" ref="S309">IF($B309,myNull,INDEX(tblSourceData[NonEU Year4],$A309))</f>
        <v/>
      </c>
      <c r="T309" s="11" t="str" cm="1">
        <f t="array" ref="T309">IF($B309,myNull,INDEX(tblSourceData[NonEU Year5],$A309))</f>
        <v/>
      </c>
      <c r="V309" s="28">
        <f t="shared" si="61"/>
        <v>0</v>
      </c>
      <c r="W309" s="28">
        <f t="shared" si="62"/>
        <v>0</v>
      </c>
      <c r="X309" s="28">
        <f t="shared" si="63"/>
        <v>0</v>
      </c>
      <c r="Y309" s="28">
        <f t="shared" si="64"/>
        <v>0</v>
      </c>
      <c r="Z309" s="28">
        <f t="shared" si="65"/>
        <v>0</v>
      </c>
      <c r="AA309" s="28">
        <f t="shared" si="66"/>
        <v>0</v>
      </c>
      <c r="AB309" s="28">
        <f t="shared" si="67"/>
        <v>0</v>
      </c>
      <c r="AC309" s="28">
        <f t="shared" si="68"/>
        <v>0</v>
      </c>
      <c r="AD309" s="28">
        <f t="shared" si="69"/>
        <v>0</v>
      </c>
      <c r="AE309" s="28">
        <f t="shared" si="70"/>
        <v>0</v>
      </c>
      <c r="AG309" s="12" t="str" cm="1">
        <f t="array" ref="AG309">IF($B309,myNull,IF(INDEX(tblSourceData[EU Year 1],$A309)=myNull,0,INDEX(tblSourceData[EU Year 1],$A309)))</f>
        <v/>
      </c>
      <c r="AH309" s="12" t="str" cm="1">
        <f t="array" ref="AH309">IF($B309,myNull,IF(INDEX(tblSourceData[EU Year 2],$A309)=myNull,0,INDEX(tblSourceData[EU Year 2],$A309)))</f>
        <v/>
      </c>
      <c r="AI309" s="12" t="str" cm="1">
        <f t="array" ref="AI309">IF($B309,myNull,IF(INDEX(tblSourceData[EU Year 3],$A309)=myNull,0,INDEX(tblSourceData[EU Year 3],$A309)))</f>
        <v/>
      </c>
      <c r="AJ309" s="12" t="str" cm="1">
        <f t="array" ref="AJ309">IF($B309,myNull,IF(INDEX(tblSourceData[EU Year 4],$A309)=myNull,0,INDEX(tblSourceData[EU Year 4],$A309)))</f>
        <v/>
      </c>
      <c r="AK309" s="12" t="str" cm="1">
        <f t="array" ref="AK309">IF($B309,myNull,IF(INDEX(tblSourceData[EU Year 5],$A309)=myNull,0,INDEX(tblSourceData[EU Year 5],$A309)))</f>
        <v/>
      </c>
      <c r="AL309" s="12" t="str" cm="1">
        <f t="array" ref="AL309">IF($B309,myNull,IF(INDEX(tblSourceData[NonEU Year1],$A309)=myNull,0,INDEX(tblSourceData[NonEU Year1],$A309)))</f>
        <v/>
      </c>
      <c r="AM309" s="12" t="str" cm="1">
        <f t="array" ref="AM309">IF($B309,myNull,IF(INDEX(tblSourceData[NonEU Year2],$A309)=myNull,0,INDEX(tblSourceData[NonEU Year2],$A309)))</f>
        <v/>
      </c>
      <c r="AN309" s="12" t="str" cm="1">
        <f t="array" ref="AN309">IF($B309,myNull,IF(INDEX(tblSourceData[NonEU Year3],$A309)=myNull,0,INDEX(tblSourceData[NonEU Year3],$A309)))</f>
        <v/>
      </c>
      <c r="AO309" s="12" t="str" cm="1">
        <f t="array" ref="AO309">IF($B309,myNull,IF(INDEX(tblSourceData[NonEU Year4],$A309)=myNull,0,INDEX(tblSourceData[NonEU Year4],$A309)))</f>
        <v/>
      </c>
      <c r="AP309" s="12" t="str" cm="1">
        <f t="array" ref="AP309">IF($B309,myNull,IF(INDEX(tblSourceData[NonEU Year5],$A309)=myNull,0,INDEX(tblSourceData[NonEU Year5],$A309)))</f>
        <v/>
      </c>
    </row>
  </sheetData>
  <sheetProtection algorithmName="SHA-512" hashValue="DVo/8e8uSX+yGbAZBIzLTRdN9U9u5jGALUdZJCDO+EDPt9GrFgqiUyj8KG0k2ZPjFk4c0cThK6E3Y/1ueRgayQ==" saltValue="mTSl5/+s9Wkuhe4fceLraA==" spinCount="100000" sheet="1" objects="1" scenarios="1"/>
  <mergeCells count="4">
    <mergeCell ref="H7:J7"/>
    <mergeCell ref="K7:T7"/>
    <mergeCell ref="V7:AE7"/>
    <mergeCell ref="AG7:AP7"/>
  </mergeCells>
  <phoneticPr fontId="2" type="noConversion"/>
  <conditionalFormatting sqref="K10:T309">
    <cfRule type="expression" dxfId="0" priority="7">
      <formula>(V10&lt;&gt;0)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D2B6D-090D-4A84-8EA6-17E80D641A51}">
  <sheetPr>
    <tabColor rgb="FF7030A0"/>
    <pageSetUpPr fitToPage="1"/>
  </sheetPr>
  <dimension ref="A1:V70"/>
  <sheetViews>
    <sheetView showGridLines="0" workbookViewId="0">
      <selection activeCell="B38" sqref="B38"/>
    </sheetView>
  </sheetViews>
  <sheetFormatPr defaultRowHeight="14.4" x14ac:dyDescent="0.3"/>
  <cols>
    <col min="1" max="1" width="11" customWidth="1"/>
    <col min="3" max="23" width="6.6640625" customWidth="1"/>
  </cols>
  <sheetData>
    <row r="1" spans="1:20" ht="20.399999999999999" thickBot="1" x14ac:dyDescent="0.45">
      <c r="A1" s="13" t="str">
        <f>myOverallTitle</f>
        <v>UCD Financial Planning</v>
      </c>
      <c r="B1" s="13"/>
      <c r="C1" s="13"/>
      <c r="D1" s="13"/>
      <c r="E1" s="13"/>
      <c r="F1" s="13"/>
      <c r="G1" s="13"/>
    </row>
    <row r="2" spans="1:20" ht="18.600000000000001" thickTop="1" thickBot="1" x14ac:dyDescent="0.4">
      <c r="A2" s="14" t="str">
        <f>mySubtitle</f>
        <v>Excel Registrations Template</v>
      </c>
      <c r="B2" s="14"/>
      <c r="C2" s="14"/>
      <c r="D2" s="14"/>
      <c r="E2" s="14"/>
      <c r="F2" s="14"/>
      <c r="G2" s="14"/>
    </row>
    <row r="3" spans="1:20" ht="15.6" thickTop="1" thickBot="1" x14ac:dyDescent="0.35">
      <c r="A3" s="15" t="str">
        <f>mySummarySheetTitle</f>
        <v>Summary Sheet</v>
      </c>
      <c r="B3" s="15"/>
      <c r="C3" s="15"/>
      <c r="D3" s="15"/>
      <c r="E3" s="15"/>
      <c r="F3" s="15"/>
      <c r="G3" s="15"/>
    </row>
    <row r="4" spans="1:20" ht="18" x14ac:dyDescent="0.35">
      <c r="A4" s="26">
        <f>INDEX(tblSourceData[School],1)</f>
        <v>0</v>
      </c>
    </row>
    <row r="5" spans="1:20" ht="15" thickBot="1" x14ac:dyDescent="0.35"/>
    <row r="6" spans="1:20" ht="18.600000000000001" thickBot="1" x14ac:dyDescent="0.4">
      <c r="A6" s="61" t="s">
        <v>5347</v>
      </c>
      <c r="B6" s="17"/>
      <c r="C6" s="88" t="s">
        <v>5330</v>
      </c>
      <c r="D6" s="89"/>
      <c r="E6" s="90"/>
      <c r="F6" s="76" t="s">
        <v>5356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8"/>
    </row>
    <row r="7" spans="1:20" x14ac:dyDescent="0.3">
      <c r="C7" s="51" t="s">
        <v>5331</v>
      </c>
      <c r="D7" s="52" t="s">
        <v>5332</v>
      </c>
      <c r="E7" s="53" t="s">
        <v>5333</v>
      </c>
      <c r="F7" s="91" t="s">
        <v>5331</v>
      </c>
      <c r="G7" s="92"/>
      <c r="H7" s="92"/>
      <c r="I7" s="92"/>
      <c r="J7" s="93"/>
      <c r="K7" s="94" t="s">
        <v>5340</v>
      </c>
      <c r="L7" s="95"/>
      <c r="M7" s="95"/>
      <c r="N7" s="95"/>
      <c r="O7" s="96"/>
      <c r="P7" s="73" t="s">
        <v>5333</v>
      </c>
      <c r="Q7" s="74"/>
      <c r="R7" s="74"/>
      <c r="S7" s="74"/>
      <c r="T7" s="75"/>
    </row>
    <row r="8" spans="1:20" ht="15" thickBot="1" x14ac:dyDescent="0.35">
      <c r="C8" s="42" t="s">
        <v>5795</v>
      </c>
      <c r="D8" s="43" t="s">
        <v>5795</v>
      </c>
      <c r="E8" s="44" t="s">
        <v>5795</v>
      </c>
      <c r="F8" s="45" t="s">
        <v>5334</v>
      </c>
      <c r="G8" s="46" t="s">
        <v>5335</v>
      </c>
      <c r="H8" s="46" t="s">
        <v>5336</v>
      </c>
      <c r="I8" s="46" t="s">
        <v>5337</v>
      </c>
      <c r="J8" s="47" t="s">
        <v>5338</v>
      </c>
      <c r="K8" s="48" t="s">
        <v>5334</v>
      </c>
      <c r="L8" s="49" t="s">
        <v>5335</v>
      </c>
      <c r="M8" s="49" t="s">
        <v>5336</v>
      </c>
      <c r="N8" s="49" t="s">
        <v>5337</v>
      </c>
      <c r="O8" s="50" t="s">
        <v>5338</v>
      </c>
      <c r="P8" s="63" t="s">
        <v>5334</v>
      </c>
      <c r="Q8" s="64" t="s">
        <v>5335</v>
      </c>
      <c r="R8" s="64" t="s">
        <v>5336</v>
      </c>
      <c r="S8" s="64" t="s">
        <v>5337</v>
      </c>
      <c r="T8" s="65" t="s">
        <v>5338</v>
      </c>
    </row>
    <row r="9" spans="1:20" x14ac:dyDescent="0.3">
      <c r="A9" t="str">
        <f>INDEX(tblLevelDescriptors[Level],1)</f>
        <v>UG</v>
      </c>
      <c r="B9" t="str">
        <f>INDEX(tblLevelDescriptors[StageOrYear],1)</f>
        <v>All Stages</v>
      </c>
      <c r="C9" s="30">
        <f>SUMIF(Input!$G:$G,$A9,Input!H:H)</f>
        <v>0</v>
      </c>
      <c r="D9" s="31">
        <f>SUMIF(Input!$G:$G,$A9,Input!I:I)</f>
        <v>0</v>
      </c>
      <c r="E9" s="32">
        <f>SUMIF(Input!$G:$G,$A9,Input!J:J)</f>
        <v>0</v>
      </c>
      <c r="F9" s="30">
        <f>SUMIF(Input!$G:$G,$A9,Input!K:K)</f>
        <v>0</v>
      </c>
      <c r="G9" s="31">
        <f>SUMIF(Input!$G:$G,$A9,Input!L:L)</f>
        <v>0</v>
      </c>
      <c r="H9" s="31">
        <f>SUMIF(Input!$G:$G,$A9,Input!M:M)</f>
        <v>0</v>
      </c>
      <c r="I9" s="31">
        <f>SUMIF(Input!$G:$G,$A9,Input!N:N)</f>
        <v>0</v>
      </c>
      <c r="J9" s="32">
        <f>SUMIF(Input!$G:$G,$A9,Input!O:O)</f>
        <v>0</v>
      </c>
      <c r="K9" s="30">
        <f>SUMIF(Input!$G:$G,$A9,Input!P:P)</f>
        <v>0</v>
      </c>
      <c r="L9" s="31">
        <f>SUMIF(Input!$G:$G,$A9,Input!Q:Q)</f>
        <v>0</v>
      </c>
      <c r="M9" s="31">
        <f>SUMIF(Input!$G:$G,$A9,Input!R:R)</f>
        <v>0</v>
      </c>
      <c r="N9" s="31">
        <f>SUMIF(Input!$G:$G,$A9,Input!S:S)</f>
        <v>0</v>
      </c>
      <c r="O9" s="32">
        <f>SUMIF(Input!$G:$G,$A9,Input!T:T)</f>
        <v>0</v>
      </c>
      <c r="P9" s="30">
        <f>SUM(F9,K9)</f>
        <v>0</v>
      </c>
      <c r="Q9" s="31">
        <f t="shared" ref="Q9:T17" si="0">SUM(G9,L9)</f>
        <v>0</v>
      </c>
      <c r="R9" s="31">
        <f t="shared" si="0"/>
        <v>0</v>
      </c>
      <c r="S9" s="31">
        <f t="shared" si="0"/>
        <v>0</v>
      </c>
      <c r="T9" s="32">
        <f t="shared" si="0"/>
        <v>0</v>
      </c>
    </row>
    <row r="10" spans="1:20" x14ac:dyDescent="0.3">
      <c r="A10" t="str">
        <f>INDEX(tblLevelDescriptors[Level],2)</f>
        <v>GT</v>
      </c>
      <c r="B10" t="str">
        <f>INDEX(tblLevelDescriptors[StageOrYear],2)</f>
        <v>All Years</v>
      </c>
      <c r="C10" s="33">
        <f>SUMIF(Input!$G:$G,$A10,Input!H:H)</f>
        <v>0</v>
      </c>
      <c r="D10" s="34">
        <f>SUMIF(Input!$G:$G,$A10,Input!I:I)</f>
        <v>0</v>
      </c>
      <c r="E10" s="35">
        <f>SUMIF(Input!$G:$G,$A10,Input!J:J)</f>
        <v>0</v>
      </c>
      <c r="F10" s="33">
        <f>SUMIF(Input!$G:$G,$A10,Input!K:K)</f>
        <v>0</v>
      </c>
      <c r="G10" s="34">
        <f>SUMIF(Input!$G:$G,$A10,Input!L:L)</f>
        <v>0</v>
      </c>
      <c r="H10" s="34">
        <f>SUMIF(Input!$G:$G,$A10,Input!M:M)</f>
        <v>0</v>
      </c>
      <c r="I10" s="34">
        <f>SUMIF(Input!$G:$G,$A10,Input!N:N)</f>
        <v>0</v>
      </c>
      <c r="J10" s="35">
        <f>SUMIF(Input!$G:$G,$A10,Input!O:O)</f>
        <v>0</v>
      </c>
      <c r="K10" s="33">
        <f>SUMIF(Input!$G:$G,$A10,Input!P:P)</f>
        <v>0</v>
      </c>
      <c r="L10" s="34">
        <f>SUMIF(Input!$G:$G,$A10,Input!Q:Q)</f>
        <v>0</v>
      </c>
      <c r="M10" s="34">
        <f>SUMIF(Input!$G:$G,$A10,Input!R:R)</f>
        <v>0</v>
      </c>
      <c r="N10" s="34">
        <f>SUMIF(Input!$G:$G,$A10,Input!S:S)</f>
        <v>0</v>
      </c>
      <c r="O10" s="35">
        <f>SUMIF(Input!$G:$G,$A10,Input!T:T)</f>
        <v>0</v>
      </c>
      <c r="P10" s="33">
        <f t="shared" ref="P10:P17" si="1">SUM(F10,K10)</f>
        <v>0</v>
      </c>
      <c r="Q10" s="34">
        <f t="shared" si="0"/>
        <v>0</v>
      </c>
      <c r="R10" s="34">
        <f t="shared" si="0"/>
        <v>0</v>
      </c>
      <c r="S10" s="34">
        <f t="shared" si="0"/>
        <v>0</v>
      </c>
      <c r="T10" s="35">
        <f t="shared" si="0"/>
        <v>0</v>
      </c>
    </row>
    <row r="11" spans="1:20" x14ac:dyDescent="0.3">
      <c r="A11" t="str">
        <f>INDEX(tblLevelDescriptors[Level],3)</f>
        <v>GR</v>
      </c>
      <c r="B11" t="str">
        <f>INDEX(tblLevelDescriptors[StageOrYear],3)</f>
        <v>All Years</v>
      </c>
      <c r="C11" s="33">
        <f>SUMIF(Input!$G:$G,$A11,Input!H:H)</f>
        <v>0</v>
      </c>
      <c r="D11" s="34">
        <f>SUMIF(Input!$G:$G,$A11,Input!I:I)</f>
        <v>0</v>
      </c>
      <c r="E11" s="35">
        <f>SUMIF(Input!$G:$G,$A11,Input!J:J)</f>
        <v>0</v>
      </c>
      <c r="F11" s="33">
        <f>SUMIF(Input!$G:$G,$A11,Input!K:K)</f>
        <v>0</v>
      </c>
      <c r="G11" s="34">
        <f>SUMIF(Input!$G:$G,$A11,Input!L:L)</f>
        <v>0</v>
      </c>
      <c r="H11" s="34">
        <f>SUMIF(Input!$G:$G,$A11,Input!M:M)</f>
        <v>0</v>
      </c>
      <c r="I11" s="34">
        <f>SUMIF(Input!$G:$G,$A11,Input!N:N)</f>
        <v>0</v>
      </c>
      <c r="J11" s="35">
        <f>SUMIF(Input!$G:$G,$A11,Input!O:O)</f>
        <v>0</v>
      </c>
      <c r="K11" s="33">
        <f>SUMIF(Input!$G:$G,$A11,Input!P:P)</f>
        <v>0</v>
      </c>
      <c r="L11" s="34">
        <f>SUMIF(Input!$G:$G,$A11,Input!Q:Q)</f>
        <v>0</v>
      </c>
      <c r="M11" s="34">
        <f>SUMIF(Input!$G:$G,$A11,Input!R:R)</f>
        <v>0</v>
      </c>
      <c r="N11" s="34">
        <f>SUMIF(Input!$G:$G,$A11,Input!S:S)</f>
        <v>0</v>
      </c>
      <c r="O11" s="35">
        <f>SUMIF(Input!$G:$G,$A11,Input!T:T)</f>
        <v>0</v>
      </c>
      <c r="P11" s="33">
        <f t="shared" si="1"/>
        <v>0</v>
      </c>
      <c r="Q11" s="34">
        <f t="shared" si="0"/>
        <v>0</v>
      </c>
      <c r="R11" s="34">
        <f t="shared" si="0"/>
        <v>0</v>
      </c>
      <c r="S11" s="34">
        <f t="shared" si="0"/>
        <v>0</v>
      </c>
      <c r="T11" s="35">
        <f t="shared" si="0"/>
        <v>0</v>
      </c>
    </row>
    <row r="12" spans="1:20" x14ac:dyDescent="0.3">
      <c r="A12" t="str">
        <f>INDEX(tblLevelDescriptors[Level],4)</f>
        <v>CD.</v>
      </c>
      <c r="B12" t="str">
        <f>INDEX(tblLevelDescriptors[StageOrYear],4)</f>
        <v>All Years</v>
      </c>
      <c r="C12" s="33">
        <f>SUMIF(Input!$G:$G,$A12,Input!H:H)</f>
        <v>0</v>
      </c>
      <c r="D12" s="34">
        <f>SUMIF(Input!$G:$G,$A12,Input!I:I)</f>
        <v>0</v>
      </c>
      <c r="E12" s="35">
        <f>SUMIF(Input!$G:$G,$A12,Input!J:J)</f>
        <v>0</v>
      </c>
      <c r="F12" s="33">
        <f>SUMIF(Input!$G:$G,$A12,Input!K:K)</f>
        <v>0</v>
      </c>
      <c r="G12" s="34">
        <f>SUMIF(Input!$G:$G,$A12,Input!L:L)</f>
        <v>0</v>
      </c>
      <c r="H12" s="34">
        <f>SUMIF(Input!$G:$G,$A12,Input!M:M)</f>
        <v>0</v>
      </c>
      <c r="I12" s="34">
        <f>SUMIF(Input!$G:$G,$A12,Input!N:N)</f>
        <v>0</v>
      </c>
      <c r="J12" s="35">
        <f>SUMIF(Input!$G:$G,$A12,Input!O:O)</f>
        <v>0</v>
      </c>
      <c r="K12" s="33">
        <f>SUMIF(Input!$G:$G,$A12,Input!P:P)</f>
        <v>0</v>
      </c>
      <c r="L12" s="34">
        <f>SUMIF(Input!$G:$G,$A12,Input!Q:Q)</f>
        <v>0</v>
      </c>
      <c r="M12" s="34">
        <f>SUMIF(Input!$G:$G,$A12,Input!R:R)</f>
        <v>0</v>
      </c>
      <c r="N12" s="34">
        <f>SUMIF(Input!$G:$G,$A12,Input!S:S)</f>
        <v>0</v>
      </c>
      <c r="O12" s="35">
        <f>SUMIF(Input!$G:$G,$A12,Input!T:T)</f>
        <v>0</v>
      </c>
      <c r="P12" s="33">
        <f t="shared" si="1"/>
        <v>0</v>
      </c>
      <c r="Q12" s="34">
        <f t="shared" si="0"/>
        <v>0</v>
      </c>
      <c r="R12" s="34">
        <f t="shared" si="0"/>
        <v>0</v>
      </c>
      <c r="S12" s="34">
        <f t="shared" si="0"/>
        <v>0</v>
      </c>
      <c r="T12" s="35">
        <f t="shared" si="0"/>
        <v>0</v>
      </c>
    </row>
    <row r="13" spans="1:20" x14ac:dyDescent="0.3">
      <c r="A13" t="str">
        <f>INDEX(tblLevelDescriptors[Level],5)</f>
        <v>OC</v>
      </c>
      <c r="B13" t="str">
        <f>INDEX(tblLevelDescriptors[StageOrYear],5)</f>
        <v>All Stages</v>
      </c>
      <c r="C13" s="33">
        <f>SUMIF(Input!$G:$G,$A13,Input!H:H)</f>
        <v>0</v>
      </c>
      <c r="D13" s="34">
        <f>SUMIF(Input!$G:$G,$A13,Input!I:I)</f>
        <v>0</v>
      </c>
      <c r="E13" s="35">
        <f>SUMIF(Input!$G:$G,$A13,Input!J:J)</f>
        <v>0</v>
      </c>
      <c r="F13" s="33">
        <f>SUMIF(Input!$G:$G,$A13,Input!K:K)</f>
        <v>0</v>
      </c>
      <c r="G13" s="34">
        <f>SUMIF(Input!$G:$G,$A13,Input!L:L)</f>
        <v>0</v>
      </c>
      <c r="H13" s="34">
        <f>SUMIF(Input!$G:$G,$A13,Input!M:M)</f>
        <v>0</v>
      </c>
      <c r="I13" s="34">
        <f>SUMIF(Input!$G:$G,$A13,Input!N:N)</f>
        <v>0</v>
      </c>
      <c r="J13" s="35">
        <f>SUMIF(Input!$G:$G,$A13,Input!O:O)</f>
        <v>0</v>
      </c>
      <c r="K13" s="33">
        <f>SUMIF(Input!$G:$G,$A13,Input!P:P)</f>
        <v>0</v>
      </c>
      <c r="L13" s="34">
        <f>SUMIF(Input!$G:$G,$A13,Input!Q:Q)</f>
        <v>0</v>
      </c>
      <c r="M13" s="34">
        <f>SUMIF(Input!$G:$G,$A13,Input!R:R)</f>
        <v>0</v>
      </c>
      <c r="N13" s="34">
        <f>SUMIF(Input!$G:$G,$A13,Input!S:S)</f>
        <v>0</v>
      </c>
      <c r="O13" s="35">
        <f>SUMIF(Input!$G:$G,$A13,Input!T:T)</f>
        <v>0</v>
      </c>
      <c r="P13" s="33">
        <f t="shared" si="1"/>
        <v>0</v>
      </c>
      <c r="Q13" s="34">
        <f t="shared" si="0"/>
        <v>0</v>
      </c>
      <c r="R13" s="34">
        <f t="shared" si="0"/>
        <v>0</v>
      </c>
      <c r="S13" s="34">
        <f t="shared" si="0"/>
        <v>0</v>
      </c>
      <c r="T13" s="35">
        <f t="shared" si="0"/>
        <v>0</v>
      </c>
    </row>
    <row r="14" spans="1:20" x14ac:dyDescent="0.3">
      <c r="A14" t="str">
        <f>INDEX(tblLevelDescriptors[Level],6)</f>
        <v>AE</v>
      </c>
      <c r="B14" t="str">
        <f>INDEX(tblLevelDescriptors[StageOrYear],6)</f>
        <v>All Years</v>
      </c>
      <c r="C14" s="33">
        <f>SUMIF(Input!$G:$G,$A14,Input!H:H)</f>
        <v>0</v>
      </c>
      <c r="D14" s="34">
        <f>SUMIF(Input!$G:$G,$A14,Input!I:I)</f>
        <v>0</v>
      </c>
      <c r="E14" s="35">
        <f>SUMIF(Input!$G:$G,$A14,Input!J:J)</f>
        <v>0</v>
      </c>
      <c r="F14" s="33">
        <f>SUMIF(Input!$G:$G,$A14,Input!K:K)</f>
        <v>0</v>
      </c>
      <c r="G14" s="34">
        <f>SUMIF(Input!$G:$G,$A14,Input!L:L)</f>
        <v>0</v>
      </c>
      <c r="H14" s="34">
        <f>SUMIF(Input!$G:$G,$A14,Input!M:M)</f>
        <v>0</v>
      </c>
      <c r="I14" s="34">
        <f>SUMIF(Input!$G:$G,$A14,Input!N:N)</f>
        <v>0</v>
      </c>
      <c r="J14" s="35">
        <f>SUMIF(Input!$G:$G,$A14,Input!O:O)</f>
        <v>0</v>
      </c>
      <c r="K14" s="33">
        <f>SUMIF(Input!$G:$G,$A14,Input!P:P)</f>
        <v>0</v>
      </c>
      <c r="L14" s="34">
        <f>SUMIF(Input!$G:$G,$A14,Input!Q:Q)</f>
        <v>0</v>
      </c>
      <c r="M14" s="34">
        <f>SUMIF(Input!$G:$G,$A14,Input!R:R)</f>
        <v>0</v>
      </c>
      <c r="N14" s="34">
        <f>SUMIF(Input!$G:$G,$A14,Input!S:S)</f>
        <v>0</v>
      </c>
      <c r="O14" s="35">
        <f>SUMIF(Input!$G:$G,$A14,Input!T:T)</f>
        <v>0</v>
      </c>
      <c r="P14" s="33">
        <f t="shared" si="1"/>
        <v>0</v>
      </c>
      <c r="Q14" s="34">
        <f t="shared" si="0"/>
        <v>0</v>
      </c>
      <c r="R14" s="34">
        <f t="shared" si="0"/>
        <v>0</v>
      </c>
      <c r="S14" s="34">
        <f t="shared" si="0"/>
        <v>0</v>
      </c>
      <c r="T14" s="35">
        <f t="shared" si="0"/>
        <v>0</v>
      </c>
    </row>
    <row r="15" spans="1:20" x14ac:dyDescent="0.3">
      <c r="A15" t="str">
        <f>INDEX(tblLevelDescriptors[Level],7)</f>
        <v>PE</v>
      </c>
      <c r="B15" t="str">
        <f>INDEX(tblLevelDescriptors[StageOrYear],7)</f>
        <v>All Years</v>
      </c>
      <c r="C15" s="33">
        <f>SUMIF(Input!$G:$G,$A15,Input!H:H)</f>
        <v>0</v>
      </c>
      <c r="D15" s="34">
        <f>SUMIF(Input!$G:$G,$A15,Input!I:I)</f>
        <v>0</v>
      </c>
      <c r="E15" s="35">
        <f>SUMIF(Input!$G:$G,$A15,Input!J:J)</f>
        <v>0</v>
      </c>
      <c r="F15" s="33">
        <f>SUMIF(Input!$G:$G,$A15,Input!K:K)</f>
        <v>0</v>
      </c>
      <c r="G15" s="34">
        <f>SUMIF(Input!$G:$G,$A15,Input!L:L)</f>
        <v>0</v>
      </c>
      <c r="H15" s="34">
        <f>SUMIF(Input!$G:$G,$A15,Input!M:M)</f>
        <v>0</v>
      </c>
      <c r="I15" s="34">
        <f>SUMIF(Input!$G:$G,$A15,Input!N:N)</f>
        <v>0</v>
      </c>
      <c r="J15" s="35">
        <f>SUMIF(Input!$G:$G,$A15,Input!O:O)</f>
        <v>0</v>
      </c>
      <c r="K15" s="33">
        <f>SUMIF(Input!$G:$G,$A15,Input!P:P)</f>
        <v>0</v>
      </c>
      <c r="L15" s="34">
        <f>SUMIF(Input!$G:$G,$A15,Input!Q:Q)</f>
        <v>0</v>
      </c>
      <c r="M15" s="34">
        <f>SUMIF(Input!$G:$G,$A15,Input!R:R)</f>
        <v>0</v>
      </c>
      <c r="N15" s="34">
        <f>SUMIF(Input!$G:$G,$A15,Input!S:S)</f>
        <v>0</v>
      </c>
      <c r="O15" s="35">
        <f>SUMIF(Input!$G:$G,$A15,Input!T:T)</f>
        <v>0</v>
      </c>
      <c r="P15" s="33">
        <f t="shared" si="1"/>
        <v>0</v>
      </c>
      <c r="Q15" s="34">
        <f t="shared" si="0"/>
        <v>0</v>
      </c>
      <c r="R15" s="34">
        <f t="shared" si="0"/>
        <v>0</v>
      </c>
      <c r="S15" s="34">
        <f t="shared" si="0"/>
        <v>0</v>
      </c>
      <c r="T15" s="35">
        <f t="shared" si="0"/>
        <v>0</v>
      </c>
    </row>
    <row r="16" spans="1:20" x14ac:dyDescent="0.3">
      <c r="A16" t="str">
        <f>INDEX(tblLevelDescriptors[Level],8)</f>
        <v>NRG</v>
      </c>
      <c r="B16" t="str">
        <f>INDEX(tblLevelDescriptors[StageOrYear],8)</f>
        <v>All Years</v>
      </c>
      <c r="C16" s="33">
        <f>SUMIF(Input!$G:$G,$A16,Input!H:H)</f>
        <v>0</v>
      </c>
      <c r="D16" s="34">
        <f>SUMIF(Input!$G:$G,$A16,Input!I:I)</f>
        <v>0</v>
      </c>
      <c r="E16" s="35">
        <f>SUMIF(Input!$G:$G,$A16,Input!J:J)</f>
        <v>0</v>
      </c>
      <c r="F16" s="33">
        <f>SUMIF(Input!$G:$G,$A16,Input!K:K)</f>
        <v>0</v>
      </c>
      <c r="G16" s="34">
        <f>SUMIF(Input!$G:$G,$A16,Input!L:L)</f>
        <v>0</v>
      </c>
      <c r="H16" s="34">
        <f>SUMIF(Input!$G:$G,$A16,Input!M:M)</f>
        <v>0</v>
      </c>
      <c r="I16" s="34">
        <f>SUMIF(Input!$G:$G,$A16,Input!N:N)</f>
        <v>0</v>
      </c>
      <c r="J16" s="35">
        <f>SUMIF(Input!$G:$G,$A16,Input!O:O)</f>
        <v>0</v>
      </c>
      <c r="K16" s="33">
        <f>SUMIF(Input!$G:$G,$A16,Input!P:P)</f>
        <v>0</v>
      </c>
      <c r="L16" s="34">
        <f>SUMIF(Input!$G:$G,$A16,Input!Q:Q)</f>
        <v>0</v>
      </c>
      <c r="M16" s="34">
        <f>SUMIF(Input!$G:$G,$A16,Input!R:R)</f>
        <v>0</v>
      </c>
      <c r="N16" s="34">
        <f>SUMIF(Input!$G:$G,$A16,Input!S:S)</f>
        <v>0</v>
      </c>
      <c r="O16" s="35">
        <f>SUMIF(Input!$G:$G,$A16,Input!T:T)</f>
        <v>0</v>
      </c>
      <c r="P16" s="33">
        <f t="shared" si="1"/>
        <v>0</v>
      </c>
      <c r="Q16" s="34">
        <f t="shared" si="0"/>
        <v>0</v>
      </c>
      <c r="R16" s="34">
        <f t="shared" si="0"/>
        <v>0</v>
      </c>
      <c r="S16" s="34">
        <f t="shared" si="0"/>
        <v>0</v>
      </c>
      <c r="T16" s="35">
        <f t="shared" si="0"/>
        <v>0</v>
      </c>
    </row>
    <row r="17" spans="1:20" ht="15" thickBot="1" x14ac:dyDescent="0.35">
      <c r="A17" t="str">
        <f>INDEX(tblLevelDescriptors[Level],9)</f>
        <v>Unknown</v>
      </c>
      <c r="B17" t="str">
        <f>INDEX(tblLevelDescriptors[StageOrYear],9)</f>
        <v>All Years</v>
      </c>
      <c r="C17" s="36">
        <f>SUMIF(Input!$G:$G,$A17,Input!H:H)</f>
        <v>0</v>
      </c>
      <c r="D17" s="37">
        <f>SUMIF(Input!$G:$G,$A17,Input!I:I)</f>
        <v>0</v>
      </c>
      <c r="E17" s="38">
        <f>SUMIF(Input!$G:$G,$A17,Input!J:J)</f>
        <v>0</v>
      </c>
      <c r="F17" s="36">
        <f>SUMIF(Input!$G:$G,$A17,Input!K:K)</f>
        <v>0</v>
      </c>
      <c r="G17" s="37">
        <f>SUMIF(Input!$G:$G,$A17,Input!L:L)</f>
        <v>0</v>
      </c>
      <c r="H17" s="37">
        <f>SUMIF(Input!$G:$G,$A17,Input!M:M)</f>
        <v>0</v>
      </c>
      <c r="I17" s="37">
        <f>SUMIF(Input!$G:$G,$A17,Input!N:N)</f>
        <v>0</v>
      </c>
      <c r="J17" s="38">
        <f>SUMIF(Input!$G:$G,$A17,Input!O:O)</f>
        <v>0</v>
      </c>
      <c r="K17" s="36">
        <f>SUMIF(Input!$G:$G,$A17,Input!P:P)</f>
        <v>0</v>
      </c>
      <c r="L17" s="37">
        <f>SUMIF(Input!$G:$G,$A17,Input!Q:Q)</f>
        <v>0</v>
      </c>
      <c r="M17" s="37">
        <f>SUMIF(Input!$G:$G,$A17,Input!R:R)</f>
        <v>0</v>
      </c>
      <c r="N17" s="37">
        <f>SUMIF(Input!$G:$G,$A17,Input!S:S)</f>
        <v>0</v>
      </c>
      <c r="O17" s="38">
        <f>SUMIF(Input!$G:$G,$A17,Input!T:T)</f>
        <v>0</v>
      </c>
      <c r="P17" s="36">
        <f t="shared" si="1"/>
        <v>0</v>
      </c>
      <c r="Q17" s="37">
        <f t="shared" si="0"/>
        <v>0</v>
      </c>
      <c r="R17" s="37">
        <f t="shared" si="0"/>
        <v>0</v>
      </c>
      <c r="S17" s="37">
        <f t="shared" si="0"/>
        <v>0</v>
      </c>
      <c r="T17" s="38">
        <f t="shared" si="0"/>
        <v>0</v>
      </c>
    </row>
    <row r="18" spans="1:20" ht="15" thickBot="1" x14ac:dyDescent="0.35"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</row>
    <row r="19" spans="1:20" s="8" customFormat="1" ht="15" thickBot="1" x14ac:dyDescent="0.35">
      <c r="A19" s="8" t="s">
        <v>5344</v>
      </c>
      <c r="C19" s="29">
        <f>SUM(C9:C17)</f>
        <v>0</v>
      </c>
      <c r="D19" s="29">
        <f t="shared" ref="D19:T19" si="2">SUM(D9:D17)</f>
        <v>0</v>
      </c>
      <c r="E19" s="29">
        <f t="shared" si="2"/>
        <v>0</v>
      </c>
      <c r="F19" s="39">
        <f t="shared" si="2"/>
        <v>0</v>
      </c>
      <c r="G19" s="40">
        <f t="shared" si="2"/>
        <v>0</v>
      </c>
      <c r="H19" s="40">
        <f t="shared" si="2"/>
        <v>0</v>
      </c>
      <c r="I19" s="40">
        <f t="shared" si="2"/>
        <v>0</v>
      </c>
      <c r="J19" s="41">
        <f t="shared" si="2"/>
        <v>0</v>
      </c>
      <c r="K19" s="39">
        <f t="shared" si="2"/>
        <v>0</v>
      </c>
      <c r="L19" s="40">
        <f t="shared" si="2"/>
        <v>0</v>
      </c>
      <c r="M19" s="40">
        <f t="shared" si="2"/>
        <v>0</v>
      </c>
      <c r="N19" s="40">
        <f t="shared" si="2"/>
        <v>0</v>
      </c>
      <c r="O19" s="41">
        <f t="shared" si="2"/>
        <v>0</v>
      </c>
      <c r="P19" s="39">
        <f t="shared" si="2"/>
        <v>0</v>
      </c>
      <c r="Q19" s="40">
        <f t="shared" si="2"/>
        <v>0</v>
      </c>
      <c r="R19" s="40">
        <f t="shared" si="2"/>
        <v>0</v>
      </c>
      <c r="S19" s="40">
        <f t="shared" si="2"/>
        <v>0</v>
      </c>
      <c r="T19" s="41">
        <f t="shared" si="2"/>
        <v>0</v>
      </c>
    </row>
    <row r="20" spans="1:20" ht="15" thickBot="1" x14ac:dyDescent="0.35"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1:20" s="8" customFormat="1" ht="15" thickBot="1" x14ac:dyDescent="0.35">
      <c r="A21" s="8" t="s">
        <v>5343</v>
      </c>
      <c r="C21" s="29">
        <f>SUM(Input!H10:H309)</f>
        <v>0</v>
      </c>
      <c r="D21" s="29">
        <f>SUM(Input!I10:I309)</f>
        <v>0</v>
      </c>
      <c r="E21" s="29">
        <f>SUM(Input!J10:J309)</f>
        <v>0</v>
      </c>
      <c r="F21" s="39">
        <f>SUM(Input!K10:K309)</f>
        <v>0</v>
      </c>
      <c r="G21" s="40">
        <f>SUM(Input!L10:L309)</f>
        <v>0</v>
      </c>
      <c r="H21" s="40">
        <f>SUM(Input!M10:M309)</f>
        <v>0</v>
      </c>
      <c r="I21" s="40">
        <f>SUM(Input!N10:N309)</f>
        <v>0</v>
      </c>
      <c r="J21" s="41">
        <f>SUM(Input!O10:O309)</f>
        <v>0</v>
      </c>
      <c r="K21" s="39">
        <f>SUM(Input!P10:P309)</f>
        <v>0</v>
      </c>
      <c r="L21" s="40">
        <f>SUM(Input!Q10:Q309)</f>
        <v>0</v>
      </c>
      <c r="M21" s="40">
        <f>SUM(Input!R10:R309)</f>
        <v>0</v>
      </c>
      <c r="N21" s="40">
        <f>SUM(Input!S10:S309)</f>
        <v>0</v>
      </c>
      <c r="O21" s="41">
        <f>SUM(Input!T10:T309)</f>
        <v>0</v>
      </c>
      <c r="P21" s="39">
        <f t="shared" ref="P21" si="3">SUM(F21,K21)</f>
        <v>0</v>
      </c>
      <c r="Q21" s="40">
        <f t="shared" ref="Q21" si="4">SUM(G21,L21)</f>
        <v>0</v>
      </c>
      <c r="R21" s="40">
        <f t="shared" ref="R21" si="5">SUM(H21,M21)</f>
        <v>0</v>
      </c>
      <c r="S21" s="40">
        <f t="shared" ref="S21" si="6">SUM(I21,N21)</f>
        <v>0</v>
      </c>
      <c r="T21" s="41">
        <f t="shared" ref="T21" si="7">SUM(J21,O21)</f>
        <v>0</v>
      </c>
    </row>
    <row r="22" spans="1:20" x14ac:dyDescent="0.3">
      <c r="A22" s="60" t="s">
        <v>5350</v>
      </c>
    </row>
    <row r="23" spans="1:20" x14ac:dyDescent="0.3">
      <c r="A23" t="str">
        <f>INDEX(tblUGLevel[Level],1)</f>
        <v>UG</v>
      </c>
      <c r="B23" t="str">
        <f>INDEX(tblUGLevel[Stage],1)</f>
        <v>Stage 1</v>
      </c>
      <c r="C23" s="27">
        <f>SUMIFS(Input!H:H,Input!$G:$G,$A23,Input!$F:$F,$B23)</f>
        <v>0</v>
      </c>
      <c r="D23" s="27">
        <f>SUMIFS(Input!I:I,Input!$G:$G,$A23,Input!$F:$F,$B23)</f>
        <v>0</v>
      </c>
      <c r="E23" s="27">
        <f>SUMIFS(Input!J:J,Input!$G:$G,$A23,Input!$F:$F,$B23)</f>
        <v>0</v>
      </c>
      <c r="F23" s="27">
        <f>SUMIFS(Input!K:K,Input!$G:$G,$A23,Input!$F:$F,$B23)</f>
        <v>0</v>
      </c>
      <c r="G23" s="27">
        <f>SUMIFS(Input!L:L,Input!$G:$G,$A23,Input!$F:$F,$B23)</f>
        <v>0</v>
      </c>
      <c r="H23" s="27">
        <f>SUMIFS(Input!M:M,Input!$G:$G,$A23,Input!$F:$F,$B23)</f>
        <v>0</v>
      </c>
      <c r="I23" s="27">
        <f>SUMIFS(Input!N:N,Input!$G:$G,$A23,Input!$F:$F,$B23)</f>
        <v>0</v>
      </c>
      <c r="J23" s="27">
        <f>SUMIFS(Input!O:O,Input!$G:$G,$A23,Input!$F:$F,$B23)</f>
        <v>0</v>
      </c>
      <c r="K23" s="27">
        <f>SUMIFS(Input!P:P,Input!$G:$G,$A23,Input!$F:$F,$B23)</f>
        <v>0</v>
      </c>
      <c r="L23" s="27">
        <f>SUMIFS(Input!Q:Q,Input!$G:$G,$A23,Input!$F:$F,$B23)</f>
        <v>0</v>
      </c>
      <c r="M23" s="27">
        <f>SUMIFS(Input!R:R,Input!$G:$G,$A23,Input!$F:$F,$B23)</f>
        <v>0</v>
      </c>
      <c r="N23" s="27">
        <f>SUMIFS(Input!S:S,Input!$G:$G,$A23,Input!$F:$F,$B23)</f>
        <v>0</v>
      </c>
      <c r="O23" s="27">
        <f>SUMIFS(Input!T:T,Input!$G:$G,$A23,Input!$F:$F,$B23)</f>
        <v>0</v>
      </c>
      <c r="P23" s="27">
        <f t="shared" ref="P23:P26" si="8">SUM(F23,K23)</f>
        <v>0</v>
      </c>
      <c r="Q23" s="27">
        <f t="shared" ref="Q23:Q26" si="9">SUM(G23,L23)</f>
        <v>0</v>
      </c>
      <c r="R23" s="27">
        <f t="shared" ref="R23:R26" si="10">SUM(H23,M23)</f>
        <v>0</v>
      </c>
      <c r="S23" s="27">
        <f t="shared" ref="S23:S26" si="11">SUM(I23,N23)</f>
        <v>0</v>
      </c>
      <c r="T23" s="27">
        <f t="shared" ref="T23:T26" si="12">SUM(J23,O23)</f>
        <v>0</v>
      </c>
    </row>
    <row r="24" spans="1:20" x14ac:dyDescent="0.3">
      <c r="A24" t="str">
        <f>INDEX(tblUGLevel[Level],2)</f>
        <v>UG</v>
      </c>
      <c r="B24" t="str">
        <f>INDEX(tblUGLevel[Stage],2)</f>
        <v>Stage 2</v>
      </c>
      <c r="C24" s="27">
        <f>SUMIFS(Input!H:H,Input!$G:$G,$A24,Input!$F:$F,$B24)</f>
        <v>0</v>
      </c>
      <c r="D24" s="27">
        <f>SUMIFS(Input!I:I,Input!$G:$G,$A24,Input!$F:$F,$B24)</f>
        <v>0</v>
      </c>
      <c r="E24" s="27">
        <f>SUMIFS(Input!J:J,Input!$G:$G,$A24,Input!$F:$F,$B24)</f>
        <v>0</v>
      </c>
      <c r="F24" s="27">
        <f>SUMIFS(Input!K:K,Input!$G:$G,$A24,Input!$F:$F,$B24)</f>
        <v>0</v>
      </c>
      <c r="G24" s="27">
        <f>SUMIFS(Input!L:L,Input!$G:$G,$A24,Input!$F:$F,$B24)</f>
        <v>0</v>
      </c>
      <c r="H24" s="27">
        <f>SUMIFS(Input!M:M,Input!$G:$G,$A24,Input!$F:$F,$B24)</f>
        <v>0</v>
      </c>
      <c r="I24" s="27">
        <f>SUMIFS(Input!N:N,Input!$G:$G,$A24,Input!$F:$F,$B24)</f>
        <v>0</v>
      </c>
      <c r="J24" s="27">
        <f>SUMIFS(Input!O:O,Input!$G:$G,$A24,Input!$F:$F,$B24)</f>
        <v>0</v>
      </c>
      <c r="K24" s="27">
        <f>SUMIFS(Input!P:P,Input!$G:$G,$A24,Input!$F:$F,$B24)</f>
        <v>0</v>
      </c>
      <c r="L24" s="27">
        <f>SUMIFS(Input!Q:Q,Input!$G:$G,$A24,Input!$F:$F,$B24)</f>
        <v>0</v>
      </c>
      <c r="M24" s="27">
        <f>SUMIFS(Input!R:R,Input!$G:$G,$A24,Input!$F:$F,$B24)</f>
        <v>0</v>
      </c>
      <c r="N24" s="27">
        <f>SUMIFS(Input!S:S,Input!$G:$G,$A24,Input!$F:$F,$B24)</f>
        <v>0</v>
      </c>
      <c r="O24" s="27">
        <f>SUMIFS(Input!T:T,Input!$G:$G,$A24,Input!$F:$F,$B24)</f>
        <v>0</v>
      </c>
      <c r="P24" s="27">
        <f t="shared" si="8"/>
        <v>0</v>
      </c>
      <c r="Q24" s="27">
        <f t="shared" si="9"/>
        <v>0</v>
      </c>
      <c r="R24" s="27">
        <f t="shared" si="10"/>
        <v>0</v>
      </c>
      <c r="S24" s="27">
        <f t="shared" si="11"/>
        <v>0</v>
      </c>
      <c r="T24" s="27">
        <f t="shared" si="12"/>
        <v>0</v>
      </c>
    </row>
    <row r="25" spans="1:20" x14ac:dyDescent="0.3">
      <c r="A25" t="str">
        <f>INDEX(tblUGLevel[Level],3)</f>
        <v>UG</v>
      </c>
      <c r="B25" t="str">
        <f>INDEX(tblUGLevel[Stage],3)</f>
        <v>Stage 3</v>
      </c>
      <c r="C25" s="27">
        <f>SUMIFS(Input!H:H,Input!$G:$G,$A25,Input!$F:$F,$B25)</f>
        <v>0</v>
      </c>
      <c r="D25" s="27">
        <f>SUMIFS(Input!I:I,Input!$G:$G,$A25,Input!$F:$F,$B25)</f>
        <v>0</v>
      </c>
      <c r="E25" s="27">
        <f>SUMIFS(Input!J:J,Input!$G:$G,$A25,Input!$F:$F,$B25)</f>
        <v>0</v>
      </c>
      <c r="F25" s="27">
        <f>SUMIFS(Input!K:K,Input!$G:$G,$A25,Input!$F:$F,$B25)</f>
        <v>0</v>
      </c>
      <c r="G25" s="27">
        <f>SUMIFS(Input!L:L,Input!$G:$G,$A25,Input!$F:$F,$B25)</f>
        <v>0</v>
      </c>
      <c r="H25" s="27">
        <f>SUMIFS(Input!M:M,Input!$G:$G,$A25,Input!$F:$F,$B25)</f>
        <v>0</v>
      </c>
      <c r="I25" s="27">
        <f>SUMIFS(Input!N:N,Input!$G:$G,$A25,Input!$F:$F,$B25)</f>
        <v>0</v>
      </c>
      <c r="J25" s="27">
        <f>SUMIFS(Input!O:O,Input!$G:$G,$A25,Input!$F:$F,$B25)</f>
        <v>0</v>
      </c>
      <c r="K25" s="27">
        <f>SUMIFS(Input!P:P,Input!$G:$G,$A25,Input!$F:$F,$B25)</f>
        <v>0</v>
      </c>
      <c r="L25" s="27">
        <f>SUMIFS(Input!Q:Q,Input!$G:$G,$A25,Input!$F:$F,$B25)</f>
        <v>0</v>
      </c>
      <c r="M25" s="27">
        <f>SUMIFS(Input!R:R,Input!$G:$G,$A25,Input!$F:$F,$B25)</f>
        <v>0</v>
      </c>
      <c r="N25" s="27">
        <f>SUMIFS(Input!S:S,Input!$G:$G,$A25,Input!$F:$F,$B25)</f>
        <v>0</v>
      </c>
      <c r="O25" s="27">
        <f>SUMIFS(Input!T:T,Input!$G:$G,$A25,Input!$F:$F,$B25)</f>
        <v>0</v>
      </c>
      <c r="P25" s="27">
        <f t="shared" si="8"/>
        <v>0</v>
      </c>
      <c r="Q25" s="27">
        <f t="shared" si="9"/>
        <v>0</v>
      </c>
      <c r="R25" s="27">
        <f t="shared" si="10"/>
        <v>0</v>
      </c>
      <c r="S25" s="27">
        <f t="shared" si="11"/>
        <v>0</v>
      </c>
      <c r="T25" s="27">
        <f t="shared" si="12"/>
        <v>0</v>
      </c>
    </row>
    <row r="26" spans="1:20" x14ac:dyDescent="0.3">
      <c r="A26" t="str">
        <f>INDEX(tblUGLevel[Level],4)</f>
        <v>UG</v>
      </c>
      <c r="B26" t="str">
        <f>INDEX(tblUGLevel[Stage],4)</f>
        <v>Stage 4</v>
      </c>
      <c r="C26" s="27">
        <f>SUMIFS(Input!H:H,Input!$G:$G,$A26,Input!$F:$F,$B26)</f>
        <v>0</v>
      </c>
      <c r="D26" s="27">
        <f>SUMIFS(Input!I:I,Input!$G:$G,$A26,Input!$F:$F,$B26)</f>
        <v>0</v>
      </c>
      <c r="E26" s="27">
        <f>SUMIFS(Input!J:J,Input!$G:$G,$A26,Input!$F:$F,$B26)</f>
        <v>0</v>
      </c>
      <c r="F26" s="27">
        <f>SUMIFS(Input!K:K,Input!$G:$G,$A26,Input!$F:$F,$B26)</f>
        <v>0</v>
      </c>
      <c r="G26" s="27">
        <f>SUMIFS(Input!L:L,Input!$G:$G,$A26,Input!$F:$F,$B26)</f>
        <v>0</v>
      </c>
      <c r="H26" s="27">
        <f>SUMIFS(Input!M:M,Input!$G:$G,$A26,Input!$F:$F,$B26)</f>
        <v>0</v>
      </c>
      <c r="I26" s="27">
        <f>SUMIFS(Input!N:N,Input!$G:$G,$A26,Input!$F:$F,$B26)</f>
        <v>0</v>
      </c>
      <c r="J26" s="27">
        <f>SUMIFS(Input!O:O,Input!$G:$G,$A26,Input!$F:$F,$B26)</f>
        <v>0</v>
      </c>
      <c r="K26" s="27">
        <f>SUMIFS(Input!P:P,Input!$G:$G,$A26,Input!$F:$F,$B26)</f>
        <v>0</v>
      </c>
      <c r="L26" s="27">
        <f>SUMIFS(Input!Q:Q,Input!$G:$G,$A26,Input!$F:$F,$B26)</f>
        <v>0</v>
      </c>
      <c r="M26" s="27">
        <f>SUMIFS(Input!R:R,Input!$G:$G,$A26,Input!$F:$F,$B26)</f>
        <v>0</v>
      </c>
      <c r="N26" s="27">
        <f>SUMIFS(Input!S:S,Input!$G:$G,$A26,Input!$F:$F,$B26)</f>
        <v>0</v>
      </c>
      <c r="O26" s="27">
        <f>SUMIFS(Input!T:T,Input!$G:$G,$A26,Input!$F:$F,$B26)</f>
        <v>0</v>
      </c>
      <c r="P26" s="27">
        <f t="shared" si="8"/>
        <v>0</v>
      </c>
      <c r="Q26" s="27">
        <f t="shared" si="9"/>
        <v>0</v>
      </c>
      <c r="R26" s="27">
        <f t="shared" si="10"/>
        <v>0</v>
      </c>
      <c r="S26" s="27">
        <f t="shared" si="11"/>
        <v>0</v>
      </c>
      <c r="T26" s="27">
        <f t="shared" si="12"/>
        <v>0</v>
      </c>
    </row>
    <row r="27" spans="1:20" ht="15" thickBot="1" x14ac:dyDescent="0.35"/>
    <row r="28" spans="1:20" ht="18.600000000000001" thickBot="1" x14ac:dyDescent="0.4">
      <c r="A28" s="61" t="s">
        <v>5348</v>
      </c>
      <c r="B28" s="17"/>
      <c r="C28" s="17"/>
      <c r="D28" s="17"/>
      <c r="E28" s="17"/>
      <c r="F28" s="79" t="s">
        <v>5357</v>
      </c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1"/>
    </row>
    <row r="29" spans="1:20" x14ac:dyDescent="0.3">
      <c r="F29" s="82" t="s">
        <v>5331</v>
      </c>
      <c r="G29" s="83"/>
      <c r="H29" s="83"/>
      <c r="I29" s="83"/>
      <c r="J29" s="84"/>
      <c r="K29" s="85" t="s">
        <v>5340</v>
      </c>
      <c r="L29" s="86"/>
      <c r="M29" s="86"/>
      <c r="N29" s="86"/>
      <c r="O29" s="87"/>
      <c r="P29" s="73" t="s">
        <v>5333</v>
      </c>
      <c r="Q29" s="74"/>
      <c r="R29" s="74"/>
      <c r="S29" s="74"/>
      <c r="T29" s="75"/>
    </row>
    <row r="30" spans="1:20" ht="15" thickBot="1" x14ac:dyDescent="0.35">
      <c r="F30" s="54" t="s">
        <v>5334</v>
      </c>
      <c r="G30" s="55" t="s">
        <v>5335</v>
      </c>
      <c r="H30" s="55" t="s">
        <v>5336</v>
      </c>
      <c r="I30" s="55" t="s">
        <v>5337</v>
      </c>
      <c r="J30" s="56" t="s">
        <v>5338</v>
      </c>
      <c r="K30" s="57" t="s">
        <v>5334</v>
      </c>
      <c r="L30" s="58" t="s">
        <v>5335</v>
      </c>
      <c r="M30" s="58" t="s">
        <v>5336</v>
      </c>
      <c r="N30" s="58" t="s">
        <v>5337</v>
      </c>
      <c r="O30" s="59" t="s">
        <v>5338</v>
      </c>
      <c r="P30" s="63" t="s">
        <v>5334</v>
      </c>
      <c r="Q30" s="64" t="s">
        <v>5335</v>
      </c>
      <c r="R30" s="64" t="s">
        <v>5336</v>
      </c>
      <c r="S30" s="64" t="s">
        <v>5337</v>
      </c>
      <c r="T30" s="65" t="s">
        <v>5338</v>
      </c>
    </row>
    <row r="31" spans="1:20" x14ac:dyDescent="0.3">
      <c r="A31" t="str">
        <f>INDEX(tblLevelDescriptors[Level],1)</f>
        <v>UG</v>
      </c>
      <c r="B31" t="str">
        <f>INDEX(tblLevelDescriptors[StageOrYear],1)</f>
        <v>All Stages</v>
      </c>
      <c r="F31" s="30">
        <f>SUMIF(Input!$G:$G,$A31,Input!V:V)</f>
        <v>0</v>
      </c>
      <c r="G31" s="31">
        <f>SUMIF(Input!$G:$G,$A31,Input!W:W)</f>
        <v>0</v>
      </c>
      <c r="H31" s="31">
        <f>SUMIF(Input!$G:$G,$A31,Input!X:X)</f>
        <v>0</v>
      </c>
      <c r="I31" s="31">
        <f>SUMIF(Input!$G:$G,$A31,Input!Y:Y)</f>
        <v>0</v>
      </c>
      <c r="J31" s="32">
        <f>SUMIF(Input!$G:$G,$A31,Input!Z:Z)</f>
        <v>0</v>
      </c>
      <c r="K31" s="30">
        <f>SUMIF(Input!$G:$G,$A31,Input!AA:AA)</f>
        <v>0</v>
      </c>
      <c r="L31" s="31">
        <f>SUMIF(Input!$G:$G,$A31,Input!AB:AB)</f>
        <v>0</v>
      </c>
      <c r="M31" s="31">
        <f>SUMIF(Input!$G:$G,$A31,Input!AC:AC)</f>
        <v>0</v>
      </c>
      <c r="N31" s="31">
        <f>SUMIF(Input!$G:$G,$A31,Input!AD:AD)</f>
        <v>0</v>
      </c>
      <c r="O31" s="32">
        <f>SUMIF(Input!$G:$G,$A31,Input!AE:AE)</f>
        <v>0</v>
      </c>
      <c r="P31" s="30">
        <f>SUM(F31,K31)</f>
        <v>0</v>
      </c>
      <c r="Q31" s="31">
        <f t="shared" ref="Q31:Q39" si="13">SUM(G31,L31)</f>
        <v>0</v>
      </c>
      <c r="R31" s="31">
        <f t="shared" ref="R31:R39" si="14">SUM(H31,M31)</f>
        <v>0</v>
      </c>
      <c r="S31" s="31">
        <f t="shared" ref="S31:S39" si="15">SUM(I31,N31)</f>
        <v>0</v>
      </c>
      <c r="T31" s="32">
        <f t="shared" ref="T31:T39" si="16">SUM(J31,O31)</f>
        <v>0</v>
      </c>
    </row>
    <row r="32" spans="1:20" x14ac:dyDescent="0.3">
      <c r="A32" t="str">
        <f>INDEX(tblLevelDescriptors[Level],2)</f>
        <v>GT</v>
      </c>
      <c r="B32" t="str">
        <f>INDEX(tblLevelDescriptors[StageOrYear],2)</f>
        <v>All Years</v>
      </c>
      <c r="F32" s="33">
        <f>SUMIF(Input!$G:$G,$A32,Input!V:V)</f>
        <v>0</v>
      </c>
      <c r="G32" s="34">
        <f>SUMIF(Input!$G:$G,$A32,Input!W:W)</f>
        <v>0</v>
      </c>
      <c r="H32" s="34">
        <f>SUMIF(Input!$G:$G,$A32,Input!X:X)</f>
        <v>0</v>
      </c>
      <c r="I32" s="34">
        <f>SUMIF(Input!$G:$G,$A32,Input!Y:Y)</f>
        <v>0</v>
      </c>
      <c r="J32" s="35">
        <f>SUMIF(Input!$G:$G,$A32,Input!Z:Z)</f>
        <v>0</v>
      </c>
      <c r="K32" s="33">
        <f>SUMIF(Input!$G:$G,$A32,Input!AA:AA)</f>
        <v>0</v>
      </c>
      <c r="L32" s="34">
        <f>SUMIF(Input!$G:$G,$A32,Input!AB:AB)</f>
        <v>0</v>
      </c>
      <c r="M32" s="34">
        <f>SUMIF(Input!$G:$G,$A32,Input!AC:AC)</f>
        <v>0</v>
      </c>
      <c r="N32" s="34">
        <f>SUMIF(Input!$G:$G,$A32,Input!AD:AD)</f>
        <v>0</v>
      </c>
      <c r="O32" s="35">
        <f>SUMIF(Input!$G:$G,$A32,Input!AE:AE)</f>
        <v>0</v>
      </c>
      <c r="P32" s="33">
        <f t="shared" ref="P32:P39" si="17">SUM(F32,K32)</f>
        <v>0</v>
      </c>
      <c r="Q32" s="34">
        <f t="shared" si="13"/>
        <v>0</v>
      </c>
      <c r="R32" s="34">
        <f t="shared" si="14"/>
        <v>0</v>
      </c>
      <c r="S32" s="34">
        <f t="shared" si="15"/>
        <v>0</v>
      </c>
      <c r="T32" s="35">
        <f t="shared" si="16"/>
        <v>0</v>
      </c>
    </row>
    <row r="33" spans="1:22" x14ac:dyDescent="0.3">
      <c r="A33" t="str">
        <f>INDEX(tblLevelDescriptors[Level],3)</f>
        <v>GR</v>
      </c>
      <c r="B33" t="str">
        <f>INDEX(tblLevelDescriptors[StageOrYear],3)</f>
        <v>All Years</v>
      </c>
      <c r="F33" s="33">
        <f>SUMIF(Input!$G:$G,$A33,Input!V:V)</f>
        <v>0</v>
      </c>
      <c r="G33" s="34">
        <f>SUMIF(Input!$G:$G,$A33,Input!W:W)</f>
        <v>0</v>
      </c>
      <c r="H33" s="34">
        <f>SUMIF(Input!$G:$G,$A33,Input!X:X)</f>
        <v>0</v>
      </c>
      <c r="I33" s="34">
        <f>SUMIF(Input!$G:$G,$A33,Input!Y:Y)</f>
        <v>0</v>
      </c>
      <c r="J33" s="35">
        <f>SUMIF(Input!$G:$G,$A33,Input!Z:Z)</f>
        <v>0</v>
      </c>
      <c r="K33" s="33">
        <f>SUMIF(Input!$G:$G,$A33,Input!AA:AA)</f>
        <v>0</v>
      </c>
      <c r="L33" s="34">
        <f>SUMIF(Input!$G:$G,$A33,Input!AB:AB)</f>
        <v>0</v>
      </c>
      <c r="M33" s="34">
        <f>SUMIF(Input!$G:$G,$A33,Input!AC:AC)</f>
        <v>0</v>
      </c>
      <c r="N33" s="34">
        <f>SUMIF(Input!$G:$G,$A33,Input!AD:AD)</f>
        <v>0</v>
      </c>
      <c r="O33" s="35">
        <f>SUMIF(Input!$G:$G,$A33,Input!AE:AE)</f>
        <v>0</v>
      </c>
      <c r="P33" s="33">
        <f t="shared" si="17"/>
        <v>0</v>
      </c>
      <c r="Q33" s="34">
        <f t="shared" si="13"/>
        <v>0</v>
      </c>
      <c r="R33" s="34">
        <f t="shared" si="14"/>
        <v>0</v>
      </c>
      <c r="S33" s="34">
        <f t="shared" si="15"/>
        <v>0</v>
      </c>
      <c r="T33" s="35">
        <f t="shared" si="16"/>
        <v>0</v>
      </c>
    </row>
    <row r="34" spans="1:22" x14ac:dyDescent="0.3">
      <c r="A34" t="str">
        <f>INDEX(tblLevelDescriptors[Level],4)</f>
        <v>CD.</v>
      </c>
      <c r="B34" t="str">
        <f>INDEX(tblLevelDescriptors[StageOrYear],4)</f>
        <v>All Years</v>
      </c>
      <c r="F34" s="33">
        <f>SUMIF(Input!$G:$G,$A34,Input!V:V)</f>
        <v>0</v>
      </c>
      <c r="G34" s="34">
        <f>SUMIF(Input!$G:$G,$A34,Input!W:W)</f>
        <v>0</v>
      </c>
      <c r="H34" s="34">
        <f>SUMIF(Input!$G:$G,$A34,Input!X:X)</f>
        <v>0</v>
      </c>
      <c r="I34" s="34">
        <f>SUMIF(Input!$G:$G,$A34,Input!Y:Y)</f>
        <v>0</v>
      </c>
      <c r="J34" s="35">
        <f>SUMIF(Input!$G:$G,$A34,Input!Z:Z)</f>
        <v>0</v>
      </c>
      <c r="K34" s="33">
        <f>SUMIF(Input!$G:$G,$A34,Input!AA:AA)</f>
        <v>0</v>
      </c>
      <c r="L34" s="34">
        <f>SUMIF(Input!$G:$G,$A34,Input!AB:AB)</f>
        <v>0</v>
      </c>
      <c r="M34" s="34">
        <f>SUMIF(Input!$G:$G,$A34,Input!AC:AC)</f>
        <v>0</v>
      </c>
      <c r="N34" s="34">
        <f>SUMIF(Input!$G:$G,$A34,Input!AD:AD)</f>
        <v>0</v>
      </c>
      <c r="O34" s="35">
        <f>SUMIF(Input!$G:$G,$A34,Input!AE:AE)</f>
        <v>0</v>
      </c>
      <c r="P34" s="33">
        <f t="shared" si="17"/>
        <v>0</v>
      </c>
      <c r="Q34" s="34">
        <f t="shared" si="13"/>
        <v>0</v>
      </c>
      <c r="R34" s="34">
        <f t="shared" si="14"/>
        <v>0</v>
      </c>
      <c r="S34" s="34">
        <f t="shared" si="15"/>
        <v>0</v>
      </c>
      <c r="T34" s="35">
        <f t="shared" si="16"/>
        <v>0</v>
      </c>
    </row>
    <row r="35" spans="1:22" x14ac:dyDescent="0.3">
      <c r="A35" t="str">
        <f>INDEX(tblLevelDescriptors[Level],5)</f>
        <v>OC</v>
      </c>
      <c r="B35" t="str">
        <f>INDEX(tblLevelDescriptors[StageOrYear],5)</f>
        <v>All Stages</v>
      </c>
      <c r="F35" s="33">
        <f>SUMIF(Input!$G:$G,$A35,Input!V:V)</f>
        <v>0</v>
      </c>
      <c r="G35" s="34">
        <f>SUMIF(Input!$G:$G,$A35,Input!W:W)</f>
        <v>0</v>
      </c>
      <c r="H35" s="34">
        <f>SUMIF(Input!$G:$G,$A35,Input!X:X)</f>
        <v>0</v>
      </c>
      <c r="I35" s="34">
        <f>SUMIF(Input!$G:$G,$A35,Input!Y:Y)</f>
        <v>0</v>
      </c>
      <c r="J35" s="35">
        <f>SUMIF(Input!$G:$G,$A35,Input!Z:Z)</f>
        <v>0</v>
      </c>
      <c r="K35" s="33">
        <f>SUMIF(Input!$G:$G,$A35,Input!AA:AA)</f>
        <v>0</v>
      </c>
      <c r="L35" s="34">
        <f>SUMIF(Input!$G:$G,$A35,Input!AB:AB)</f>
        <v>0</v>
      </c>
      <c r="M35" s="34">
        <f>SUMIF(Input!$G:$G,$A35,Input!AC:AC)</f>
        <v>0</v>
      </c>
      <c r="N35" s="34">
        <f>SUMIF(Input!$G:$G,$A35,Input!AD:AD)</f>
        <v>0</v>
      </c>
      <c r="O35" s="35">
        <f>SUMIF(Input!$G:$G,$A35,Input!AE:AE)</f>
        <v>0</v>
      </c>
      <c r="P35" s="33">
        <f t="shared" si="17"/>
        <v>0</v>
      </c>
      <c r="Q35" s="34">
        <f t="shared" si="13"/>
        <v>0</v>
      </c>
      <c r="R35" s="34">
        <f t="shared" si="14"/>
        <v>0</v>
      </c>
      <c r="S35" s="34">
        <f t="shared" si="15"/>
        <v>0</v>
      </c>
      <c r="T35" s="35">
        <f t="shared" si="16"/>
        <v>0</v>
      </c>
    </row>
    <row r="36" spans="1:22" x14ac:dyDescent="0.3">
      <c r="A36" t="str">
        <f>INDEX(tblLevelDescriptors[Level],6)</f>
        <v>AE</v>
      </c>
      <c r="B36" t="str">
        <f>INDEX(tblLevelDescriptors[StageOrYear],6)</f>
        <v>All Years</v>
      </c>
      <c r="F36" s="33">
        <f>SUMIF(Input!$G:$G,$A36,Input!V:V)</f>
        <v>0</v>
      </c>
      <c r="G36" s="34">
        <f>SUMIF(Input!$G:$G,$A36,Input!W:W)</f>
        <v>0</v>
      </c>
      <c r="H36" s="34">
        <f>SUMIF(Input!$G:$G,$A36,Input!X:X)</f>
        <v>0</v>
      </c>
      <c r="I36" s="34">
        <f>SUMIF(Input!$G:$G,$A36,Input!Y:Y)</f>
        <v>0</v>
      </c>
      <c r="J36" s="35">
        <f>SUMIF(Input!$G:$G,$A36,Input!Z:Z)</f>
        <v>0</v>
      </c>
      <c r="K36" s="33">
        <f>SUMIF(Input!$G:$G,$A36,Input!AA:AA)</f>
        <v>0</v>
      </c>
      <c r="L36" s="34">
        <f>SUMIF(Input!$G:$G,$A36,Input!AB:AB)</f>
        <v>0</v>
      </c>
      <c r="M36" s="34">
        <f>SUMIF(Input!$G:$G,$A36,Input!AC:AC)</f>
        <v>0</v>
      </c>
      <c r="N36" s="34">
        <f>SUMIF(Input!$G:$G,$A36,Input!AD:AD)</f>
        <v>0</v>
      </c>
      <c r="O36" s="35">
        <f>SUMIF(Input!$G:$G,$A36,Input!AE:AE)</f>
        <v>0</v>
      </c>
      <c r="P36" s="33">
        <f t="shared" si="17"/>
        <v>0</v>
      </c>
      <c r="Q36" s="34">
        <f t="shared" si="13"/>
        <v>0</v>
      </c>
      <c r="R36" s="34">
        <f t="shared" si="14"/>
        <v>0</v>
      </c>
      <c r="S36" s="34">
        <f t="shared" si="15"/>
        <v>0</v>
      </c>
      <c r="T36" s="35">
        <f t="shared" si="16"/>
        <v>0</v>
      </c>
    </row>
    <row r="37" spans="1:22" x14ac:dyDescent="0.3">
      <c r="A37" t="str">
        <f>INDEX(tblLevelDescriptors[Level],7)</f>
        <v>PE</v>
      </c>
      <c r="B37" t="str">
        <f>INDEX(tblLevelDescriptors[StageOrYear],7)</f>
        <v>All Years</v>
      </c>
      <c r="F37" s="33">
        <f>SUMIF(Input!$G:$G,$A37,Input!V:V)</f>
        <v>0</v>
      </c>
      <c r="G37" s="34">
        <f>SUMIF(Input!$G:$G,$A37,Input!W:W)</f>
        <v>0</v>
      </c>
      <c r="H37" s="34">
        <f>SUMIF(Input!$G:$G,$A37,Input!X:X)</f>
        <v>0</v>
      </c>
      <c r="I37" s="34">
        <f>SUMIF(Input!$G:$G,$A37,Input!Y:Y)</f>
        <v>0</v>
      </c>
      <c r="J37" s="35">
        <f>SUMIF(Input!$G:$G,$A37,Input!Z:Z)</f>
        <v>0</v>
      </c>
      <c r="K37" s="33">
        <f>SUMIF(Input!$G:$G,$A37,Input!AA:AA)</f>
        <v>0</v>
      </c>
      <c r="L37" s="34">
        <f>SUMIF(Input!$G:$G,$A37,Input!AB:AB)</f>
        <v>0</v>
      </c>
      <c r="M37" s="34">
        <f>SUMIF(Input!$G:$G,$A37,Input!AC:AC)</f>
        <v>0</v>
      </c>
      <c r="N37" s="34">
        <f>SUMIF(Input!$G:$G,$A37,Input!AD:AD)</f>
        <v>0</v>
      </c>
      <c r="O37" s="35">
        <f>SUMIF(Input!$G:$G,$A37,Input!AE:AE)</f>
        <v>0</v>
      </c>
      <c r="P37" s="33">
        <f t="shared" si="17"/>
        <v>0</v>
      </c>
      <c r="Q37" s="34">
        <f t="shared" si="13"/>
        <v>0</v>
      </c>
      <c r="R37" s="34">
        <f t="shared" si="14"/>
        <v>0</v>
      </c>
      <c r="S37" s="34">
        <f t="shared" si="15"/>
        <v>0</v>
      </c>
      <c r="T37" s="35">
        <f t="shared" si="16"/>
        <v>0</v>
      </c>
    </row>
    <row r="38" spans="1:22" x14ac:dyDescent="0.3">
      <c r="A38" t="str">
        <f>INDEX(tblLevelDescriptors[Level],8)</f>
        <v>NRG</v>
      </c>
      <c r="B38" t="str">
        <f>INDEX(tblLevelDescriptors[StageOrYear],8)</f>
        <v>All Years</v>
      </c>
      <c r="F38" s="33">
        <f>SUMIF(Input!$G:$G,$A38,Input!V:V)</f>
        <v>0</v>
      </c>
      <c r="G38" s="34">
        <f>SUMIF(Input!$G:$G,$A38,Input!W:W)</f>
        <v>0</v>
      </c>
      <c r="H38" s="34">
        <f>SUMIF(Input!$G:$G,$A38,Input!X:X)</f>
        <v>0</v>
      </c>
      <c r="I38" s="34">
        <f>SUMIF(Input!$G:$G,$A38,Input!Y:Y)</f>
        <v>0</v>
      </c>
      <c r="J38" s="35">
        <f>SUMIF(Input!$G:$G,$A38,Input!Z:Z)</f>
        <v>0</v>
      </c>
      <c r="K38" s="33">
        <f>SUMIF(Input!$G:$G,$A38,Input!AA:AA)</f>
        <v>0</v>
      </c>
      <c r="L38" s="34">
        <f>SUMIF(Input!$G:$G,$A38,Input!AB:AB)</f>
        <v>0</v>
      </c>
      <c r="M38" s="34">
        <f>SUMIF(Input!$G:$G,$A38,Input!AC:AC)</f>
        <v>0</v>
      </c>
      <c r="N38" s="34">
        <f>SUMIF(Input!$G:$G,$A38,Input!AD:AD)</f>
        <v>0</v>
      </c>
      <c r="O38" s="35">
        <f>SUMIF(Input!$G:$G,$A38,Input!AE:AE)</f>
        <v>0</v>
      </c>
      <c r="P38" s="33">
        <f t="shared" si="17"/>
        <v>0</v>
      </c>
      <c r="Q38" s="34">
        <f t="shared" si="13"/>
        <v>0</v>
      </c>
      <c r="R38" s="34">
        <f t="shared" si="14"/>
        <v>0</v>
      </c>
      <c r="S38" s="34">
        <f t="shared" si="15"/>
        <v>0</v>
      </c>
      <c r="T38" s="35">
        <f t="shared" si="16"/>
        <v>0</v>
      </c>
    </row>
    <row r="39" spans="1:22" ht="15" thickBot="1" x14ac:dyDescent="0.35">
      <c r="A39" t="str">
        <f>INDEX(tblLevelDescriptors[Level],9)</f>
        <v>Unknown</v>
      </c>
      <c r="B39" t="str">
        <f>INDEX(tblLevelDescriptors[StageOrYear],9)</f>
        <v>All Years</v>
      </c>
      <c r="F39" s="36">
        <f>SUMIF(Input!$G:$G,$A39,Input!V:V)</f>
        <v>0</v>
      </c>
      <c r="G39" s="37">
        <f>SUMIF(Input!$G:$G,$A39,Input!W:W)</f>
        <v>0</v>
      </c>
      <c r="H39" s="37">
        <f>SUMIF(Input!$G:$G,$A39,Input!X:X)</f>
        <v>0</v>
      </c>
      <c r="I39" s="37">
        <f>SUMIF(Input!$G:$G,$A39,Input!Y:Y)</f>
        <v>0</v>
      </c>
      <c r="J39" s="38">
        <f>SUMIF(Input!$G:$G,$A39,Input!Z:Z)</f>
        <v>0</v>
      </c>
      <c r="K39" s="36">
        <f>SUMIF(Input!$G:$G,$A39,Input!AA:AA)</f>
        <v>0</v>
      </c>
      <c r="L39" s="37">
        <f>SUMIF(Input!$G:$G,$A39,Input!AB:AB)</f>
        <v>0</v>
      </c>
      <c r="M39" s="37">
        <f>SUMIF(Input!$G:$G,$A39,Input!AC:AC)</f>
        <v>0</v>
      </c>
      <c r="N39" s="37">
        <f>SUMIF(Input!$G:$G,$A39,Input!AD:AD)</f>
        <v>0</v>
      </c>
      <c r="O39" s="38">
        <f>SUMIF(Input!$G:$G,$A39,Input!AE:AE)</f>
        <v>0</v>
      </c>
      <c r="P39" s="36">
        <f t="shared" si="17"/>
        <v>0</v>
      </c>
      <c r="Q39" s="37">
        <f t="shared" si="13"/>
        <v>0</v>
      </c>
      <c r="R39" s="37">
        <f t="shared" si="14"/>
        <v>0</v>
      </c>
      <c r="S39" s="37">
        <f t="shared" si="15"/>
        <v>0</v>
      </c>
      <c r="T39" s="38">
        <f t="shared" si="16"/>
        <v>0</v>
      </c>
    </row>
    <row r="40" spans="1:22" ht="15" thickBot="1" x14ac:dyDescent="0.35"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</row>
    <row r="41" spans="1:22" s="8" customFormat="1" ht="15" thickBot="1" x14ac:dyDescent="0.35">
      <c r="A41" s="8" t="s">
        <v>5344</v>
      </c>
      <c r="F41" s="39">
        <f>SUM(F31:F39)</f>
        <v>0</v>
      </c>
      <c r="G41" s="40">
        <f t="shared" ref="G41:O41" si="18">SUM(G31:G39)</f>
        <v>0</v>
      </c>
      <c r="H41" s="40">
        <f t="shared" si="18"/>
        <v>0</v>
      </c>
      <c r="I41" s="40">
        <f t="shared" si="18"/>
        <v>0</v>
      </c>
      <c r="J41" s="41">
        <f t="shared" si="18"/>
        <v>0</v>
      </c>
      <c r="K41" s="39">
        <f t="shared" si="18"/>
        <v>0</v>
      </c>
      <c r="L41" s="40">
        <f t="shared" si="18"/>
        <v>0</v>
      </c>
      <c r="M41" s="40">
        <f t="shared" si="18"/>
        <v>0</v>
      </c>
      <c r="N41" s="40">
        <f t="shared" si="18"/>
        <v>0</v>
      </c>
      <c r="O41" s="41">
        <f t="shared" si="18"/>
        <v>0</v>
      </c>
      <c r="P41" s="39">
        <f t="shared" ref="P41" si="19">SUM(F41,K41)</f>
        <v>0</v>
      </c>
      <c r="Q41" s="40">
        <f t="shared" ref="Q41" si="20">SUM(G41,L41)</f>
        <v>0</v>
      </c>
      <c r="R41" s="40">
        <f t="shared" ref="R41" si="21">SUM(H41,M41)</f>
        <v>0</v>
      </c>
      <c r="S41" s="40">
        <f t="shared" ref="S41" si="22">SUM(I41,N41)</f>
        <v>0</v>
      </c>
      <c r="T41" s="41">
        <f t="shared" ref="T41" si="23">SUM(J41,O41)</f>
        <v>0</v>
      </c>
    </row>
    <row r="42" spans="1:22" ht="15" thickBot="1" x14ac:dyDescent="0.35"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1:22" ht="15" thickBot="1" x14ac:dyDescent="0.35">
      <c r="A43" t="s">
        <v>5343</v>
      </c>
      <c r="F43" s="39">
        <f>SUM(Input!V10:V309)</f>
        <v>0</v>
      </c>
      <c r="G43" s="40">
        <f>SUM(Input!W10:W309)</f>
        <v>0</v>
      </c>
      <c r="H43" s="40">
        <f>SUM(Input!X10:X309)</f>
        <v>0</v>
      </c>
      <c r="I43" s="40">
        <f>SUM(Input!Y10:Y309)</f>
        <v>0</v>
      </c>
      <c r="J43" s="41">
        <f>SUM(Input!Z10:Z309)</f>
        <v>0</v>
      </c>
      <c r="K43" s="39">
        <f>SUM(Input!AA10:AA309)</f>
        <v>0</v>
      </c>
      <c r="L43" s="40">
        <f>SUM(Input!AB10:AB309)</f>
        <v>0</v>
      </c>
      <c r="M43" s="40">
        <f>SUM(Input!AC10:AC309)</f>
        <v>0</v>
      </c>
      <c r="N43" s="40">
        <f>SUM(Input!AD10:AD309)</f>
        <v>0</v>
      </c>
      <c r="O43" s="41">
        <f>SUM(Input!AE10:AE309)</f>
        <v>0</v>
      </c>
      <c r="P43" s="39">
        <f t="shared" ref="P43" si="24">SUM(F43,K43)</f>
        <v>0</v>
      </c>
      <c r="Q43" s="40">
        <f t="shared" ref="Q43" si="25">SUM(G43,L43)</f>
        <v>0</v>
      </c>
      <c r="R43" s="40">
        <f t="shared" ref="R43" si="26">SUM(H43,M43)</f>
        <v>0</v>
      </c>
      <c r="S43" s="40">
        <f t="shared" ref="S43" si="27">SUM(I43,N43)</f>
        <v>0</v>
      </c>
      <c r="T43" s="41">
        <f t="shared" ref="T43" si="28">SUM(J43,O43)</f>
        <v>0</v>
      </c>
      <c r="U43" s="27"/>
      <c r="V43" s="27"/>
    </row>
    <row r="44" spans="1:22" ht="15" thickBot="1" x14ac:dyDescent="0.35">
      <c r="A44" s="60" t="s">
        <v>5350</v>
      </c>
    </row>
    <row r="45" spans="1:22" x14ac:dyDescent="0.3">
      <c r="A45" t="str">
        <f>INDEX(tblUGLevel[Level],1)</f>
        <v>UG</v>
      </c>
      <c r="B45" t="str">
        <f>INDEX(tblUGLevel[Stage],1)</f>
        <v>Stage 1</v>
      </c>
      <c r="F45" s="30">
        <f>SUMIFS(Input!V:V,Input!$G:$G,$A45,Input!$F:$F,$B45)</f>
        <v>0</v>
      </c>
      <c r="G45" s="31">
        <f>SUMIFS(Input!W:W,Input!$G:$G,$A45,Input!$F:$F,$B45)</f>
        <v>0</v>
      </c>
      <c r="H45" s="31">
        <f>SUMIFS(Input!X:X,Input!$G:$G,$A45,Input!$F:$F,$B45)</f>
        <v>0</v>
      </c>
      <c r="I45" s="31">
        <f>SUMIFS(Input!Y:Y,Input!$G:$G,$A45,Input!$F:$F,$B45)</f>
        <v>0</v>
      </c>
      <c r="J45" s="32">
        <f>SUMIFS(Input!Z:Z,Input!$G:$G,$A45,Input!$F:$F,$B45)</f>
        <v>0</v>
      </c>
      <c r="K45" s="30">
        <f>SUMIFS(Input!AA:AA,Input!$G:$G,$A45,Input!$F:$F,$B45)</f>
        <v>0</v>
      </c>
      <c r="L45" s="31">
        <f>SUMIFS(Input!AB:AB,Input!$G:$G,$A45,Input!$F:$F,$B45)</f>
        <v>0</v>
      </c>
      <c r="M45" s="31">
        <f>SUMIFS(Input!AC:AC,Input!$G:$G,$A45,Input!$F:$F,$B45)</f>
        <v>0</v>
      </c>
      <c r="N45" s="31">
        <f>SUMIFS(Input!AD:AD,Input!$G:$G,$A45,Input!$F:$F,$B45)</f>
        <v>0</v>
      </c>
      <c r="O45" s="32">
        <f>SUMIFS(Input!AE:AE,Input!$G:$G,$A45,Input!$F:$F,$B45)</f>
        <v>0</v>
      </c>
      <c r="P45" s="30">
        <f t="shared" ref="P45:P48" si="29">SUM(F45,K45)</f>
        <v>0</v>
      </c>
      <c r="Q45" s="31">
        <f t="shared" ref="Q45:Q48" si="30">SUM(G45,L45)</f>
        <v>0</v>
      </c>
      <c r="R45" s="31">
        <f t="shared" ref="R45:R48" si="31">SUM(H45,M45)</f>
        <v>0</v>
      </c>
      <c r="S45" s="31">
        <f t="shared" ref="S45:S48" si="32">SUM(I45,N45)</f>
        <v>0</v>
      </c>
      <c r="T45" s="32">
        <f t="shared" ref="T45:T48" si="33">SUM(J45,O45)</f>
        <v>0</v>
      </c>
    </row>
    <row r="46" spans="1:22" x14ac:dyDescent="0.3">
      <c r="A46" t="str">
        <f>INDEX(tblUGLevel[Level],2)</f>
        <v>UG</v>
      </c>
      <c r="B46" t="str">
        <f>INDEX(tblUGLevel[Stage],2)</f>
        <v>Stage 2</v>
      </c>
      <c r="F46" s="33">
        <f>SUMIFS(Input!V:V,Input!$G:$G,$A46,Input!$F:$F,$B46)</f>
        <v>0</v>
      </c>
      <c r="G46" s="34">
        <f>SUMIFS(Input!W:W,Input!$G:$G,$A46,Input!$F:$F,$B46)</f>
        <v>0</v>
      </c>
      <c r="H46" s="34">
        <f>SUMIFS(Input!X:X,Input!$G:$G,$A46,Input!$F:$F,$B46)</f>
        <v>0</v>
      </c>
      <c r="I46" s="34">
        <f>SUMIFS(Input!Y:Y,Input!$G:$G,$A46,Input!$F:$F,$B46)</f>
        <v>0</v>
      </c>
      <c r="J46" s="35">
        <f>SUMIFS(Input!Z:Z,Input!$G:$G,$A46,Input!$F:$F,$B46)</f>
        <v>0</v>
      </c>
      <c r="K46" s="33">
        <f>SUMIFS(Input!AA:AA,Input!$G:$G,$A46,Input!$F:$F,$B46)</f>
        <v>0</v>
      </c>
      <c r="L46" s="34">
        <f>SUMIFS(Input!AB:AB,Input!$G:$G,$A46,Input!$F:$F,$B46)</f>
        <v>0</v>
      </c>
      <c r="M46" s="34">
        <f>SUMIFS(Input!AC:AC,Input!$G:$G,$A46,Input!$F:$F,$B46)</f>
        <v>0</v>
      </c>
      <c r="N46" s="34">
        <f>SUMIFS(Input!AD:AD,Input!$G:$G,$A46,Input!$F:$F,$B46)</f>
        <v>0</v>
      </c>
      <c r="O46" s="35">
        <f>SUMIFS(Input!AE:AE,Input!$G:$G,$A46,Input!$F:$F,$B46)</f>
        <v>0</v>
      </c>
      <c r="P46" s="33">
        <f t="shared" si="29"/>
        <v>0</v>
      </c>
      <c r="Q46" s="34">
        <f t="shared" si="30"/>
        <v>0</v>
      </c>
      <c r="R46" s="34">
        <f t="shared" si="31"/>
        <v>0</v>
      </c>
      <c r="S46" s="34">
        <f t="shared" si="32"/>
        <v>0</v>
      </c>
      <c r="T46" s="35">
        <f t="shared" si="33"/>
        <v>0</v>
      </c>
    </row>
    <row r="47" spans="1:22" x14ac:dyDescent="0.3">
      <c r="A47" t="str">
        <f>INDEX(tblUGLevel[Level],3)</f>
        <v>UG</v>
      </c>
      <c r="B47" t="str">
        <f>INDEX(tblUGLevel[Stage],3)</f>
        <v>Stage 3</v>
      </c>
      <c r="F47" s="33">
        <f>SUMIFS(Input!V:V,Input!$G:$G,$A47,Input!$F:$F,$B47)</f>
        <v>0</v>
      </c>
      <c r="G47" s="34">
        <f>SUMIFS(Input!W:W,Input!$G:$G,$A47,Input!$F:$F,$B47)</f>
        <v>0</v>
      </c>
      <c r="H47" s="34">
        <f>SUMIFS(Input!X:X,Input!$G:$G,$A47,Input!$F:$F,$B47)</f>
        <v>0</v>
      </c>
      <c r="I47" s="34">
        <f>SUMIFS(Input!Y:Y,Input!$G:$G,$A47,Input!$F:$F,$B47)</f>
        <v>0</v>
      </c>
      <c r="J47" s="35">
        <f>SUMIFS(Input!Z:Z,Input!$G:$G,$A47,Input!$F:$F,$B47)</f>
        <v>0</v>
      </c>
      <c r="K47" s="33">
        <f>SUMIFS(Input!AA:AA,Input!$G:$G,$A47,Input!$F:$F,$B47)</f>
        <v>0</v>
      </c>
      <c r="L47" s="34">
        <f>SUMIFS(Input!AB:AB,Input!$G:$G,$A47,Input!$F:$F,$B47)</f>
        <v>0</v>
      </c>
      <c r="M47" s="34">
        <f>SUMIFS(Input!AC:AC,Input!$G:$G,$A47,Input!$F:$F,$B47)</f>
        <v>0</v>
      </c>
      <c r="N47" s="34">
        <f>SUMIFS(Input!AD:AD,Input!$G:$G,$A47,Input!$F:$F,$B47)</f>
        <v>0</v>
      </c>
      <c r="O47" s="35">
        <f>SUMIFS(Input!AE:AE,Input!$G:$G,$A47,Input!$F:$F,$B47)</f>
        <v>0</v>
      </c>
      <c r="P47" s="33">
        <f t="shared" si="29"/>
        <v>0</v>
      </c>
      <c r="Q47" s="34">
        <f t="shared" si="30"/>
        <v>0</v>
      </c>
      <c r="R47" s="34">
        <f t="shared" si="31"/>
        <v>0</v>
      </c>
      <c r="S47" s="34">
        <f t="shared" si="32"/>
        <v>0</v>
      </c>
      <c r="T47" s="35">
        <f t="shared" si="33"/>
        <v>0</v>
      </c>
    </row>
    <row r="48" spans="1:22" ht="15" thickBot="1" x14ac:dyDescent="0.35">
      <c r="A48" t="str">
        <f>INDEX(tblUGLevel[Level],4)</f>
        <v>UG</v>
      </c>
      <c r="B48" t="str">
        <f>INDEX(tblUGLevel[Stage],4)</f>
        <v>Stage 4</v>
      </c>
      <c r="F48" s="36">
        <f>SUMIFS(Input!V:V,Input!$G:$G,$A48,Input!$F:$F,$B48)</f>
        <v>0</v>
      </c>
      <c r="G48" s="37">
        <f>SUMIFS(Input!W:W,Input!$G:$G,$A48,Input!$F:$F,$B48)</f>
        <v>0</v>
      </c>
      <c r="H48" s="37">
        <f>SUMIFS(Input!X:X,Input!$G:$G,$A48,Input!$F:$F,$B48)</f>
        <v>0</v>
      </c>
      <c r="I48" s="37">
        <f>SUMIFS(Input!Y:Y,Input!$G:$G,$A48,Input!$F:$F,$B48)</f>
        <v>0</v>
      </c>
      <c r="J48" s="38">
        <f>SUMIFS(Input!Z:Z,Input!$G:$G,$A48,Input!$F:$F,$B48)</f>
        <v>0</v>
      </c>
      <c r="K48" s="36">
        <f>SUMIFS(Input!AA:AA,Input!$G:$G,$A48,Input!$F:$F,$B48)</f>
        <v>0</v>
      </c>
      <c r="L48" s="37">
        <f>SUMIFS(Input!AB:AB,Input!$G:$G,$A48,Input!$F:$F,$B48)</f>
        <v>0</v>
      </c>
      <c r="M48" s="37">
        <f>SUMIFS(Input!AC:AC,Input!$G:$G,$A48,Input!$F:$F,$B48)</f>
        <v>0</v>
      </c>
      <c r="N48" s="37">
        <f>SUMIFS(Input!AD:AD,Input!$G:$G,$A48,Input!$F:$F,$B48)</f>
        <v>0</v>
      </c>
      <c r="O48" s="38">
        <f>SUMIFS(Input!AE:AE,Input!$G:$G,$A48,Input!$F:$F,$B48)</f>
        <v>0</v>
      </c>
      <c r="P48" s="36">
        <f t="shared" si="29"/>
        <v>0</v>
      </c>
      <c r="Q48" s="37">
        <f t="shared" si="30"/>
        <v>0</v>
      </c>
      <c r="R48" s="37">
        <f t="shared" si="31"/>
        <v>0</v>
      </c>
      <c r="S48" s="37">
        <f t="shared" si="32"/>
        <v>0</v>
      </c>
      <c r="T48" s="38">
        <f t="shared" si="33"/>
        <v>0</v>
      </c>
    </row>
    <row r="49" spans="1:20" ht="15" thickBot="1" x14ac:dyDescent="0.35">
      <c r="F49" s="27"/>
      <c r="G49" s="27"/>
      <c r="H49" s="27"/>
      <c r="I49" s="27"/>
      <c r="J49" s="27"/>
      <c r="K49" s="27"/>
      <c r="L49" s="27"/>
      <c r="M49" s="27"/>
      <c r="N49" s="27"/>
      <c r="O49" s="27"/>
    </row>
    <row r="50" spans="1:20" ht="18.600000000000001" thickBot="1" x14ac:dyDescent="0.4">
      <c r="A50" s="61" t="s">
        <v>5349</v>
      </c>
      <c r="B50" s="17"/>
      <c r="C50" s="17"/>
      <c r="D50" s="17"/>
      <c r="E50" s="17"/>
      <c r="F50" s="79" t="s">
        <v>5358</v>
      </c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1"/>
    </row>
    <row r="51" spans="1:20" x14ac:dyDescent="0.3">
      <c r="F51" s="82" t="s">
        <v>5331</v>
      </c>
      <c r="G51" s="83"/>
      <c r="H51" s="83"/>
      <c r="I51" s="83"/>
      <c r="J51" s="84"/>
      <c r="K51" s="85" t="s">
        <v>5340</v>
      </c>
      <c r="L51" s="86"/>
      <c r="M51" s="86"/>
      <c r="N51" s="86"/>
      <c r="O51" s="87"/>
      <c r="P51" s="73" t="s">
        <v>5333</v>
      </c>
      <c r="Q51" s="74"/>
      <c r="R51" s="74"/>
      <c r="S51" s="74"/>
      <c r="T51" s="75"/>
    </row>
    <row r="52" spans="1:20" ht="15" thickBot="1" x14ac:dyDescent="0.35">
      <c r="F52" s="54" t="s">
        <v>5334</v>
      </c>
      <c r="G52" s="55" t="s">
        <v>5335</v>
      </c>
      <c r="H52" s="55" t="s">
        <v>5336</v>
      </c>
      <c r="I52" s="55" t="s">
        <v>5337</v>
      </c>
      <c r="J52" s="56" t="s">
        <v>5338</v>
      </c>
      <c r="K52" s="57" t="s">
        <v>5334</v>
      </c>
      <c r="L52" s="58" t="s">
        <v>5335</v>
      </c>
      <c r="M52" s="58" t="s">
        <v>5336</v>
      </c>
      <c r="N52" s="58" t="s">
        <v>5337</v>
      </c>
      <c r="O52" s="59" t="s">
        <v>5338</v>
      </c>
      <c r="P52" s="63" t="s">
        <v>5334</v>
      </c>
      <c r="Q52" s="64" t="s">
        <v>5335</v>
      </c>
      <c r="R52" s="64" t="s">
        <v>5336</v>
      </c>
      <c r="S52" s="64" t="s">
        <v>5337</v>
      </c>
      <c r="T52" s="65" t="s">
        <v>5338</v>
      </c>
    </row>
    <row r="53" spans="1:20" x14ac:dyDescent="0.3">
      <c r="A53" t="str">
        <f>INDEX(tblLevelDescriptors[Level],1)</f>
        <v>UG</v>
      </c>
      <c r="B53" t="str">
        <f>INDEX(tblLevelDescriptors[StageOrYear],1)</f>
        <v>All Stages</v>
      </c>
      <c r="F53" s="30">
        <f>SUMIF(Input!$G:$G,$A53,Input!AG:AG)</f>
        <v>0</v>
      </c>
      <c r="G53" s="31">
        <f>SUMIF(Input!$G:$G,$A53,Input!AH:AH)</f>
        <v>0</v>
      </c>
      <c r="H53" s="31">
        <f>SUMIF(Input!$G:$G,$A53,Input!AI:AI)</f>
        <v>0</v>
      </c>
      <c r="I53" s="31">
        <f>SUMIF(Input!$G:$G,$A53,Input!AJ:AJ)</f>
        <v>0</v>
      </c>
      <c r="J53" s="32">
        <f>SUMIF(Input!$G:$G,$A53,Input!AK:AK)</f>
        <v>0</v>
      </c>
      <c r="K53" s="30">
        <f>SUMIF(Input!$G:$G,$A53,Input!AL:AL)</f>
        <v>0</v>
      </c>
      <c r="L53" s="31">
        <f>SUMIF(Input!$G:$G,$A53,Input!AM:AM)</f>
        <v>0</v>
      </c>
      <c r="M53" s="31">
        <f>SUMIF(Input!$G:$G,$A53,Input!AN:AN)</f>
        <v>0</v>
      </c>
      <c r="N53" s="31">
        <f>SUMIF(Input!$G:$G,$A53,Input!AO:AO)</f>
        <v>0</v>
      </c>
      <c r="O53" s="32">
        <f>SUMIF(Input!$G:$G,$A53,Input!AP:AP)</f>
        <v>0</v>
      </c>
      <c r="P53" s="30">
        <f>SUM(F53,K53)</f>
        <v>0</v>
      </c>
      <c r="Q53" s="31">
        <f t="shared" ref="Q53:Q61" si="34">SUM(G53,L53)</f>
        <v>0</v>
      </c>
      <c r="R53" s="31">
        <f t="shared" ref="R53:R61" si="35">SUM(H53,M53)</f>
        <v>0</v>
      </c>
      <c r="S53" s="31">
        <f t="shared" ref="S53:S61" si="36">SUM(I53,N53)</f>
        <v>0</v>
      </c>
      <c r="T53" s="32">
        <f t="shared" ref="T53:T61" si="37">SUM(J53,O53)</f>
        <v>0</v>
      </c>
    </row>
    <row r="54" spans="1:20" x14ac:dyDescent="0.3">
      <c r="A54" t="str">
        <f>INDEX(tblLevelDescriptors[Level],2)</f>
        <v>GT</v>
      </c>
      <c r="B54" t="str">
        <f>INDEX(tblLevelDescriptors[StageOrYear],2)</f>
        <v>All Years</v>
      </c>
      <c r="F54" s="33">
        <f>SUMIF(Input!$G:$G,$A54,Input!AG:AG)</f>
        <v>0</v>
      </c>
      <c r="G54" s="34">
        <f>SUMIF(Input!$G:$G,$A54,Input!AH:AH)</f>
        <v>0</v>
      </c>
      <c r="H54" s="34">
        <f>SUMIF(Input!$G:$G,$A54,Input!AI:AI)</f>
        <v>0</v>
      </c>
      <c r="I54" s="34">
        <f>SUMIF(Input!$G:$G,$A54,Input!AJ:AJ)</f>
        <v>0</v>
      </c>
      <c r="J54" s="35">
        <f>SUMIF(Input!$G:$G,$A54,Input!AK:AK)</f>
        <v>0</v>
      </c>
      <c r="K54" s="33">
        <f>SUMIF(Input!$G:$G,$A54,Input!AL:AL)</f>
        <v>0</v>
      </c>
      <c r="L54" s="34">
        <f>SUMIF(Input!$G:$G,$A54,Input!AM:AM)</f>
        <v>0</v>
      </c>
      <c r="M54" s="34">
        <f>SUMIF(Input!$G:$G,$A54,Input!AN:AN)</f>
        <v>0</v>
      </c>
      <c r="N54" s="34">
        <f>SUMIF(Input!$G:$G,$A54,Input!AO:AO)</f>
        <v>0</v>
      </c>
      <c r="O54" s="35">
        <f>SUMIF(Input!$G:$G,$A54,Input!AP:AP)</f>
        <v>0</v>
      </c>
      <c r="P54" s="33">
        <f t="shared" ref="P54:P61" si="38">SUM(F54,K54)</f>
        <v>0</v>
      </c>
      <c r="Q54" s="34">
        <f t="shared" si="34"/>
        <v>0</v>
      </c>
      <c r="R54" s="34">
        <f t="shared" si="35"/>
        <v>0</v>
      </c>
      <c r="S54" s="34">
        <f t="shared" si="36"/>
        <v>0</v>
      </c>
      <c r="T54" s="35">
        <f t="shared" si="37"/>
        <v>0</v>
      </c>
    </row>
    <row r="55" spans="1:20" x14ac:dyDescent="0.3">
      <c r="A55" t="str">
        <f>INDEX(tblLevelDescriptors[Level],3)</f>
        <v>GR</v>
      </c>
      <c r="B55" t="str">
        <f>INDEX(tblLevelDescriptors[StageOrYear],3)</f>
        <v>All Years</v>
      </c>
      <c r="F55" s="33">
        <f>SUMIF(Input!$G:$G,$A55,Input!AG:AG)</f>
        <v>0</v>
      </c>
      <c r="G55" s="34">
        <f>SUMIF(Input!$G:$G,$A55,Input!AH:AH)</f>
        <v>0</v>
      </c>
      <c r="H55" s="34">
        <f>SUMIF(Input!$G:$G,$A55,Input!AI:AI)</f>
        <v>0</v>
      </c>
      <c r="I55" s="34">
        <f>SUMIF(Input!$G:$G,$A55,Input!AJ:AJ)</f>
        <v>0</v>
      </c>
      <c r="J55" s="35">
        <f>SUMIF(Input!$G:$G,$A55,Input!AK:AK)</f>
        <v>0</v>
      </c>
      <c r="K55" s="33">
        <f>SUMIF(Input!$G:$G,$A55,Input!AL:AL)</f>
        <v>0</v>
      </c>
      <c r="L55" s="34">
        <f>SUMIF(Input!$G:$G,$A55,Input!AM:AM)</f>
        <v>0</v>
      </c>
      <c r="M55" s="34">
        <f>SUMIF(Input!$G:$G,$A55,Input!AN:AN)</f>
        <v>0</v>
      </c>
      <c r="N55" s="34">
        <f>SUMIF(Input!$G:$G,$A55,Input!AO:AO)</f>
        <v>0</v>
      </c>
      <c r="O55" s="35">
        <f>SUMIF(Input!$G:$G,$A55,Input!AP:AP)</f>
        <v>0</v>
      </c>
      <c r="P55" s="33">
        <f t="shared" si="38"/>
        <v>0</v>
      </c>
      <c r="Q55" s="34">
        <f t="shared" si="34"/>
        <v>0</v>
      </c>
      <c r="R55" s="34">
        <f t="shared" si="35"/>
        <v>0</v>
      </c>
      <c r="S55" s="34">
        <f t="shared" si="36"/>
        <v>0</v>
      </c>
      <c r="T55" s="35">
        <f t="shared" si="37"/>
        <v>0</v>
      </c>
    </row>
    <row r="56" spans="1:20" x14ac:dyDescent="0.3">
      <c r="A56" t="str">
        <f>INDEX(tblLevelDescriptors[Level],4)</f>
        <v>CD.</v>
      </c>
      <c r="B56" t="str">
        <f>INDEX(tblLevelDescriptors[StageOrYear],4)</f>
        <v>All Years</v>
      </c>
      <c r="F56" s="33">
        <f>SUMIF(Input!$G:$G,$A56,Input!AG:AG)</f>
        <v>0</v>
      </c>
      <c r="G56" s="34">
        <f>SUMIF(Input!$G:$G,$A56,Input!AH:AH)</f>
        <v>0</v>
      </c>
      <c r="H56" s="34">
        <f>SUMIF(Input!$G:$G,$A56,Input!AI:AI)</f>
        <v>0</v>
      </c>
      <c r="I56" s="34">
        <f>SUMIF(Input!$G:$G,$A56,Input!AJ:AJ)</f>
        <v>0</v>
      </c>
      <c r="J56" s="35">
        <f>SUMIF(Input!$G:$G,$A56,Input!AK:AK)</f>
        <v>0</v>
      </c>
      <c r="K56" s="33">
        <f>SUMIF(Input!$G:$G,$A56,Input!AL:AL)</f>
        <v>0</v>
      </c>
      <c r="L56" s="34">
        <f>SUMIF(Input!$G:$G,$A56,Input!AM:AM)</f>
        <v>0</v>
      </c>
      <c r="M56" s="34">
        <f>SUMIF(Input!$G:$G,$A56,Input!AN:AN)</f>
        <v>0</v>
      </c>
      <c r="N56" s="34">
        <f>SUMIF(Input!$G:$G,$A56,Input!AO:AO)</f>
        <v>0</v>
      </c>
      <c r="O56" s="35">
        <f>SUMIF(Input!$G:$G,$A56,Input!AP:AP)</f>
        <v>0</v>
      </c>
      <c r="P56" s="33">
        <f t="shared" si="38"/>
        <v>0</v>
      </c>
      <c r="Q56" s="34">
        <f t="shared" si="34"/>
        <v>0</v>
      </c>
      <c r="R56" s="34">
        <f t="shared" si="35"/>
        <v>0</v>
      </c>
      <c r="S56" s="34">
        <f t="shared" si="36"/>
        <v>0</v>
      </c>
      <c r="T56" s="35">
        <f t="shared" si="37"/>
        <v>0</v>
      </c>
    </row>
    <row r="57" spans="1:20" x14ac:dyDescent="0.3">
      <c r="A57" t="str">
        <f>INDEX(tblLevelDescriptors[Level],5)</f>
        <v>OC</v>
      </c>
      <c r="B57" t="str">
        <f>INDEX(tblLevelDescriptors[StageOrYear],5)</f>
        <v>All Stages</v>
      </c>
      <c r="F57" s="33">
        <f>SUMIF(Input!$G:$G,$A57,Input!AG:AG)</f>
        <v>0</v>
      </c>
      <c r="G57" s="34">
        <f>SUMIF(Input!$G:$G,$A57,Input!AH:AH)</f>
        <v>0</v>
      </c>
      <c r="H57" s="34">
        <f>SUMIF(Input!$G:$G,$A57,Input!AI:AI)</f>
        <v>0</v>
      </c>
      <c r="I57" s="34">
        <f>SUMIF(Input!$G:$G,$A57,Input!AJ:AJ)</f>
        <v>0</v>
      </c>
      <c r="J57" s="35">
        <f>SUMIF(Input!$G:$G,$A57,Input!AK:AK)</f>
        <v>0</v>
      </c>
      <c r="K57" s="33">
        <f>SUMIF(Input!$G:$G,$A57,Input!AL:AL)</f>
        <v>0</v>
      </c>
      <c r="L57" s="34">
        <f>SUMIF(Input!$G:$G,$A57,Input!AM:AM)</f>
        <v>0</v>
      </c>
      <c r="M57" s="34">
        <f>SUMIF(Input!$G:$G,$A57,Input!AN:AN)</f>
        <v>0</v>
      </c>
      <c r="N57" s="34">
        <f>SUMIF(Input!$G:$G,$A57,Input!AO:AO)</f>
        <v>0</v>
      </c>
      <c r="O57" s="35">
        <f>SUMIF(Input!$G:$G,$A57,Input!AP:AP)</f>
        <v>0</v>
      </c>
      <c r="P57" s="33">
        <f t="shared" si="38"/>
        <v>0</v>
      </c>
      <c r="Q57" s="34">
        <f t="shared" si="34"/>
        <v>0</v>
      </c>
      <c r="R57" s="34">
        <f t="shared" si="35"/>
        <v>0</v>
      </c>
      <c r="S57" s="34">
        <f t="shared" si="36"/>
        <v>0</v>
      </c>
      <c r="T57" s="35">
        <f t="shared" si="37"/>
        <v>0</v>
      </c>
    </row>
    <row r="58" spans="1:20" x14ac:dyDescent="0.3">
      <c r="A58" t="str">
        <f>INDEX(tblLevelDescriptors[Level],6)</f>
        <v>AE</v>
      </c>
      <c r="B58" t="str">
        <f>INDEX(tblLevelDescriptors[StageOrYear],6)</f>
        <v>All Years</v>
      </c>
      <c r="F58" s="33">
        <f>SUMIF(Input!$G:$G,$A58,Input!AG:AG)</f>
        <v>0</v>
      </c>
      <c r="G58" s="34">
        <f>SUMIF(Input!$G:$G,$A58,Input!AH:AH)</f>
        <v>0</v>
      </c>
      <c r="H58" s="34">
        <f>SUMIF(Input!$G:$G,$A58,Input!AI:AI)</f>
        <v>0</v>
      </c>
      <c r="I58" s="34">
        <f>SUMIF(Input!$G:$G,$A58,Input!AJ:AJ)</f>
        <v>0</v>
      </c>
      <c r="J58" s="35">
        <f>SUMIF(Input!$G:$G,$A58,Input!AK:AK)</f>
        <v>0</v>
      </c>
      <c r="K58" s="33">
        <f>SUMIF(Input!$G:$G,$A58,Input!AL:AL)</f>
        <v>0</v>
      </c>
      <c r="L58" s="34">
        <f>SUMIF(Input!$G:$G,$A58,Input!AM:AM)</f>
        <v>0</v>
      </c>
      <c r="M58" s="34">
        <f>SUMIF(Input!$G:$G,$A58,Input!AN:AN)</f>
        <v>0</v>
      </c>
      <c r="N58" s="34">
        <f>SUMIF(Input!$G:$G,$A58,Input!AO:AO)</f>
        <v>0</v>
      </c>
      <c r="O58" s="35">
        <f>SUMIF(Input!$G:$G,$A58,Input!AP:AP)</f>
        <v>0</v>
      </c>
      <c r="P58" s="33">
        <f t="shared" si="38"/>
        <v>0</v>
      </c>
      <c r="Q58" s="34">
        <f t="shared" si="34"/>
        <v>0</v>
      </c>
      <c r="R58" s="34">
        <f t="shared" si="35"/>
        <v>0</v>
      </c>
      <c r="S58" s="34">
        <f t="shared" si="36"/>
        <v>0</v>
      </c>
      <c r="T58" s="35">
        <f t="shared" si="37"/>
        <v>0</v>
      </c>
    </row>
    <row r="59" spans="1:20" x14ac:dyDescent="0.3">
      <c r="A59" t="str">
        <f>INDEX(tblLevelDescriptors[Level],7)</f>
        <v>PE</v>
      </c>
      <c r="B59" t="str">
        <f>INDEX(tblLevelDescriptors[StageOrYear],7)</f>
        <v>All Years</v>
      </c>
      <c r="F59" s="33">
        <f>SUMIF(Input!$G:$G,$A59,Input!AG:AG)</f>
        <v>0</v>
      </c>
      <c r="G59" s="34">
        <f>SUMIF(Input!$G:$G,$A59,Input!AH:AH)</f>
        <v>0</v>
      </c>
      <c r="H59" s="34">
        <f>SUMIF(Input!$G:$G,$A59,Input!AI:AI)</f>
        <v>0</v>
      </c>
      <c r="I59" s="34">
        <f>SUMIF(Input!$G:$G,$A59,Input!AJ:AJ)</f>
        <v>0</v>
      </c>
      <c r="J59" s="35">
        <f>SUMIF(Input!$G:$G,$A59,Input!AK:AK)</f>
        <v>0</v>
      </c>
      <c r="K59" s="33">
        <f>SUMIF(Input!$G:$G,$A59,Input!AL:AL)</f>
        <v>0</v>
      </c>
      <c r="L59" s="34">
        <f>SUMIF(Input!$G:$G,$A59,Input!AM:AM)</f>
        <v>0</v>
      </c>
      <c r="M59" s="34">
        <f>SUMIF(Input!$G:$G,$A59,Input!AN:AN)</f>
        <v>0</v>
      </c>
      <c r="N59" s="34">
        <f>SUMIF(Input!$G:$G,$A59,Input!AO:AO)</f>
        <v>0</v>
      </c>
      <c r="O59" s="35">
        <f>SUMIF(Input!$G:$G,$A59,Input!AP:AP)</f>
        <v>0</v>
      </c>
      <c r="P59" s="33">
        <f t="shared" si="38"/>
        <v>0</v>
      </c>
      <c r="Q59" s="34">
        <f t="shared" si="34"/>
        <v>0</v>
      </c>
      <c r="R59" s="34">
        <f t="shared" si="35"/>
        <v>0</v>
      </c>
      <c r="S59" s="34">
        <f t="shared" si="36"/>
        <v>0</v>
      </c>
      <c r="T59" s="35">
        <f t="shared" si="37"/>
        <v>0</v>
      </c>
    </row>
    <row r="60" spans="1:20" x14ac:dyDescent="0.3">
      <c r="A60" t="str">
        <f>INDEX(tblLevelDescriptors[Level],8)</f>
        <v>NRG</v>
      </c>
      <c r="B60" t="str">
        <f>INDEX(tblLevelDescriptors[StageOrYear],8)</f>
        <v>All Years</v>
      </c>
      <c r="F60" s="33">
        <f>SUMIF(Input!$G:$G,$A60,Input!AG:AG)</f>
        <v>0</v>
      </c>
      <c r="G60" s="34">
        <f>SUMIF(Input!$G:$G,$A60,Input!AH:AH)</f>
        <v>0</v>
      </c>
      <c r="H60" s="34">
        <f>SUMIF(Input!$G:$G,$A60,Input!AI:AI)</f>
        <v>0</v>
      </c>
      <c r="I60" s="34">
        <f>SUMIF(Input!$G:$G,$A60,Input!AJ:AJ)</f>
        <v>0</v>
      </c>
      <c r="J60" s="35">
        <f>SUMIF(Input!$G:$G,$A60,Input!AK:AK)</f>
        <v>0</v>
      </c>
      <c r="K60" s="33">
        <f>SUMIF(Input!$G:$G,$A60,Input!AL:AL)</f>
        <v>0</v>
      </c>
      <c r="L60" s="34">
        <f>SUMIF(Input!$G:$G,$A60,Input!AM:AM)</f>
        <v>0</v>
      </c>
      <c r="M60" s="34">
        <f>SUMIF(Input!$G:$G,$A60,Input!AN:AN)</f>
        <v>0</v>
      </c>
      <c r="N60" s="34">
        <f>SUMIF(Input!$G:$G,$A60,Input!AO:AO)</f>
        <v>0</v>
      </c>
      <c r="O60" s="35">
        <f>SUMIF(Input!$G:$G,$A60,Input!AP:AP)</f>
        <v>0</v>
      </c>
      <c r="P60" s="33">
        <f t="shared" si="38"/>
        <v>0</v>
      </c>
      <c r="Q60" s="34">
        <f t="shared" si="34"/>
        <v>0</v>
      </c>
      <c r="R60" s="34">
        <f t="shared" si="35"/>
        <v>0</v>
      </c>
      <c r="S60" s="34">
        <f t="shared" si="36"/>
        <v>0</v>
      </c>
      <c r="T60" s="35">
        <f t="shared" si="37"/>
        <v>0</v>
      </c>
    </row>
    <row r="61" spans="1:20" ht="15" thickBot="1" x14ac:dyDescent="0.35">
      <c r="A61" t="str">
        <f>INDEX(tblLevelDescriptors[Level],9)</f>
        <v>Unknown</v>
      </c>
      <c r="B61" t="str">
        <f>INDEX(tblLevelDescriptors[StageOrYear],9)</f>
        <v>All Years</v>
      </c>
      <c r="F61" s="36">
        <f>SUMIF(Input!$G:$G,$A61,Input!AG:AG)</f>
        <v>0</v>
      </c>
      <c r="G61" s="37">
        <f>SUMIF(Input!$G:$G,$A61,Input!AH:AH)</f>
        <v>0</v>
      </c>
      <c r="H61" s="37">
        <f>SUMIF(Input!$G:$G,$A61,Input!AI:AI)</f>
        <v>0</v>
      </c>
      <c r="I61" s="37">
        <f>SUMIF(Input!$G:$G,$A61,Input!AJ:AJ)</f>
        <v>0</v>
      </c>
      <c r="J61" s="38">
        <f>SUMIF(Input!$G:$G,$A61,Input!AK:AK)</f>
        <v>0</v>
      </c>
      <c r="K61" s="36">
        <f>SUMIF(Input!$G:$G,$A61,Input!AL:AL)</f>
        <v>0</v>
      </c>
      <c r="L61" s="37">
        <f>SUMIF(Input!$G:$G,$A61,Input!AM:AM)</f>
        <v>0</v>
      </c>
      <c r="M61" s="37">
        <f>SUMIF(Input!$G:$G,$A61,Input!AN:AN)</f>
        <v>0</v>
      </c>
      <c r="N61" s="37">
        <f>SUMIF(Input!$G:$G,$A61,Input!AO:AO)</f>
        <v>0</v>
      </c>
      <c r="O61" s="38">
        <f>SUMIF(Input!$G:$G,$A61,Input!AP:AP)</f>
        <v>0</v>
      </c>
      <c r="P61" s="36">
        <f t="shared" si="38"/>
        <v>0</v>
      </c>
      <c r="Q61" s="37">
        <f t="shared" si="34"/>
        <v>0</v>
      </c>
      <c r="R61" s="37">
        <f t="shared" si="35"/>
        <v>0</v>
      </c>
      <c r="S61" s="37">
        <f t="shared" si="36"/>
        <v>0</v>
      </c>
      <c r="T61" s="38">
        <f t="shared" si="37"/>
        <v>0</v>
      </c>
    </row>
    <row r="62" spans="1:20" ht="15" thickBot="1" x14ac:dyDescent="0.35"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</row>
    <row r="63" spans="1:20" ht="15" thickBot="1" x14ac:dyDescent="0.35">
      <c r="A63" s="8" t="s">
        <v>5344</v>
      </c>
      <c r="B63" s="8"/>
      <c r="F63" s="39">
        <f>SUM(F53:F61)</f>
        <v>0</v>
      </c>
      <c r="G63" s="40">
        <f t="shared" ref="G63:O63" si="39">SUM(G53:G61)</f>
        <v>0</v>
      </c>
      <c r="H63" s="40">
        <f t="shared" si="39"/>
        <v>0</v>
      </c>
      <c r="I63" s="40">
        <f t="shared" si="39"/>
        <v>0</v>
      </c>
      <c r="J63" s="41">
        <f t="shared" si="39"/>
        <v>0</v>
      </c>
      <c r="K63" s="39">
        <f t="shared" si="39"/>
        <v>0</v>
      </c>
      <c r="L63" s="40">
        <f t="shared" si="39"/>
        <v>0</v>
      </c>
      <c r="M63" s="40">
        <f t="shared" si="39"/>
        <v>0</v>
      </c>
      <c r="N63" s="40">
        <f t="shared" si="39"/>
        <v>0</v>
      </c>
      <c r="O63" s="41">
        <f t="shared" si="39"/>
        <v>0</v>
      </c>
      <c r="P63" s="39">
        <f t="shared" ref="P63" si="40">SUM(F63,K63)</f>
        <v>0</v>
      </c>
      <c r="Q63" s="40">
        <f t="shared" ref="Q63" si="41">SUM(G63,L63)</f>
        <v>0</v>
      </c>
      <c r="R63" s="40">
        <f t="shared" ref="R63" si="42">SUM(H63,M63)</f>
        <v>0</v>
      </c>
      <c r="S63" s="40">
        <f t="shared" ref="S63" si="43">SUM(I63,N63)</f>
        <v>0</v>
      </c>
      <c r="T63" s="41">
        <f t="shared" ref="T63" si="44">SUM(J63,O63)</f>
        <v>0</v>
      </c>
    </row>
    <row r="64" spans="1:20" ht="15" thickBot="1" x14ac:dyDescent="0.35"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1:20" ht="15" thickBot="1" x14ac:dyDescent="0.35">
      <c r="A65" t="s">
        <v>5343</v>
      </c>
      <c r="F65" s="39">
        <f>SUM(Input!AG10:AG309)</f>
        <v>0</v>
      </c>
      <c r="G65" s="40">
        <f>SUM(Input!AH10:AH309)</f>
        <v>0</v>
      </c>
      <c r="H65" s="40">
        <f>SUM(Input!AI10:AI309)</f>
        <v>0</v>
      </c>
      <c r="I65" s="40">
        <f>SUM(Input!AJ10:AJ309)</f>
        <v>0</v>
      </c>
      <c r="J65" s="41">
        <f>SUM(Input!AK10:AK309)</f>
        <v>0</v>
      </c>
      <c r="K65" s="39">
        <f>SUM(Input!AL10:AL309)</f>
        <v>0</v>
      </c>
      <c r="L65" s="40">
        <f>SUM(Input!AM10:AM309)</f>
        <v>0</v>
      </c>
      <c r="M65" s="40">
        <f>SUM(Input!AN10:AN309)</f>
        <v>0</v>
      </c>
      <c r="N65" s="40">
        <f>SUM(Input!AO10:AO309)</f>
        <v>0</v>
      </c>
      <c r="O65" s="41">
        <f>SUM(Input!AP10:AP309)</f>
        <v>0</v>
      </c>
      <c r="P65" s="39">
        <f t="shared" ref="P65" si="45">SUM(F65,K65)</f>
        <v>0</v>
      </c>
      <c r="Q65" s="40">
        <f t="shared" ref="Q65" si="46">SUM(G65,L65)</f>
        <v>0</v>
      </c>
      <c r="R65" s="40">
        <f t="shared" ref="R65" si="47">SUM(H65,M65)</f>
        <v>0</v>
      </c>
      <c r="S65" s="40">
        <f t="shared" ref="S65" si="48">SUM(I65,N65)</f>
        <v>0</v>
      </c>
      <c r="T65" s="41">
        <f t="shared" ref="T65" si="49">SUM(J65,O65)</f>
        <v>0</v>
      </c>
    </row>
    <row r="66" spans="1:20" ht="15" thickBot="1" x14ac:dyDescent="0.35">
      <c r="A66" s="60" t="s">
        <v>5350</v>
      </c>
    </row>
    <row r="67" spans="1:20" x14ac:dyDescent="0.3">
      <c r="A67" t="str">
        <f>INDEX(tblUGLevel[Level],1)</f>
        <v>UG</v>
      </c>
      <c r="B67" t="str">
        <f>INDEX(tblUGLevel[Stage],1)</f>
        <v>Stage 1</v>
      </c>
      <c r="F67" s="30">
        <f>SUMIFS(Input!AG:AG,Input!$G:$G,$A67,Input!$F:$F,$B67)</f>
        <v>0</v>
      </c>
      <c r="G67" s="31">
        <f>SUMIFS(Input!AH:AH,Input!$G:$G,$A67,Input!$F:$F,$B67)</f>
        <v>0</v>
      </c>
      <c r="H67" s="31">
        <f>SUMIFS(Input!AI:AI,Input!$G:$G,$A67,Input!$F:$F,$B67)</f>
        <v>0</v>
      </c>
      <c r="I67" s="31">
        <f>SUMIFS(Input!AJ:AJ,Input!$G:$G,$A67,Input!$F:$F,$B67)</f>
        <v>0</v>
      </c>
      <c r="J67" s="32">
        <f>SUMIFS(Input!AK:AK,Input!$G:$G,$A67,Input!$F:$F,$B67)</f>
        <v>0</v>
      </c>
      <c r="K67" s="30">
        <f>SUMIFS(Input!AL:AL,Input!$G:$G,$A67,Input!$F:$F,$B67)</f>
        <v>0</v>
      </c>
      <c r="L67" s="31">
        <f>SUMIFS(Input!AM:AM,Input!$G:$G,$A67,Input!$F:$F,$B67)</f>
        <v>0</v>
      </c>
      <c r="M67" s="31">
        <f>SUMIFS(Input!AN:AN,Input!$G:$G,$A67,Input!$F:$F,$B67)</f>
        <v>0</v>
      </c>
      <c r="N67" s="31">
        <f>SUMIFS(Input!AO:AO,Input!$G:$G,$A67,Input!$F:$F,$B67)</f>
        <v>0</v>
      </c>
      <c r="O67" s="32">
        <f>SUMIFS(Input!AP:AP,Input!$G:$G,$A67,Input!$F:$F,$B67)</f>
        <v>0</v>
      </c>
      <c r="P67" s="30">
        <f t="shared" ref="P67:P70" si="50">SUM(F67,K67)</f>
        <v>0</v>
      </c>
      <c r="Q67" s="31">
        <f t="shared" ref="Q67:Q70" si="51">SUM(G67,L67)</f>
        <v>0</v>
      </c>
      <c r="R67" s="31">
        <f t="shared" ref="R67:R70" si="52">SUM(H67,M67)</f>
        <v>0</v>
      </c>
      <c r="S67" s="31">
        <f t="shared" ref="S67:S70" si="53">SUM(I67,N67)</f>
        <v>0</v>
      </c>
      <c r="T67" s="32">
        <f t="shared" ref="T67:T70" si="54">SUM(J67,O67)</f>
        <v>0</v>
      </c>
    </row>
    <row r="68" spans="1:20" x14ac:dyDescent="0.3">
      <c r="A68" t="str">
        <f>INDEX(tblUGLevel[Level],2)</f>
        <v>UG</v>
      </c>
      <c r="B68" t="str">
        <f>INDEX(tblUGLevel[Stage],2)</f>
        <v>Stage 2</v>
      </c>
      <c r="F68" s="33">
        <f>SUMIFS(Input!AG:AG,Input!$G:$G,$A68,Input!$F:$F,$B68)</f>
        <v>0</v>
      </c>
      <c r="G68" s="34">
        <f>SUMIFS(Input!AH:AH,Input!$G:$G,$A68,Input!$F:$F,$B68)</f>
        <v>0</v>
      </c>
      <c r="H68" s="34">
        <f>SUMIFS(Input!AI:AI,Input!$G:$G,$A68,Input!$F:$F,$B68)</f>
        <v>0</v>
      </c>
      <c r="I68" s="34">
        <f>SUMIFS(Input!AJ:AJ,Input!$G:$G,$A68,Input!$F:$F,$B68)</f>
        <v>0</v>
      </c>
      <c r="J68" s="35">
        <f>SUMIFS(Input!AK:AK,Input!$G:$G,$A68,Input!$F:$F,$B68)</f>
        <v>0</v>
      </c>
      <c r="K68" s="33">
        <f>SUMIFS(Input!AL:AL,Input!$G:$G,$A68,Input!$F:$F,$B68)</f>
        <v>0</v>
      </c>
      <c r="L68" s="34">
        <f>SUMIFS(Input!AM:AM,Input!$G:$G,$A68,Input!$F:$F,$B68)</f>
        <v>0</v>
      </c>
      <c r="M68" s="34">
        <f>SUMIFS(Input!AN:AN,Input!$G:$G,$A68,Input!$F:$F,$B68)</f>
        <v>0</v>
      </c>
      <c r="N68" s="34">
        <f>SUMIFS(Input!AO:AO,Input!$G:$G,$A68,Input!$F:$F,$B68)</f>
        <v>0</v>
      </c>
      <c r="O68" s="35">
        <f>SUMIFS(Input!AP:AP,Input!$G:$G,$A68,Input!$F:$F,$B68)</f>
        <v>0</v>
      </c>
      <c r="P68" s="33">
        <f t="shared" si="50"/>
        <v>0</v>
      </c>
      <c r="Q68" s="34">
        <f t="shared" si="51"/>
        <v>0</v>
      </c>
      <c r="R68" s="34">
        <f t="shared" si="52"/>
        <v>0</v>
      </c>
      <c r="S68" s="34">
        <f t="shared" si="53"/>
        <v>0</v>
      </c>
      <c r="T68" s="35">
        <f t="shared" si="54"/>
        <v>0</v>
      </c>
    </row>
    <row r="69" spans="1:20" x14ac:dyDescent="0.3">
      <c r="A69" t="str">
        <f>INDEX(tblUGLevel[Level],3)</f>
        <v>UG</v>
      </c>
      <c r="B69" t="str">
        <f>INDEX(tblUGLevel[Stage],3)</f>
        <v>Stage 3</v>
      </c>
      <c r="F69" s="33">
        <f>SUMIFS(Input!AG:AG,Input!$G:$G,$A69,Input!$F:$F,$B69)</f>
        <v>0</v>
      </c>
      <c r="G69" s="34">
        <f>SUMIFS(Input!AH:AH,Input!$G:$G,$A69,Input!$F:$F,$B69)</f>
        <v>0</v>
      </c>
      <c r="H69" s="34">
        <f>SUMIFS(Input!AI:AI,Input!$G:$G,$A69,Input!$F:$F,$B69)</f>
        <v>0</v>
      </c>
      <c r="I69" s="34">
        <f>SUMIFS(Input!AJ:AJ,Input!$G:$G,$A69,Input!$F:$F,$B69)</f>
        <v>0</v>
      </c>
      <c r="J69" s="35">
        <f>SUMIFS(Input!AK:AK,Input!$G:$G,$A69,Input!$F:$F,$B69)</f>
        <v>0</v>
      </c>
      <c r="K69" s="33">
        <f>SUMIFS(Input!AL:AL,Input!$G:$G,$A69,Input!$F:$F,$B69)</f>
        <v>0</v>
      </c>
      <c r="L69" s="34">
        <f>SUMIFS(Input!AM:AM,Input!$G:$G,$A69,Input!$F:$F,$B69)</f>
        <v>0</v>
      </c>
      <c r="M69" s="34">
        <f>SUMIFS(Input!AN:AN,Input!$G:$G,$A69,Input!$F:$F,$B69)</f>
        <v>0</v>
      </c>
      <c r="N69" s="34">
        <f>SUMIFS(Input!AO:AO,Input!$G:$G,$A69,Input!$F:$F,$B69)</f>
        <v>0</v>
      </c>
      <c r="O69" s="35">
        <f>SUMIFS(Input!AP:AP,Input!$G:$G,$A69,Input!$F:$F,$B69)</f>
        <v>0</v>
      </c>
      <c r="P69" s="33">
        <f t="shared" si="50"/>
        <v>0</v>
      </c>
      <c r="Q69" s="34">
        <f t="shared" si="51"/>
        <v>0</v>
      </c>
      <c r="R69" s="34">
        <f t="shared" si="52"/>
        <v>0</v>
      </c>
      <c r="S69" s="34">
        <f t="shared" si="53"/>
        <v>0</v>
      </c>
      <c r="T69" s="35">
        <f t="shared" si="54"/>
        <v>0</v>
      </c>
    </row>
    <row r="70" spans="1:20" ht="15" thickBot="1" x14ac:dyDescent="0.35">
      <c r="A70" t="str">
        <f>INDEX(tblUGLevel[Level],4)</f>
        <v>UG</v>
      </c>
      <c r="B70" t="str">
        <f>INDEX(tblUGLevel[Stage],4)</f>
        <v>Stage 4</v>
      </c>
      <c r="F70" s="36">
        <f>SUMIFS(Input!AG:AG,Input!$G:$G,$A70,Input!$F:$F,$B70)</f>
        <v>0</v>
      </c>
      <c r="G70" s="37">
        <f>SUMIFS(Input!AH:AH,Input!$G:$G,$A70,Input!$F:$F,$B70)</f>
        <v>0</v>
      </c>
      <c r="H70" s="37">
        <f>SUMIFS(Input!AI:AI,Input!$G:$G,$A70,Input!$F:$F,$B70)</f>
        <v>0</v>
      </c>
      <c r="I70" s="37">
        <f>SUMIFS(Input!AJ:AJ,Input!$G:$G,$A70,Input!$F:$F,$B70)</f>
        <v>0</v>
      </c>
      <c r="J70" s="38">
        <f>SUMIFS(Input!AK:AK,Input!$G:$G,$A70,Input!$F:$F,$B70)</f>
        <v>0</v>
      </c>
      <c r="K70" s="36">
        <f>SUMIFS(Input!AL:AL,Input!$G:$G,$A70,Input!$F:$F,$B70)</f>
        <v>0</v>
      </c>
      <c r="L70" s="37">
        <f>SUMIFS(Input!AM:AM,Input!$G:$G,$A70,Input!$F:$F,$B70)</f>
        <v>0</v>
      </c>
      <c r="M70" s="37">
        <f>SUMIFS(Input!AN:AN,Input!$G:$G,$A70,Input!$F:$F,$B70)</f>
        <v>0</v>
      </c>
      <c r="N70" s="37">
        <f>SUMIFS(Input!AO:AO,Input!$G:$G,$A70,Input!$F:$F,$B70)</f>
        <v>0</v>
      </c>
      <c r="O70" s="38">
        <f>SUMIFS(Input!AP:AP,Input!$G:$G,$A70,Input!$F:$F,$B70)</f>
        <v>0</v>
      </c>
      <c r="P70" s="36">
        <f t="shared" si="50"/>
        <v>0</v>
      </c>
      <c r="Q70" s="37">
        <f t="shared" si="51"/>
        <v>0</v>
      </c>
      <c r="R70" s="37">
        <f t="shared" si="52"/>
        <v>0</v>
      </c>
      <c r="S70" s="37">
        <f t="shared" si="53"/>
        <v>0</v>
      </c>
      <c r="T70" s="38">
        <f t="shared" si="54"/>
        <v>0</v>
      </c>
    </row>
  </sheetData>
  <sheetProtection algorithmName="SHA-512" hashValue="Yu6ZCpwIR6i668S8tlGEL2pYpqenIlRyGE2GRzgbHi76pldm/79Tiw7f9yzmx4ch2P/pxsmir1f9kf5u3OMqMA==" saltValue="5tMEcNYzyjWtfMez7Iypfw==" spinCount="100000" sheet="1" objects="1" scenarios="1"/>
  <mergeCells count="13">
    <mergeCell ref="C6:E6"/>
    <mergeCell ref="F7:J7"/>
    <mergeCell ref="K7:O7"/>
    <mergeCell ref="F29:J29"/>
    <mergeCell ref="K29:O29"/>
    <mergeCell ref="P7:T7"/>
    <mergeCell ref="F6:T6"/>
    <mergeCell ref="P29:T29"/>
    <mergeCell ref="F28:T28"/>
    <mergeCell ref="P51:T51"/>
    <mergeCell ref="F50:T50"/>
    <mergeCell ref="F51:J51"/>
    <mergeCell ref="K51:O51"/>
  </mergeCells>
  <phoneticPr fontId="2" type="noConversion"/>
  <pageMargins left="0.7" right="0.7" top="0.75" bottom="0.75" header="0.3" footer="0.3"/>
  <pageSetup paperSize="9" scale="6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BADC4-3996-4AF2-A9B5-6D70EF734268}">
  <sheetPr>
    <tabColor rgb="FF0070C0"/>
  </sheetPr>
  <dimension ref="B1:Y5"/>
  <sheetViews>
    <sheetView workbookViewId="0">
      <selection activeCell="C5" sqref="C5"/>
    </sheetView>
  </sheetViews>
  <sheetFormatPr defaultRowHeight="14.4" x14ac:dyDescent="0.3"/>
  <cols>
    <col min="3" max="3" width="34.5546875" bestFit="1" customWidth="1"/>
    <col min="4" max="4" width="10.109375" customWidth="1"/>
    <col min="5" max="5" width="58.44140625" bestFit="1" customWidth="1"/>
    <col min="7" max="7" width="12.109375" customWidth="1"/>
    <col min="8" max="8" width="15.88671875" customWidth="1"/>
    <col min="9" max="9" width="14.33203125" customWidth="1"/>
    <col min="10" max="14" width="11.109375" customWidth="1"/>
    <col min="15" max="19" width="14.44140625" customWidth="1"/>
    <col min="20" max="20" width="10" customWidth="1"/>
    <col min="21" max="21" width="13.5546875" bestFit="1" customWidth="1"/>
  </cols>
  <sheetData>
    <row r="1" spans="2:25" x14ac:dyDescent="0.3">
      <c r="C1" s="67" t="s">
        <v>5355</v>
      </c>
    </row>
    <row r="2" spans="2:25" x14ac:dyDescent="0.3">
      <c r="C2" t="s">
        <v>2100</v>
      </c>
      <c r="T2" s="3">
        <f>COUNT(tblSourceData[Row No])</f>
        <v>1</v>
      </c>
    </row>
    <row r="3" spans="2:25" x14ac:dyDescent="0.3">
      <c r="Y3" s="62"/>
    </row>
    <row r="4" spans="2:25" x14ac:dyDescent="0.3">
      <c r="B4" s="2" t="s">
        <v>2123</v>
      </c>
      <c r="C4" t="s">
        <v>2105</v>
      </c>
      <c r="D4" t="s">
        <v>2120</v>
      </c>
      <c r="E4" t="s">
        <v>2121</v>
      </c>
      <c r="F4" t="s">
        <v>2106</v>
      </c>
      <c r="G4" t="s">
        <v>2107</v>
      </c>
      <c r="H4" t="s">
        <v>2108</v>
      </c>
      <c r="I4" t="s">
        <v>2119</v>
      </c>
      <c r="J4" t="s">
        <v>2109</v>
      </c>
      <c r="K4" t="s">
        <v>2110</v>
      </c>
      <c r="L4" t="s">
        <v>2111</v>
      </c>
      <c r="M4" t="s">
        <v>2112</v>
      </c>
      <c r="N4" t="s">
        <v>2113</v>
      </c>
      <c r="O4" t="s">
        <v>2114</v>
      </c>
      <c r="P4" t="s">
        <v>2115</v>
      </c>
      <c r="Q4" t="s">
        <v>2116</v>
      </c>
      <c r="R4" t="s">
        <v>2117</v>
      </c>
      <c r="S4" t="s">
        <v>2118</v>
      </c>
      <c r="T4" t="s">
        <v>2122</v>
      </c>
      <c r="U4" t="s">
        <v>5351</v>
      </c>
      <c r="V4" t="s">
        <v>0</v>
      </c>
      <c r="W4" t="s">
        <v>1</v>
      </c>
    </row>
    <row r="5" spans="2:25" x14ac:dyDescent="0.3">
      <c r="B5" s="1" t="s">
        <v>2124</v>
      </c>
      <c r="C5" s="69"/>
      <c r="D5" s="69"/>
      <c r="E5" s="97"/>
      <c r="F5" s="69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cm="1">
        <f t="array" ref="T5">ROW(tblSourceData[#This Row]) -ROW(tblSourceData[[#Headers],[Row No]])</f>
        <v>1</v>
      </c>
      <c r="U5">
        <f>IF(ISERROR(FIND("(",tblSourceData[[#This Row],[Major]])),tblSourceData[[#This Row],[Major]],RIGHT(tblSourceData[[#This Row],[Major]],LEN(tblSourceData[[#This Row],[Major]])-FIND("@",SUBSTITUTE(tblSourceData[[#This Row],[Major]]," ","@",LEN(tblSourceData[[#This Row],[Major]])-LEN(SUBSTITUTE(tblSourceData[[#This Row],[Major]]," ",""))))))</f>
        <v>0</v>
      </c>
      <c r="V5" t="e">
        <f>MID(tblSourceData[[#This Row],[Extract Code]],2,LEN(tblSourceData[[#This Row],[Extract Code]])-2)</f>
        <v>#VALUE!</v>
      </c>
      <c r="W5" t="str">
        <f>IFERROR(INDEX(tblMajors[Parent Member],MATCH(tblSourceData[[#This Row],[Major Code]],tblMajors[Major Code],0)),MyNoLevel)</f>
        <v>Unknown</v>
      </c>
    </row>
  </sheetData>
  <phoneticPr fontId="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70305-EA7D-4008-9445-87FAB58073FF}">
  <sheetPr>
    <tabColor theme="1"/>
  </sheetPr>
  <dimension ref="C1:K3305"/>
  <sheetViews>
    <sheetView topLeftCell="C1" workbookViewId="0">
      <selection activeCell="G8" sqref="G8"/>
    </sheetView>
  </sheetViews>
  <sheetFormatPr defaultRowHeight="14.4" x14ac:dyDescent="0.3"/>
  <cols>
    <col min="3" max="3" width="12.44140625" customWidth="1"/>
    <col min="4" max="4" width="15.5546875" customWidth="1"/>
    <col min="5" max="5" width="19.88671875" customWidth="1"/>
    <col min="6" max="6" width="11.109375" customWidth="1"/>
    <col min="7" max="7" width="18.33203125" customWidth="1"/>
    <col min="8" max="8" width="17.5546875" customWidth="1"/>
    <col min="9" max="10" width="17.6640625" customWidth="1"/>
    <col min="11" max="11" width="73.5546875" bestFit="1" customWidth="1"/>
  </cols>
  <sheetData>
    <row r="1" spans="3:11" x14ac:dyDescent="0.3">
      <c r="C1" t="s">
        <v>5328</v>
      </c>
    </row>
    <row r="2" spans="3:11" x14ac:dyDescent="0.3">
      <c r="C2" t="s">
        <v>5329</v>
      </c>
    </row>
    <row r="4" spans="3:11" x14ac:dyDescent="0.3">
      <c r="C4" t="s">
        <v>0</v>
      </c>
      <c r="D4" t="s">
        <v>2127</v>
      </c>
      <c r="E4" t="s">
        <v>2128</v>
      </c>
      <c r="F4" t="s">
        <v>2129</v>
      </c>
      <c r="G4" t="s">
        <v>2130</v>
      </c>
      <c r="H4" t="s">
        <v>2131</v>
      </c>
      <c r="I4" t="s">
        <v>2132</v>
      </c>
      <c r="J4" t="s">
        <v>2133</v>
      </c>
      <c r="K4" t="s">
        <v>2134</v>
      </c>
    </row>
    <row r="5" spans="3:11" x14ac:dyDescent="0.3">
      <c r="C5" t="s">
        <v>2135</v>
      </c>
      <c r="D5" t="s">
        <v>6</v>
      </c>
      <c r="E5" t="s">
        <v>2136</v>
      </c>
      <c r="F5" t="s">
        <v>2137</v>
      </c>
      <c r="G5" t="s">
        <v>2138</v>
      </c>
      <c r="H5" t="s">
        <v>2138</v>
      </c>
      <c r="I5" t="s">
        <v>2138</v>
      </c>
      <c r="J5" t="s">
        <v>2139</v>
      </c>
      <c r="K5" t="s">
        <v>2140</v>
      </c>
    </row>
    <row r="6" spans="3:11" x14ac:dyDescent="0.3">
      <c r="C6" t="s">
        <v>7</v>
      </c>
      <c r="D6" t="s">
        <v>6</v>
      </c>
      <c r="E6" t="s">
        <v>2141</v>
      </c>
      <c r="F6" t="s">
        <v>2137</v>
      </c>
      <c r="G6" t="s">
        <v>2138</v>
      </c>
      <c r="H6" t="s">
        <v>2138</v>
      </c>
      <c r="I6" t="s">
        <v>2138</v>
      </c>
      <c r="J6" t="s">
        <v>2139</v>
      </c>
      <c r="K6" t="s">
        <v>2142</v>
      </c>
    </row>
    <row r="7" spans="3:11" x14ac:dyDescent="0.3">
      <c r="C7" t="s">
        <v>8</v>
      </c>
      <c r="D7" t="s">
        <v>6</v>
      </c>
      <c r="E7" t="s">
        <v>2141</v>
      </c>
      <c r="F7" t="s">
        <v>2137</v>
      </c>
      <c r="G7" t="s">
        <v>2138</v>
      </c>
      <c r="H7" t="s">
        <v>2138</v>
      </c>
      <c r="I7" t="s">
        <v>2138</v>
      </c>
      <c r="J7" t="s">
        <v>2139</v>
      </c>
      <c r="K7" t="s">
        <v>2143</v>
      </c>
    </row>
    <row r="8" spans="3:11" x14ac:dyDescent="0.3">
      <c r="C8" t="s">
        <v>10</v>
      </c>
      <c r="D8" t="s">
        <v>6</v>
      </c>
      <c r="E8" t="s">
        <v>2141</v>
      </c>
      <c r="F8" t="s">
        <v>2137</v>
      </c>
      <c r="G8" t="s">
        <v>2138</v>
      </c>
      <c r="H8" t="s">
        <v>2138</v>
      </c>
      <c r="I8" t="s">
        <v>2138</v>
      </c>
      <c r="J8" t="s">
        <v>2139</v>
      </c>
      <c r="K8" t="s">
        <v>2144</v>
      </c>
    </row>
    <row r="9" spans="3:11" x14ac:dyDescent="0.3">
      <c r="C9" t="s">
        <v>2145</v>
      </c>
      <c r="D9" t="s">
        <v>6</v>
      </c>
      <c r="E9" t="s">
        <v>2141</v>
      </c>
      <c r="F9" t="s">
        <v>2137</v>
      </c>
      <c r="G9" t="s">
        <v>2138</v>
      </c>
      <c r="H9" t="s">
        <v>2138</v>
      </c>
      <c r="I9" t="s">
        <v>2138</v>
      </c>
      <c r="J9" t="s">
        <v>2139</v>
      </c>
      <c r="K9" t="s">
        <v>2146</v>
      </c>
    </row>
    <row r="10" spans="3:11" x14ac:dyDescent="0.3">
      <c r="C10" t="s">
        <v>14</v>
      </c>
      <c r="D10" t="s">
        <v>6</v>
      </c>
      <c r="E10" t="s">
        <v>2141</v>
      </c>
      <c r="F10" t="s">
        <v>2137</v>
      </c>
      <c r="G10" t="s">
        <v>2138</v>
      </c>
      <c r="H10" t="s">
        <v>2138</v>
      </c>
      <c r="I10" t="s">
        <v>2138</v>
      </c>
      <c r="J10" t="s">
        <v>2139</v>
      </c>
      <c r="K10" t="s">
        <v>2148</v>
      </c>
    </row>
    <row r="11" spans="3:11" x14ac:dyDescent="0.3">
      <c r="C11" t="s">
        <v>16</v>
      </c>
      <c r="D11" t="s">
        <v>6</v>
      </c>
      <c r="E11" t="s">
        <v>2141</v>
      </c>
      <c r="F11" t="s">
        <v>2137</v>
      </c>
      <c r="G11" t="s">
        <v>2138</v>
      </c>
      <c r="H11" t="s">
        <v>2138</v>
      </c>
      <c r="I11" t="s">
        <v>2138</v>
      </c>
      <c r="J11" t="s">
        <v>2139</v>
      </c>
      <c r="K11" t="s">
        <v>2149</v>
      </c>
    </row>
    <row r="12" spans="3:11" x14ac:dyDescent="0.3">
      <c r="C12" t="s">
        <v>17</v>
      </c>
      <c r="D12" t="s">
        <v>6</v>
      </c>
      <c r="E12" t="s">
        <v>2141</v>
      </c>
      <c r="F12" t="s">
        <v>2137</v>
      </c>
      <c r="G12" t="s">
        <v>2138</v>
      </c>
      <c r="H12" t="s">
        <v>2138</v>
      </c>
      <c r="I12" t="s">
        <v>2138</v>
      </c>
      <c r="J12" t="s">
        <v>2139</v>
      </c>
      <c r="K12" t="s">
        <v>2150</v>
      </c>
    </row>
    <row r="13" spans="3:11" x14ac:dyDescent="0.3">
      <c r="C13" t="s">
        <v>19</v>
      </c>
      <c r="D13" t="s">
        <v>6</v>
      </c>
      <c r="E13" t="s">
        <v>2141</v>
      </c>
      <c r="F13" t="s">
        <v>2137</v>
      </c>
      <c r="G13" t="s">
        <v>2138</v>
      </c>
      <c r="H13" t="s">
        <v>2138</v>
      </c>
      <c r="I13" t="s">
        <v>2138</v>
      </c>
      <c r="J13" t="s">
        <v>2139</v>
      </c>
      <c r="K13" t="s">
        <v>2151</v>
      </c>
    </row>
    <row r="14" spans="3:11" x14ac:dyDescent="0.3">
      <c r="C14" t="s">
        <v>20</v>
      </c>
      <c r="D14" t="s">
        <v>6</v>
      </c>
      <c r="E14" t="s">
        <v>2141</v>
      </c>
      <c r="F14" t="s">
        <v>2137</v>
      </c>
      <c r="G14" t="s">
        <v>2138</v>
      </c>
      <c r="H14" t="s">
        <v>2138</v>
      </c>
      <c r="I14" t="s">
        <v>2138</v>
      </c>
      <c r="J14" t="s">
        <v>2139</v>
      </c>
      <c r="K14" t="s">
        <v>2152</v>
      </c>
    </row>
    <row r="15" spans="3:11" x14ac:dyDescent="0.3">
      <c r="C15" t="s">
        <v>21</v>
      </c>
      <c r="D15" t="s">
        <v>6</v>
      </c>
      <c r="E15" t="s">
        <v>2141</v>
      </c>
      <c r="F15" t="s">
        <v>2137</v>
      </c>
      <c r="G15" t="s">
        <v>2138</v>
      </c>
      <c r="H15" t="s">
        <v>2138</v>
      </c>
      <c r="I15" t="s">
        <v>2138</v>
      </c>
      <c r="J15" t="s">
        <v>2139</v>
      </c>
      <c r="K15" t="s">
        <v>2153</v>
      </c>
    </row>
    <row r="16" spans="3:11" x14ac:dyDescent="0.3">
      <c r="C16" t="s">
        <v>46</v>
      </c>
      <c r="D16" t="s">
        <v>6</v>
      </c>
      <c r="E16" t="s">
        <v>2141</v>
      </c>
      <c r="F16" t="s">
        <v>2137</v>
      </c>
      <c r="G16" t="s">
        <v>2138</v>
      </c>
      <c r="H16" t="s">
        <v>2138</v>
      </c>
      <c r="I16" t="s">
        <v>2138</v>
      </c>
      <c r="J16" t="s">
        <v>2139</v>
      </c>
      <c r="K16" t="s">
        <v>2154</v>
      </c>
    </row>
    <row r="17" spans="3:11" x14ac:dyDescent="0.3">
      <c r="C17" t="s">
        <v>47</v>
      </c>
      <c r="D17" t="s">
        <v>6</v>
      </c>
      <c r="E17" t="s">
        <v>2141</v>
      </c>
      <c r="F17" t="s">
        <v>2137</v>
      </c>
      <c r="G17" t="s">
        <v>2138</v>
      </c>
      <c r="H17" t="s">
        <v>2138</v>
      </c>
      <c r="I17" t="s">
        <v>2138</v>
      </c>
      <c r="J17" t="s">
        <v>2139</v>
      </c>
      <c r="K17" t="s">
        <v>2155</v>
      </c>
    </row>
    <row r="18" spans="3:11" x14ac:dyDescent="0.3">
      <c r="C18" t="s">
        <v>48</v>
      </c>
      <c r="D18" t="s">
        <v>6</v>
      </c>
      <c r="E18" t="s">
        <v>2141</v>
      </c>
      <c r="F18" t="s">
        <v>2137</v>
      </c>
      <c r="G18" t="s">
        <v>2138</v>
      </c>
      <c r="H18" t="s">
        <v>2138</v>
      </c>
      <c r="I18" t="s">
        <v>2138</v>
      </c>
      <c r="J18" t="s">
        <v>2139</v>
      </c>
      <c r="K18" t="s">
        <v>2156</v>
      </c>
    </row>
    <row r="19" spans="3:11" x14ac:dyDescent="0.3">
      <c r="C19" t="s">
        <v>49</v>
      </c>
      <c r="D19" t="s">
        <v>6</v>
      </c>
      <c r="E19" t="s">
        <v>2141</v>
      </c>
      <c r="F19" t="s">
        <v>2137</v>
      </c>
      <c r="G19" t="s">
        <v>2138</v>
      </c>
      <c r="H19" t="s">
        <v>2138</v>
      </c>
      <c r="I19" t="s">
        <v>2138</v>
      </c>
      <c r="J19" t="s">
        <v>2139</v>
      </c>
      <c r="K19" t="s">
        <v>2157</v>
      </c>
    </row>
    <row r="20" spans="3:11" x14ac:dyDescent="0.3">
      <c r="C20" t="s">
        <v>50</v>
      </c>
      <c r="D20" t="s">
        <v>6</v>
      </c>
      <c r="E20" t="s">
        <v>2141</v>
      </c>
      <c r="F20" t="s">
        <v>2137</v>
      </c>
      <c r="G20" t="s">
        <v>2138</v>
      </c>
      <c r="H20" t="s">
        <v>2138</v>
      </c>
      <c r="I20" t="s">
        <v>2138</v>
      </c>
      <c r="J20" t="s">
        <v>2139</v>
      </c>
      <c r="K20" t="s">
        <v>2158</v>
      </c>
    </row>
    <row r="21" spans="3:11" x14ac:dyDescent="0.3">
      <c r="C21" t="s">
        <v>76</v>
      </c>
      <c r="D21" t="s">
        <v>6</v>
      </c>
      <c r="E21" t="s">
        <v>2141</v>
      </c>
      <c r="F21" t="s">
        <v>2137</v>
      </c>
      <c r="G21" t="s">
        <v>2138</v>
      </c>
      <c r="H21" t="s">
        <v>2138</v>
      </c>
      <c r="I21" t="s">
        <v>2138</v>
      </c>
      <c r="J21" t="s">
        <v>2139</v>
      </c>
      <c r="K21" t="s">
        <v>2159</v>
      </c>
    </row>
    <row r="22" spans="3:11" x14ac:dyDescent="0.3">
      <c r="C22" t="s">
        <v>77</v>
      </c>
      <c r="D22" t="s">
        <v>6</v>
      </c>
      <c r="E22" t="s">
        <v>2141</v>
      </c>
      <c r="F22" t="s">
        <v>2137</v>
      </c>
      <c r="G22" t="s">
        <v>2138</v>
      </c>
      <c r="H22" t="s">
        <v>2138</v>
      </c>
      <c r="I22" t="s">
        <v>2138</v>
      </c>
      <c r="J22" t="s">
        <v>2139</v>
      </c>
      <c r="K22" t="s">
        <v>2160</v>
      </c>
    </row>
    <row r="23" spans="3:11" x14ac:dyDescent="0.3">
      <c r="C23" t="s">
        <v>78</v>
      </c>
      <c r="D23" t="s">
        <v>6</v>
      </c>
      <c r="E23" t="s">
        <v>2141</v>
      </c>
      <c r="F23" t="s">
        <v>2137</v>
      </c>
      <c r="G23" t="s">
        <v>2138</v>
      </c>
      <c r="H23" t="s">
        <v>2138</v>
      </c>
      <c r="I23" t="s">
        <v>2138</v>
      </c>
      <c r="J23" t="s">
        <v>2139</v>
      </c>
      <c r="K23" t="s">
        <v>2161</v>
      </c>
    </row>
    <row r="24" spans="3:11" x14ac:dyDescent="0.3">
      <c r="C24" t="s">
        <v>79</v>
      </c>
      <c r="D24" t="s">
        <v>6</v>
      </c>
      <c r="E24" t="s">
        <v>2141</v>
      </c>
      <c r="F24" t="s">
        <v>2137</v>
      </c>
      <c r="G24" t="s">
        <v>2138</v>
      </c>
      <c r="H24" t="s">
        <v>2138</v>
      </c>
      <c r="I24" t="s">
        <v>2138</v>
      </c>
      <c r="J24" t="s">
        <v>2139</v>
      </c>
      <c r="K24" t="s">
        <v>2162</v>
      </c>
    </row>
    <row r="25" spans="3:11" x14ac:dyDescent="0.3">
      <c r="C25" t="s">
        <v>80</v>
      </c>
      <c r="D25" t="s">
        <v>6</v>
      </c>
      <c r="E25" t="s">
        <v>2141</v>
      </c>
      <c r="F25" t="s">
        <v>2137</v>
      </c>
      <c r="G25" t="s">
        <v>2138</v>
      </c>
      <c r="H25" t="s">
        <v>2138</v>
      </c>
      <c r="I25" t="s">
        <v>2138</v>
      </c>
      <c r="J25" t="s">
        <v>2139</v>
      </c>
      <c r="K25" t="s">
        <v>2163</v>
      </c>
    </row>
    <row r="26" spans="3:11" x14ac:dyDescent="0.3">
      <c r="C26" t="s">
        <v>81</v>
      </c>
      <c r="D26" t="s">
        <v>6</v>
      </c>
      <c r="E26" t="s">
        <v>2141</v>
      </c>
      <c r="F26" t="s">
        <v>2137</v>
      </c>
      <c r="G26" t="s">
        <v>2138</v>
      </c>
      <c r="H26" t="s">
        <v>2138</v>
      </c>
      <c r="I26" t="s">
        <v>2138</v>
      </c>
      <c r="J26" t="s">
        <v>2139</v>
      </c>
      <c r="K26" t="s">
        <v>2164</v>
      </c>
    </row>
    <row r="27" spans="3:11" x14ac:dyDescent="0.3">
      <c r="C27" t="s">
        <v>82</v>
      </c>
      <c r="D27" t="s">
        <v>6</v>
      </c>
      <c r="E27" t="s">
        <v>2141</v>
      </c>
      <c r="F27" t="s">
        <v>2137</v>
      </c>
      <c r="G27" t="s">
        <v>2138</v>
      </c>
      <c r="H27" t="s">
        <v>2138</v>
      </c>
      <c r="I27" t="s">
        <v>2138</v>
      </c>
      <c r="J27" t="s">
        <v>2139</v>
      </c>
      <c r="K27" t="s">
        <v>2165</v>
      </c>
    </row>
    <row r="28" spans="3:11" x14ac:dyDescent="0.3">
      <c r="C28" t="s">
        <v>83</v>
      </c>
      <c r="D28" t="s">
        <v>6</v>
      </c>
      <c r="E28" t="s">
        <v>2141</v>
      </c>
      <c r="F28" t="s">
        <v>2137</v>
      </c>
      <c r="G28" t="s">
        <v>2138</v>
      </c>
      <c r="H28" t="s">
        <v>2138</v>
      </c>
      <c r="I28" t="s">
        <v>2138</v>
      </c>
      <c r="J28" t="s">
        <v>2139</v>
      </c>
      <c r="K28" t="s">
        <v>2166</v>
      </c>
    </row>
    <row r="29" spans="3:11" x14ac:dyDescent="0.3">
      <c r="C29" t="s">
        <v>84</v>
      </c>
      <c r="D29" t="s">
        <v>6</v>
      </c>
      <c r="E29" t="s">
        <v>2141</v>
      </c>
      <c r="F29" t="s">
        <v>2137</v>
      </c>
      <c r="G29" t="s">
        <v>2138</v>
      </c>
      <c r="H29" t="s">
        <v>2138</v>
      </c>
      <c r="I29" t="s">
        <v>2138</v>
      </c>
      <c r="J29" t="s">
        <v>2139</v>
      </c>
      <c r="K29" t="s">
        <v>2167</v>
      </c>
    </row>
    <row r="30" spans="3:11" x14ac:dyDescent="0.3">
      <c r="C30" t="s">
        <v>89</v>
      </c>
      <c r="D30" t="s">
        <v>6</v>
      </c>
      <c r="E30" t="s">
        <v>2141</v>
      </c>
      <c r="F30" t="s">
        <v>2137</v>
      </c>
      <c r="G30" t="s">
        <v>2138</v>
      </c>
      <c r="H30" t="s">
        <v>2138</v>
      </c>
      <c r="I30" t="s">
        <v>2138</v>
      </c>
      <c r="J30" t="s">
        <v>2139</v>
      </c>
      <c r="K30" t="s">
        <v>2168</v>
      </c>
    </row>
    <row r="31" spans="3:11" x14ac:dyDescent="0.3">
      <c r="C31" t="s">
        <v>90</v>
      </c>
      <c r="D31" t="s">
        <v>6</v>
      </c>
      <c r="E31" t="s">
        <v>2141</v>
      </c>
      <c r="F31" t="s">
        <v>2137</v>
      </c>
      <c r="G31" t="s">
        <v>2138</v>
      </c>
      <c r="H31" t="s">
        <v>2138</v>
      </c>
      <c r="I31" t="s">
        <v>2138</v>
      </c>
      <c r="J31" t="s">
        <v>2139</v>
      </c>
      <c r="K31" t="s">
        <v>2169</v>
      </c>
    </row>
    <row r="32" spans="3:11" x14ac:dyDescent="0.3">
      <c r="C32" t="s">
        <v>91</v>
      </c>
      <c r="D32" t="s">
        <v>6</v>
      </c>
      <c r="E32" t="s">
        <v>2141</v>
      </c>
      <c r="F32" t="s">
        <v>2137</v>
      </c>
      <c r="G32" t="s">
        <v>2138</v>
      </c>
      <c r="H32" t="s">
        <v>2138</v>
      </c>
      <c r="I32" t="s">
        <v>2138</v>
      </c>
      <c r="J32" t="s">
        <v>2139</v>
      </c>
      <c r="K32" t="s">
        <v>2170</v>
      </c>
    </row>
    <row r="33" spans="3:11" x14ac:dyDescent="0.3">
      <c r="C33" t="s">
        <v>92</v>
      </c>
      <c r="D33" t="s">
        <v>6</v>
      </c>
      <c r="E33" t="s">
        <v>2141</v>
      </c>
      <c r="F33" t="s">
        <v>2137</v>
      </c>
      <c r="G33" t="s">
        <v>2138</v>
      </c>
      <c r="H33" t="s">
        <v>2138</v>
      </c>
      <c r="I33" t="s">
        <v>2138</v>
      </c>
      <c r="J33" t="s">
        <v>2139</v>
      </c>
      <c r="K33" t="s">
        <v>2171</v>
      </c>
    </row>
    <row r="34" spans="3:11" x14ac:dyDescent="0.3">
      <c r="C34" t="s">
        <v>93</v>
      </c>
      <c r="D34" t="s">
        <v>6</v>
      </c>
      <c r="E34" t="s">
        <v>2141</v>
      </c>
      <c r="F34" t="s">
        <v>2137</v>
      </c>
      <c r="G34" t="s">
        <v>2138</v>
      </c>
      <c r="H34" t="s">
        <v>2138</v>
      </c>
      <c r="I34" t="s">
        <v>2138</v>
      </c>
      <c r="J34" t="s">
        <v>2139</v>
      </c>
      <c r="K34" t="s">
        <v>2172</v>
      </c>
    </row>
    <row r="35" spans="3:11" x14ac:dyDescent="0.3">
      <c r="C35" t="s">
        <v>96</v>
      </c>
      <c r="D35" t="s">
        <v>6</v>
      </c>
      <c r="E35" t="s">
        <v>2141</v>
      </c>
      <c r="F35" t="s">
        <v>2137</v>
      </c>
      <c r="G35" t="s">
        <v>2138</v>
      </c>
      <c r="H35" t="s">
        <v>2138</v>
      </c>
      <c r="I35" t="s">
        <v>2138</v>
      </c>
      <c r="J35" t="s">
        <v>2139</v>
      </c>
      <c r="K35" t="s">
        <v>2173</v>
      </c>
    </row>
    <row r="36" spans="3:11" x14ac:dyDescent="0.3">
      <c r="C36" t="s">
        <v>97</v>
      </c>
      <c r="D36" t="s">
        <v>6</v>
      </c>
      <c r="E36" t="s">
        <v>2141</v>
      </c>
      <c r="F36" t="s">
        <v>2137</v>
      </c>
      <c r="G36" t="s">
        <v>2138</v>
      </c>
      <c r="H36" t="s">
        <v>2138</v>
      </c>
      <c r="I36" t="s">
        <v>2138</v>
      </c>
      <c r="J36" t="s">
        <v>2139</v>
      </c>
      <c r="K36" t="s">
        <v>2174</v>
      </c>
    </row>
    <row r="37" spans="3:11" x14ac:dyDescent="0.3">
      <c r="C37" t="s">
        <v>98</v>
      </c>
      <c r="D37" t="s">
        <v>6</v>
      </c>
      <c r="E37" t="s">
        <v>2141</v>
      </c>
      <c r="F37" t="s">
        <v>2137</v>
      </c>
      <c r="G37" t="s">
        <v>2138</v>
      </c>
      <c r="H37" t="s">
        <v>2138</v>
      </c>
      <c r="I37" t="s">
        <v>2138</v>
      </c>
      <c r="J37" t="s">
        <v>2139</v>
      </c>
      <c r="K37" t="s">
        <v>2175</v>
      </c>
    </row>
    <row r="38" spans="3:11" x14ac:dyDescent="0.3">
      <c r="C38" t="s">
        <v>99</v>
      </c>
      <c r="D38" t="s">
        <v>6</v>
      </c>
      <c r="E38" t="s">
        <v>2141</v>
      </c>
      <c r="F38" t="s">
        <v>2137</v>
      </c>
      <c r="G38" t="s">
        <v>2138</v>
      </c>
      <c r="H38" t="s">
        <v>2138</v>
      </c>
      <c r="I38" t="s">
        <v>2138</v>
      </c>
      <c r="J38" t="s">
        <v>2139</v>
      </c>
      <c r="K38" t="s">
        <v>2176</v>
      </c>
    </row>
    <row r="39" spans="3:11" x14ac:dyDescent="0.3">
      <c r="C39" t="s">
        <v>100</v>
      </c>
      <c r="D39" t="s">
        <v>6</v>
      </c>
      <c r="E39" t="s">
        <v>2141</v>
      </c>
      <c r="F39" t="s">
        <v>2137</v>
      </c>
      <c r="G39" t="s">
        <v>2138</v>
      </c>
      <c r="H39" t="s">
        <v>2138</v>
      </c>
      <c r="I39" t="s">
        <v>2138</v>
      </c>
      <c r="J39" t="s">
        <v>2139</v>
      </c>
      <c r="K39" t="s">
        <v>2177</v>
      </c>
    </row>
    <row r="40" spans="3:11" x14ac:dyDescent="0.3">
      <c r="C40" t="s">
        <v>101</v>
      </c>
      <c r="D40" t="s">
        <v>6</v>
      </c>
      <c r="E40" t="s">
        <v>2141</v>
      </c>
      <c r="F40" t="s">
        <v>2137</v>
      </c>
      <c r="G40" t="s">
        <v>2138</v>
      </c>
      <c r="H40" t="s">
        <v>2138</v>
      </c>
      <c r="I40" t="s">
        <v>2138</v>
      </c>
      <c r="J40" t="s">
        <v>2139</v>
      </c>
      <c r="K40" t="s">
        <v>2178</v>
      </c>
    </row>
    <row r="41" spans="3:11" x14ac:dyDescent="0.3">
      <c r="C41" t="s">
        <v>102</v>
      </c>
      <c r="D41" t="s">
        <v>6</v>
      </c>
      <c r="E41" t="s">
        <v>2141</v>
      </c>
      <c r="F41" t="s">
        <v>2137</v>
      </c>
      <c r="G41" t="s">
        <v>2138</v>
      </c>
      <c r="H41" t="s">
        <v>2138</v>
      </c>
      <c r="I41" t="s">
        <v>2138</v>
      </c>
      <c r="J41" t="s">
        <v>2139</v>
      </c>
      <c r="K41" t="s">
        <v>2179</v>
      </c>
    </row>
    <row r="42" spans="3:11" x14ac:dyDescent="0.3">
      <c r="C42" t="s">
        <v>103</v>
      </c>
      <c r="D42" t="s">
        <v>6</v>
      </c>
      <c r="E42" t="s">
        <v>2141</v>
      </c>
      <c r="F42" t="s">
        <v>2137</v>
      </c>
      <c r="G42" t="s">
        <v>2138</v>
      </c>
      <c r="H42" t="s">
        <v>2138</v>
      </c>
      <c r="I42" t="s">
        <v>2138</v>
      </c>
      <c r="J42" t="s">
        <v>2139</v>
      </c>
      <c r="K42" t="s">
        <v>2180</v>
      </c>
    </row>
    <row r="43" spans="3:11" x14ac:dyDescent="0.3">
      <c r="C43" t="s">
        <v>157</v>
      </c>
      <c r="D43" t="s">
        <v>6</v>
      </c>
      <c r="E43" t="s">
        <v>2141</v>
      </c>
      <c r="F43" t="s">
        <v>2137</v>
      </c>
      <c r="G43" t="s">
        <v>2138</v>
      </c>
      <c r="H43" t="s">
        <v>2138</v>
      </c>
      <c r="I43" t="s">
        <v>2138</v>
      </c>
      <c r="J43" t="s">
        <v>2139</v>
      </c>
      <c r="K43" t="s">
        <v>2181</v>
      </c>
    </row>
    <row r="44" spans="3:11" x14ac:dyDescent="0.3">
      <c r="C44" t="s">
        <v>158</v>
      </c>
      <c r="D44" t="s">
        <v>6</v>
      </c>
      <c r="E44" t="s">
        <v>2141</v>
      </c>
      <c r="F44" t="s">
        <v>2137</v>
      </c>
      <c r="G44" t="s">
        <v>2138</v>
      </c>
      <c r="H44" t="s">
        <v>2138</v>
      </c>
      <c r="I44" t="s">
        <v>2138</v>
      </c>
      <c r="J44" t="s">
        <v>2139</v>
      </c>
      <c r="K44" t="s">
        <v>2182</v>
      </c>
    </row>
    <row r="45" spans="3:11" x14ac:dyDescent="0.3">
      <c r="C45" t="s">
        <v>159</v>
      </c>
      <c r="D45" t="s">
        <v>6</v>
      </c>
      <c r="E45" t="s">
        <v>2141</v>
      </c>
      <c r="F45" t="s">
        <v>2137</v>
      </c>
      <c r="G45" t="s">
        <v>2138</v>
      </c>
      <c r="H45" t="s">
        <v>2138</v>
      </c>
      <c r="I45" t="s">
        <v>2138</v>
      </c>
      <c r="J45" t="s">
        <v>2139</v>
      </c>
      <c r="K45" t="s">
        <v>2183</v>
      </c>
    </row>
    <row r="46" spans="3:11" x14ac:dyDescent="0.3">
      <c r="C46" t="s">
        <v>160</v>
      </c>
      <c r="D46" t="s">
        <v>6</v>
      </c>
      <c r="E46" t="s">
        <v>2141</v>
      </c>
      <c r="F46" t="s">
        <v>2137</v>
      </c>
      <c r="G46" t="s">
        <v>2138</v>
      </c>
      <c r="H46" t="s">
        <v>2138</v>
      </c>
      <c r="I46" t="s">
        <v>2138</v>
      </c>
      <c r="J46" t="s">
        <v>2139</v>
      </c>
      <c r="K46" t="s">
        <v>2184</v>
      </c>
    </row>
    <row r="47" spans="3:11" x14ac:dyDescent="0.3">
      <c r="C47" t="s">
        <v>170</v>
      </c>
      <c r="D47" t="s">
        <v>6</v>
      </c>
      <c r="E47" t="s">
        <v>2141</v>
      </c>
      <c r="F47" t="s">
        <v>2137</v>
      </c>
      <c r="G47" t="s">
        <v>2138</v>
      </c>
      <c r="H47" t="s">
        <v>2138</v>
      </c>
      <c r="I47" t="s">
        <v>2138</v>
      </c>
      <c r="J47" t="s">
        <v>2139</v>
      </c>
      <c r="K47" t="s">
        <v>2185</v>
      </c>
    </row>
    <row r="48" spans="3:11" x14ac:dyDescent="0.3">
      <c r="C48" t="s">
        <v>171</v>
      </c>
      <c r="D48" t="s">
        <v>6</v>
      </c>
      <c r="E48" t="s">
        <v>2141</v>
      </c>
      <c r="F48" t="s">
        <v>2137</v>
      </c>
      <c r="G48" t="s">
        <v>2138</v>
      </c>
      <c r="H48" t="s">
        <v>2138</v>
      </c>
      <c r="I48" t="s">
        <v>2138</v>
      </c>
      <c r="J48" t="s">
        <v>2139</v>
      </c>
      <c r="K48" t="s">
        <v>2186</v>
      </c>
    </row>
    <row r="49" spans="3:11" x14ac:dyDescent="0.3">
      <c r="C49" t="s">
        <v>212</v>
      </c>
      <c r="D49" t="s">
        <v>6</v>
      </c>
      <c r="E49" t="s">
        <v>2141</v>
      </c>
      <c r="F49" t="s">
        <v>2137</v>
      </c>
      <c r="G49" t="s">
        <v>2138</v>
      </c>
      <c r="H49" t="s">
        <v>2138</v>
      </c>
      <c r="I49" t="s">
        <v>2138</v>
      </c>
      <c r="J49" t="s">
        <v>2139</v>
      </c>
      <c r="K49" t="s">
        <v>2187</v>
      </c>
    </row>
    <row r="50" spans="3:11" x14ac:dyDescent="0.3">
      <c r="C50" t="s">
        <v>244</v>
      </c>
      <c r="D50" t="s">
        <v>6</v>
      </c>
      <c r="E50" t="s">
        <v>2141</v>
      </c>
      <c r="F50" t="s">
        <v>2137</v>
      </c>
      <c r="G50" t="s">
        <v>2138</v>
      </c>
      <c r="H50" t="s">
        <v>2138</v>
      </c>
      <c r="I50" t="s">
        <v>2138</v>
      </c>
      <c r="J50" t="s">
        <v>2139</v>
      </c>
      <c r="K50" t="s">
        <v>2188</v>
      </c>
    </row>
    <row r="51" spans="3:11" x14ac:dyDescent="0.3">
      <c r="C51" t="s">
        <v>245</v>
      </c>
      <c r="D51" t="s">
        <v>6</v>
      </c>
      <c r="E51" t="s">
        <v>2141</v>
      </c>
      <c r="F51" t="s">
        <v>2137</v>
      </c>
      <c r="G51" t="s">
        <v>2138</v>
      </c>
      <c r="H51" t="s">
        <v>2138</v>
      </c>
      <c r="I51" t="s">
        <v>2138</v>
      </c>
      <c r="J51" t="s">
        <v>2139</v>
      </c>
      <c r="K51" t="s">
        <v>2189</v>
      </c>
    </row>
    <row r="52" spans="3:11" x14ac:dyDescent="0.3">
      <c r="C52" t="s">
        <v>246</v>
      </c>
      <c r="D52" t="s">
        <v>6</v>
      </c>
      <c r="E52" t="s">
        <v>2141</v>
      </c>
      <c r="F52" t="s">
        <v>2137</v>
      </c>
      <c r="G52" t="s">
        <v>2138</v>
      </c>
      <c r="H52" t="s">
        <v>2138</v>
      </c>
      <c r="I52" t="s">
        <v>2138</v>
      </c>
      <c r="J52" t="s">
        <v>2139</v>
      </c>
      <c r="K52" t="s">
        <v>2190</v>
      </c>
    </row>
    <row r="53" spans="3:11" x14ac:dyDescent="0.3">
      <c r="C53" t="s">
        <v>247</v>
      </c>
      <c r="D53" t="s">
        <v>6</v>
      </c>
      <c r="E53" t="s">
        <v>2141</v>
      </c>
      <c r="F53" t="s">
        <v>2137</v>
      </c>
      <c r="G53" t="s">
        <v>2138</v>
      </c>
      <c r="H53" t="s">
        <v>2138</v>
      </c>
      <c r="I53" t="s">
        <v>2138</v>
      </c>
      <c r="J53" t="s">
        <v>2139</v>
      </c>
      <c r="K53" t="s">
        <v>2191</v>
      </c>
    </row>
    <row r="54" spans="3:11" x14ac:dyDescent="0.3">
      <c r="C54" t="s">
        <v>249</v>
      </c>
      <c r="D54" t="s">
        <v>6</v>
      </c>
      <c r="E54" t="s">
        <v>2141</v>
      </c>
      <c r="F54" t="s">
        <v>2137</v>
      </c>
      <c r="G54" t="s">
        <v>2138</v>
      </c>
      <c r="H54" t="s">
        <v>2138</v>
      </c>
      <c r="I54" t="s">
        <v>2138</v>
      </c>
      <c r="J54" t="s">
        <v>2139</v>
      </c>
      <c r="K54" t="s">
        <v>2192</v>
      </c>
    </row>
    <row r="55" spans="3:11" x14ac:dyDescent="0.3">
      <c r="C55" t="s">
        <v>250</v>
      </c>
      <c r="D55" t="s">
        <v>6</v>
      </c>
      <c r="E55" t="s">
        <v>2141</v>
      </c>
      <c r="F55" t="s">
        <v>2137</v>
      </c>
      <c r="G55" t="s">
        <v>2138</v>
      </c>
      <c r="H55" t="s">
        <v>2138</v>
      </c>
      <c r="I55" t="s">
        <v>2138</v>
      </c>
      <c r="J55" t="s">
        <v>2139</v>
      </c>
      <c r="K55" t="s">
        <v>2193</v>
      </c>
    </row>
    <row r="56" spans="3:11" x14ac:dyDescent="0.3">
      <c r="C56" t="s">
        <v>251</v>
      </c>
      <c r="D56" t="s">
        <v>6</v>
      </c>
      <c r="E56" t="s">
        <v>2141</v>
      </c>
      <c r="F56" t="s">
        <v>2137</v>
      </c>
      <c r="G56" t="s">
        <v>2138</v>
      </c>
      <c r="H56" t="s">
        <v>2138</v>
      </c>
      <c r="I56" t="s">
        <v>2138</v>
      </c>
      <c r="J56" t="s">
        <v>2139</v>
      </c>
      <c r="K56" t="s">
        <v>2194</v>
      </c>
    </row>
    <row r="57" spans="3:11" x14ac:dyDescent="0.3">
      <c r="C57" t="s">
        <v>252</v>
      </c>
      <c r="D57" t="s">
        <v>6</v>
      </c>
      <c r="E57" t="s">
        <v>2141</v>
      </c>
      <c r="F57" t="s">
        <v>2137</v>
      </c>
      <c r="G57" t="s">
        <v>2138</v>
      </c>
      <c r="H57" t="s">
        <v>2138</v>
      </c>
      <c r="I57" t="s">
        <v>2138</v>
      </c>
      <c r="J57" t="s">
        <v>2139</v>
      </c>
      <c r="K57" t="s">
        <v>2195</v>
      </c>
    </row>
    <row r="58" spans="3:11" x14ac:dyDescent="0.3">
      <c r="C58" t="s">
        <v>253</v>
      </c>
      <c r="D58" t="s">
        <v>6</v>
      </c>
      <c r="E58" t="s">
        <v>2141</v>
      </c>
      <c r="F58" t="s">
        <v>2137</v>
      </c>
      <c r="G58" t="s">
        <v>2138</v>
      </c>
      <c r="H58" t="s">
        <v>2138</v>
      </c>
      <c r="I58" t="s">
        <v>2138</v>
      </c>
      <c r="J58" t="s">
        <v>2139</v>
      </c>
      <c r="K58" t="s">
        <v>2196</v>
      </c>
    </row>
    <row r="59" spans="3:11" x14ac:dyDescent="0.3">
      <c r="C59" t="s">
        <v>254</v>
      </c>
      <c r="D59" t="s">
        <v>6</v>
      </c>
      <c r="E59" t="s">
        <v>2141</v>
      </c>
      <c r="F59" t="s">
        <v>2137</v>
      </c>
      <c r="G59" t="s">
        <v>2138</v>
      </c>
      <c r="H59" t="s">
        <v>2138</v>
      </c>
      <c r="I59" t="s">
        <v>2138</v>
      </c>
      <c r="J59" t="s">
        <v>2139</v>
      </c>
      <c r="K59" t="s">
        <v>2197</v>
      </c>
    </row>
    <row r="60" spans="3:11" x14ac:dyDescent="0.3">
      <c r="C60" t="s">
        <v>255</v>
      </c>
      <c r="D60" t="s">
        <v>6</v>
      </c>
      <c r="E60" t="s">
        <v>2141</v>
      </c>
      <c r="F60" t="s">
        <v>2137</v>
      </c>
      <c r="G60" t="s">
        <v>2138</v>
      </c>
      <c r="H60" t="s">
        <v>2138</v>
      </c>
      <c r="I60" t="s">
        <v>2138</v>
      </c>
      <c r="J60" t="s">
        <v>2139</v>
      </c>
      <c r="K60" t="s">
        <v>2198</v>
      </c>
    </row>
    <row r="61" spans="3:11" x14ac:dyDescent="0.3">
      <c r="C61" t="s">
        <v>256</v>
      </c>
      <c r="D61" t="s">
        <v>6</v>
      </c>
      <c r="E61" t="s">
        <v>2141</v>
      </c>
      <c r="F61" t="s">
        <v>2137</v>
      </c>
      <c r="G61" t="s">
        <v>2138</v>
      </c>
      <c r="H61" t="s">
        <v>2138</v>
      </c>
      <c r="I61" t="s">
        <v>2138</v>
      </c>
      <c r="J61" t="s">
        <v>2139</v>
      </c>
      <c r="K61" t="s">
        <v>2199</v>
      </c>
    </row>
    <row r="62" spans="3:11" x14ac:dyDescent="0.3">
      <c r="C62" t="s">
        <v>257</v>
      </c>
      <c r="D62" t="s">
        <v>6</v>
      </c>
      <c r="E62" t="s">
        <v>2141</v>
      </c>
      <c r="F62" t="s">
        <v>2137</v>
      </c>
      <c r="G62" t="s">
        <v>2138</v>
      </c>
      <c r="H62" t="s">
        <v>2138</v>
      </c>
      <c r="I62" t="s">
        <v>2138</v>
      </c>
      <c r="J62" t="s">
        <v>2139</v>
      </c>
      <c r="K62" t="s">
        <v>2200</v>
      </c>
    </row>
    <row r="63" spans="3:11" x14ac:dyDescent="0.3">
      <c r="C63" t="s">
        <v>258</v>
      </c>
      <c r="D63" t="s">
        <v>6</v>
      </c>
      <c r="E63" t="s">
        <v>2141</v>
      </c>
      <c r="F63" t="s">
        <v>2137</v>
      </c>
      <c r="G63" t="s">
        <v>2138</v>
      </c>
      <c r="H63" t="s">
        <v>2138</v>
      </c>
      <c r="I63" t="s">
        <v>2138</v>
      </c>
      <c r="J63" t="s">
        <v>2139</v>
      </c>
      <c r="K63" t="s">
        <v>2201</v>
      </c>
    </row>
    <row r="64" spans="3:11" x14ac:dyDescent="0.3">
      <c r="C64" t="s">
        <v>259</v>
      </c>
      <c r="D64" t="s">
        <v>6</v>
      </c>
      <c r="E64" t="s">
        <v>2141</v>
      </c>
      <c r="F64" t="s">
        <v>2137</v>
      </c>
      <c r="G64" t="s">
        <v>2138</v>
      </c>
      <c r="H64" t="s">
        <v>2138</v>
      </c>
      <c r="I64" t="s">
        <v>2138</v>
      </c>
      <c r="J64" t="s">
        <v>2139</v>
      </c>
      <c r="K64" t="s">
        <v>2202</v>
      </c>
    </row>
    <row r="65" spans="3:11" x14ac:dyDescent="0.3">
      <c r="C65" t="s">
        <v>260</v>
      </c>
      <c r="D65" t="s">
        <v>6</v>
      </c>
      <c r="E65" t="s">
        <v>2141</v>
      </c>
      <c r="F65" t="s">
        <v>2137</v>
      </c>
      <c r="G65" t="s">
        <v>2138</v>
      </c>
      <c r="H65" t="s">
        <v>2138</v>
      </c>
      <c r="I65" t="s">
        <v>2138</v>
      </c>
      <c r="J65" t="s">
        <v>2139</v>
      </c>
      <c r="K65" t="s">
        <v>2203</v>
      </c>
    </row>
    <row r="66" spans="3:11" x14ac:dyDescent="0.3">
      <c r="C66" t="s">
        <v>261</v>
      </c>
      <c r="D66" t="s">
        <v>6</v>
      </c>
      <c r="E66" t="s">
        <v>2141</v>
      </c>
      <c r="F66" t="s">
        <v>2137</v>
      </c>
      <c r="G66" t="s">
        <v>2138</v>
      </c>
      <c r="H66" t="s">
        <v>2138</v>
      </c>
      <c r="I66" t="s">
        <v>2138</v>
      </c>
      <c r="J66" t="s">
        <v>2139</v>
      </c>
      <c r="K66" t="s">
        <v>2204</v>
      </c>
    </row>
    <row r="67" spans="3:11" x14ac:dyDescent="0.3">
      <c r="C67" t="s">
        <v>262</v>
      </c>
      <c r="D67" t="s">
        <v>6</v>
      </c>
      <c r="E67" t="s">
        <v>2141</v>
      </c>
      <c r="F67" t="s">
        <v>2137</v>
      </c>
      <c r="G67" t="s">
        <v>2138</v>
      </c>
      <c r="H67" t="s">
        <v>2138</v>
      </c>
      <c r="I67" t="s">
        <v>2138</v>
      </c>
      <c r="J67" t="s">
        <v>2139</v>
      </c>
      <c r="K67" t="s">
        <v>2205</v>
      </c>
    </row>
    <row r="68" spans="3:11" x14ac:dyDescent="0.3">
      <c r="C68" t="s">
        <v>263</v>
      </c>
      <c r="D68" t="s">
        <v>6</v>
      </c>
      <c r="E68" t="s">
        <v>2141</v>
      </c>
      <c r="F68" t="s">
        <v>2137</v>
      </c>
      <c r="G68" t="s">
        <v>2138</v>
      </c>
      <c r="H68" t="s">
        <v>2138</v>
      </c>
      <c r="I68" t="s">
        <v>2138</v>
      </c>
      <c r="J68" t="s">
        <v>2139</v>
      </c>
      <c r="K68" t="s">
        <v>2206</v>
      </c>
    </row>
    <row r="69" spans="3:11" x14ac:dyDescent="0.3">
      <c r="C69" t="s">
        <v>264</v>
      </c>
      <c r="D69" t="s">
        <v>6</v>
      </c>
      <c r="E69" t="s">
        <v>2141</v>
      </c>
      <c r="F69" t="s">
        <v>2137</v>
      </c>
      <c r="G69" t="s">
        <v>2138</v>
      </c>
      <c r="H69" t="s">
        <v>2138</v>
      </c>
      <c r="I69" t="s">
        <v>2138</v>
      </c>
      <c r="J69" t="s">
        <v>2139</v>
      </c>
      <c r="K69" t="s">
        <v>2207</v>
      </c>
    </row>
    <row r="70" spans="3:11" x14ac:dyDescent="0.3">
      <c r="C70" t="s">
        <v>265</v>
      </c>
      <c r="D70" t="s">
        <v>6</v>
      </c>
      <c r="E70" t="s">
        <v>2141</v>
      </c>
      <c r="F70" t="s">
        <v>2137</v>
      </c>
      <c r="G70" t="s">
        <v>2138</v>
      </c>
      <c r="H70" t="s">
        <v>2138</v>
      </c>
      <c r="I70" t="s">
        <v>2138</v>
      </c>
      <c r="J70" t="s">
        <v>2139</v>
      </c>
      <c r="K70" t="s">
        <v>2208</v>
      </c>
    </row>
    <row r="71" spans="3:11" x14ac:dyDescent="0.3">
      <c r="C71" t="s">
        <v>266</v>
      </c>
      <c r="D71" t="s">
        <v>6</v>
      </c>
      <c r="E71" t="s">
        <v>2141</v>
      </c>
      <c r="F71" t="s">
        <v>2137</v>
      </c>
      <c r="G71" t="s">
        <v>2138</v>
      </c>
      <c r="H71" t="s">
        <v>2138</v>
      </c>
      <c r="I71" t="s">
        <v>2138</v>
      </c>
      <c r="J71" t="s">
        <v>2139</v>
      </c>
      <c r="K71" t="s">
        <v>2209</v>
      </c>
    </row>
    <row r="72" spans="3:11" x14ac:dyDescent="0.3">
      <c r="C72" t="s">
        <v>267</v>
      </c>
      <c r="D72" t="s">
        <v>6</v>
      </c>
      <c r="E72" t="s">
        <v>2141</v>
      </c>
      <c r="F72" t="s">
        <v>2137</v>
      </c>
      <c r="G72" t="s">
        <v>2138</v>
      </c>
      <c r="H72" t="s">
        <v>2138</v>
      </c>
      <c r="I72" t="s">
        <v>2138</v>
      </c>
      <c r="J72" t="s">
        <v>2139</v>
      </c>
      <c r="K72" t="s">
        <v>2210</v>
      </c>
    </row>
    <row r="73" spans="3:11" x14ac:dyDescent="0.3">
      <c r="C73" t="s">
        <v>268</v>
      </c>
      <c r="D73" t="s">
        <v>6</v>
      </c>
      <c r="E73" t="s">
        <v>2141</v>
      </c>
      <c r="F73" t="s">
        <v>2137</v>
      </c>
      <c r="G73" t="s">
        <v>2138</v>
      </c>
      <c r="H73" t="s">
        <v>2138</v>
      </c>
      <c r="I73" t="s">
        <v>2138</v>
      </c>
      <c r="J73" t="s">
        <v>2139</v>
      </c>
      <c r="K73" t="s">
        <v>2211</v>
      </c>
    </row>
    <row r="74" spans="3:11" x14ac:dyDescent="0.3">
      <c r="C74" t="s">
        <v>269</v>
      </c>
      <c r="D74" t="s">
        <v>6</v>
      </c>
      <c r="E74" t="s">
        <v>2141</v>
      </c>
      <c r="F74" t="s">
        <v>2137</v>
      </c>
      <c r="G74" t="s">
        <v>2138</v>
      </c>
      <c r="H74" t="s">
        <v>2138</v>
      </c>
      <c r="I74" t="s">
        <v>2138</v>
      </c>
      <c r="J74" t="s">
        <v>2139</v>
      </c>
      <c r="K74" t="s">
        <v>2212</v>
      </c>
    </row>
    <row r="75" spans="3:11" x14ac:dyDescent="0.3">
      <c r="C75" t="s">
        <v>270</v>
      </c>
      <c r="D75" t="s">
        <v>6</v>
      </c>
      <c r="E75" t="s">
        <v>2141</v>
      </c>
      <c r="F75" t="s">
        <v>2137</v>
      </c>
      <c r="G75" t="s">
        <v>2138</v>
      </c>
      <c r="H75" t="s">
        <v>2138</v>
      </c>
      <c r="I75" t="s">
        <v>2138</v>
      </c>
      <c r="J75" t="s">
        <v>2139</v>
      </c>
      <c r="K75" t="s">
        <v>2213</v>
      </c>
    </row>
    <row r="76" spans="3:11" x14ac:dyDescent="0.3">
      <c r="C76" t="s">
        <v>271</v>
      </c>
      <c r="D76" t="s">
        <v>6</v>
      </c>
      <c r="E76" t="s">
        <v>2141</v>
      </c>
      <c r="F76" t="s">
        <v>2137</v>
      </c>
      <c r="G76" t="s">
        <v>2138</v>
      </c>
      <c r="H76" t="s">
        <v>2138</v>
      </c>
      <c r="I76" t="s">
        <v>2138</v>
      </c>
      <c r="J76" t="s">
        <v>2139</v>
      </c>
      <c r="K76" t="s">
        <v>2214</v>
      </c>
    </row>
    <row r="77" spans="3:11" x14ac:dyDescent="0.3">
      <c r="C77" t="s">
        <v>272</v>
      </c>
      <c r="D77" t="s">
        <v>6</v>
      </c>
      <c r="E77" t="s">
        <v>2141</v>
      </c>
      <c r="F77" t="s">
        <v>2137</v>
      </c>
      <c r="G77" t="s">
        <v>2138</v>
      </c>
      <c r="H77" t="s">
        <v>2138</v>
      </c>
      <c r="I77" t="s">
        <v>2138</v>
      </c>
      <c r="J77" t="s">
        <v>2139</v>
      </c>
      <c r="K77" t="s">
        <v>2215</v>
      </c>
    </row>
    <row r="78" spans="3:11" x14ac:dyDescent="0.3">
      <c r="C78" t="s">
        <v>273</v>
      </c>
      <c r="D78" t="s">
        <v>6</v>
      </c>
      <c r="E78" t="s">
        <v>2141</v>
      </c>
      <c r="F78" t="s">
        <v>2137</v>
      </c>
      <c r="G78" t="s">
        <v>2138</v>
      </c>
      <c r="H78" t="s">
        <v>2138</v>
      </c>
      <c r="I78" t="s">
        <v>2138</v>
      </c>
      <c r="J78" t="s">
        <v>2139</v>
      </c>
      <c r="K78" t="s">
        <v>2216</v>
      </c>
    </row>
    <row r="79" spans="3:11" x14ac:dyDescent="0.3">
      <c r="C79" t="s">
        <v>275</v>
      </c>
      <c r="D79" t="s">
        <v>6</v>
      </c>
      <c r="E79" t="s">
        <v>2141</v>
      </c>
      <c r="F79" t="s">
        <v>2137</v>
      </c>
      <c r="G79" t="s">
        <v>2138</v>
      </c>
      <c r="H79" t="s">
        <v>2138</v>
      </c>
      <c r="I79" t="s">
        <v>2138</v>
      </c>
      <c r="J79" t="s">
        <v>2139</v>
      </c>
      <c r="K79" t="s">
        <v>2217</v>
      </c>
    </row>
    <row r="80" spans="3:11" x14ac:dyDescent="0.3">
      <c r="C80" t="s">
        <v>282</v>
      </c>
      <c r="D80" t="s">
        <v>6</v>
      </c>
      <c r="E80" t="s">
        <v>2141</v>
      </c>
      <c r="F80" t="s">
        <v>2137</v>
      </c>
      <c r="G80" t="s">
        <v>2138</v>
      </c>
      <c r="H80" t="s">
        <v>2138</v>
      </c>
      <c r="I80" t="s">
        <v>2138</v>
      </c>
      <c r="J80" t="s">
        <v>2139</v>
      </c>
      <c r="K80" t="s">
        <v>2218</v>
      </c>
    </row>
    <row r="81" spans="3:11" x14ac:dyDescent="0.3">
      <c r="C81" t="s">
        <v>283</v>
      </c>
      <c r="D81" t="s">
        <v>6</v>
      </c>
      <c r="E81" t="s">
        <v>2141</v>
      </c>
      <c r="F81" t="s">
        <v>2137</v>
      </c>
      <c r="G81" t="s">
        <v>2138</v>
      </c>
      <c r="H81" t="s">
        <v>2138</v>
      </c>
      <c r="I81" t="s">
        <v>2138</v>
      </c>
      <c r="J81" t="s">
        <v>2139</v>
      </c>
      <c r="K81" t="s">
        <v>2219</v>
      </c>
    </row>
    <row r="82" spans="3:11" x14ac:dyDescent="0.3">
      <c r="C82" t="s">
        <v>284</v>
      </c>
      <c r="D82" t="s">
        <v>6</v>
      </c>
      <c r="E82" t="s">
        <v>2141</v>
      </c>
      <c r="F82" t="s">
        <v>2137</v>
      </c>
      <c r="G82" t="s">
        <v>2138</v>
      </c>
      <c r="H82" t="s">
        <v>2138</v>
      </c>
      <c r="I82" t="s">
        <v>2138</v>
      </c>
      <c r="J82" t="s">
        <v>2139</v>
      </c>
      <c r="K82" t="s">
        <v>2220</v>
      </c>
    </row>
    <row r="83" spans="3:11" x14ac:dyDescent="0.3">
      <c r="C83" t="s">
        <v>285</v>
      </c>
      <c r="D83" t="s">
        <v>6</v>
      </c>
      <c r="E83" t="s">
        <v>2141</v>
      </c>
      <c r="F83" t="s">
        <v>2137</v>
      </c>
      <c r="G83" t="s">
        <v>2138</v>
      </c>
      <c r="H83" t="s">
        <v>2138</v>
      </c>
      <c r="I83" t="s">
        <v>2138</v>
      </c>
      <c r="J83" t="s">
        <v>2139</v>
      </c>
      <c r="K83" t="s">
        <v>2221</v>
      </c>
    </row>
    <row r="84" spans="3:11" x14ac:dyDescent="0.3">
      <c r="C84" t="s">
        <v>313</v>
      </c>
      <c r="D84" t="s">
        <v>6</v>
      </c>
      <c r="E84" t="s">
        <v>2141</v>
      </c>
      <c r="F84" t="s">
        <v>2137</v>
      </c>
      <c r="G84" t="s">
        <v>2138</v>
      </c>
      <c r="H84" t="s">
        <v>2138</v>
      </c>
      <c r="I84" t="s">
        <v>2138</v>
      </c>
      <c r="J84" t="s">
        <v>2139</v>
      </c>
      <c r="K84" t="s">
        <v>2222</v>
      </c>
    </row>
    <row r="85" spans="3:11" x14ac:dyDescent="0.3">
      <c r="C85" t="s">
        <v>314</v>
      </c>
      <c r="D85" t="s">
        <v>6</v>
      </c>
      <c r="E85" t="s">
        <v>2141</v>
      </c>
      <c r="F85" t="s">
        <v>2137</v>
      </c>
      <c r="G85" t="s">
        <v>2138</v>
      </c>
      <c r="H85" t="s">
        <v>2138</v>
      </c>
      <c r="I85" t="s">
        <v>2138</v>
      </c>
      <c r="J85" t="s">
        <v>2139</v>
      </c>
      <c r="K85" t="s">
        <v>2223</v>
      </c>
    </row>
    <row r="86" spans="3:11" x14ac:dyDescent="0.3">
      <c r="C86" t="s">
        <v>322</v>
      </c>
      <c r="D86" t="s">
        <v>6</v>
      </c>
      <c r="E86" t="s">
        <v>2141</v>
      </c>
      <c r="F86" t="s">
        <v>2137</v>
      </c>
      <c r="G86" t="s">
        <v>2138</v>
      </c>
      <c r="H86" t="s">
        <v>2138</v>
      </c>
      <c r="I86" t="s">
        <v>2138</v>
      </c>
      <c r="J86" t="s">
        <v>2139</v>
      </c>
      <c r="K86" t="s">
        <v>2224</v>
      </c>
    </row>
    <row r="87" spans="3:11" x14ac:dyDescent="0.3">
      <c r="C87" t="s">
        <v>327</v>
      </c>
      <c r="D87" t="s">
        <v>6</v>
      </c>
      <c r="E87" t="s">
        <v>2141</v>
      </c>
      <c r="F87" t="s">
        <v>2137</v>
      </c>
      <c r="G87" t="s">
        <v>2138</v>
      </c>
      <c r="H87" t="s">
        <v>2138</v>
      </c>
      <c r="I87" t="s">
        <v>2138</v>
      </c>
      <c r="J87" t="s">
        <v>2139</v>
      </c>
      <c r="K87" t="s">
        <v>2225</v>
      </c>
    </row>
    <row r="88" spans="3:11" x14ac:dyDescent="0.3">
      <c r="C88" t="s">
        <v>335</v>
      </c>
      <c r="D88" t="s">
        <v>6</v>
      </c>
      <c r="E88" t="s">
        <v>2141</v>
      </c>
      <c r="F88" t="s">
        <v>2137</v>
      </c>
      <c r="G88" t="s">
        <v>2138</v>
      </c>
      <c r="H88" t="s">
        <v>2138</v>
      </c>
      <c r="I88" t="s">
        <v>2138</v>
      </c>
      <c r="J88" t="s">
        <v>2139</v>
      </c>
      <c r="K88" t="s">
        <v>2226</v>
      </c>
    </row>
    <row r="89" spans="3:11" x14ac:dyDescent="0.3">
      <c r="C89" t="s">
        <v>338</v>
      </c>
      <c r="D89" t="s">
        <v>6</v>
      </c>
      <c r="E89" t="s">
        <v>2141</v>
      </c>
      <c r="F89" t="s">
        <v>2137</v>
      </c>
      <c r="G89" t="s">
        <v>2138</v>
      </c>
      <c r="H89" t="s">
        <v>2138</v>
      </c>
      <c r="I89" t="s">
        <v>2138</v>
      </c>
      <c r="J89" t="s">
        <v>2139</v>
      </c>
      <c r="K89" t="s">
        <v>2227</v>
      </c>
    </row>
    <row r="90" spans="3:11" x14ac:dyDescent="0.3">
      <c r="C90" t="s">
        <v>339</v>
      </c>
      <c r="D90" t="s">
        <v>6</v>
      </c>
      <c r="E90" t="s">
        <v>2141</v>
      </c>
      <c r="F90" t="s">
        <v>2137</v>
      </c>
      <c r="G90" t="s">
        <v>2138</v>
      </c>
      <c r="H90" t="s">
        <v>2138</v>
      </c>
      <c r="I90" t="s">
        <v>2138</v>
      </c>
      <c r="J90" t="s">
        <v>2139</v>
      </c>
      <c r="K90" t="s">
        <v>2228</v>
      </c>
    </row>
    <row r="91" spans="3:11" x14ac:dyDescent="0.3">
      <c r="C91" t="s">
        <v>340</v>
      </c>
      <c r="D91" t="s">
        <v>6</v>
      </c>
      <c r="E91" t="s">
        <v>2141</v>
      </c>
      <c r="F91" t="s">
        <v>2137</v>
      </c>
      <c r="G91" t="s">
        <v>2138</v>
      </c>
      <c r="H91" t="s">
        <v>2138</v>
      </c>
      <c r="I91" t="s">
        <v>2138</v>
      </c>
      <c r="J91" t="s">
        <v>2139</v>
      </c>
      <c r="K91" t="s">
        <v>2229</v>
      </c>
    </row>
    <row r="92" spans="3:11" x14ac:dyDescent="0.3">
      <c r="C92" t="s">
        <v>366</v>
      </c>
      <c r="D92" t="s">
        <v>6</v>
      </c>
      <c r="E92" t="s">
        <v>2141</v>
      </c>
      <c r="F92" t="s">
        <v>2137</v>
      </c>
      <c r="G92" t="s">
        <v>2138</v>
      </c>
      <c r="H92" t="s">
        <v>2138</v>
      </c>
      <c r="I92" t="s">
        <v>2138</v>
      </c>
      <c r="J92" t="s">
        <v>2139</v>
      </c>
      <c r="K92" t="s">
        <v>2230</v>
      </c>
    </row>
    <row r="93" spans="3:11" x14ac:dyDescent="0.3">
      <c r="C93" t="s">
        <v>427</v>
      </c>
      <c r="D93" t="s">
        <v>6</v>
      </c>
      <c r="E93" t="s">
        <v>2141</v>
      </c>
      <c r="F93" t="s">
        <v>2137</v>
      </c>
      <c r="G93" t="s">
        <v>2138</v>
      </c>
      <c r="H93" t="s">
        <v>2138</v>
      </c>
      <c r="I93" t="s">
        <v>2138</v>
      </c>
      <c r="J93" t="s">
        <v>2139</v>
      </c>
      <c r="K93" t="s">
        <v>2231</v>
      </c>
    </row>
    <row r="94" spans="3:11" x14ac:dyDescent="0.3">
      <c r="C94" t="s">
        <v>431</v>
      </c>
      <c r="D94" t="s">
        <v>6</v>
      </c>
      <c r="E94" t="s">
        <v>2141</v>
      </c>
      <c r="F94" t="s">
        <v>2137</v>
      </c>
      <c r="G94" t="s">
        <v>2138</v>
      </c>
      <c r="H94" t="s">
        <v>2138</v>
      </c>
      <c r="I94" t="s">
        <v>2138</v>
      </c>
      <c r="J94" t="s">
        <v>2139</v>
      </c>
      <c r="K94" t="s">
        <v>2232</v>
      </c>
    </row>
    <row r="95" spans="3:11" x14ac:dyDescent="0.3">
      <c r="C95" t="s">
        <v>433</v>
      </c>
      <c r="D95" t="s">
        <v>6</v>
      </c>
      <c r="E95" t="s">
        <v>2141</v>
      </c>
      <c r="F95" t="s">
        <v>2137</v>
      </c>
      <c r="G95" t="s">
        <v>2138</v>
      </c>
      <c r="H95" t="s">
        <v>2138</v>
      </c>
      <c r="I95" t="s">
        <v>2138</v>
      </c>
      <c r="J95" t="s">
        <v>2139</v>
      </c>
      <c r="K95" t="s">
        <v>2233</v>
      </c>
    </row>
    <row r="96" spans="3:11" x14ac:dyDescent="0.3">
      <c r="C96" t="s">
        <v>435</v>
      </c>
      <c r="D96" t="s">
        <v>6</v>
      </c>
      <c r="E96" t="s">
        <v>2141</v>
      </c>
      <c r="F96" t="s">
        <v>2137</v>
      </c>
      <c r="G96" t="s">
        <v>2138</v>
      </c>
      <c r="H96" t="s">
        <v>2138</v>
      </c>
      <c r="I96" t="s">
        <v>2138</v>
      </c>
      <c r="J96" t="s">
        <v>2139</v>
      </c>
      <c r="K96" t="s">
        <v>2235</v>
      </c>
    </row>
    <row r="97" spans="3:11" x14ac:dyDescent="0.3">
      <c r="C97" t="s">
        <v>437</v>
      </c>
      <c r="D97" t="s">
        <v>6</v>
      </c>
      <c r="E97" t="s">
        <v>2141</v>
      </c>
      <c r="F97" t="s">
        <v>2137</v>
      </c>
      <c r="G97" t="s">
        <v>2138</v>
      </c>
      <c r="H97" t="s">
        <v>2138</v>
      </c>
      <c r="I97" t="s">
        <v>2138</v>
      </c>
      <c r="J97" t="s">
        <v>2139</v>
      </c>
      <c r="K97" t="s">
        <v>2237</v>
      </c>
    </row>
    <row r="98" spans="3:11" x14ac:dyDescent="0.3">
      <c r="C98" t="s">
        <v>438</v>
      </c>
      <c r="D98" t="s">
        <v>6</v>
      </c>
      <c r="E98" t="s">
        <v>2141</v>
      </c>
      <c r="F98" t="s">
        <v>2137</v>
      </c>
      <c r="G98" t="s">
        <v>2138</v>
      </c>
      <c r="H98" t="s">
        <v>2138</v>
      </c>
      <c r="I98" t="s">
        <v>2138</v>
      </c>
      <c r="J98" t="s">
        <v>2139</v>
      </c>
      <c r="K98" t="s">
        <v>2238</v>
      </c>
    </row>
    <row r="99" spans="3:11" x14ac:dyDescent="0.3">
      <c r="C99" t="s">
        <v>439</v>
      </c>
      <c r="D99" t="s">
        <v>6</v>
      </c>
      <c r="E99" t="s">
        <v>2141</v>
      </c>
      <c r="F99" t="s">
        <v>2137</v>
      </c>
      <c r="G99" t="s">
        <v>2138</v>
      </c>
      <c r="H99" t="s">
        <v>2138</v>
      </c>
      <c r="I99" t="s">
        <v>2138</v>
      </c>
      <c r="J99" t="s">
        <v>2139</v>
      </c>
      <c r="K99" t="s">
        <v>2239</v>
      </c>
    </row>
    <row r="100" spans="3:11" x14ac:dyDescent="0.3">
      <c r="C100" t="s">
        <v>440</v>
      </c>
      <c r="D100" t="s">
        <v>6</v>
      </c>
      <c r="E100" t="s">
        <v>2141</v>
      </c>
      <c r="F100" t="s">
        <v>2137</v>
      </c>
      <c r="G100" t="s">
        <v>2138</v>
      </c>
      <c r="H100" t="s">
        <v>2138</v>
      </c>
      <c r="I100" t="s">
        <v>2138</v>
      </c>
      <c r="J100" t="s">
        <v>2139</v>
      </c>
      <c r="K100" t="s">
        <v>2240</v>
      </c>
    </row>
    <row r="101" spans="3:11" x14ac:dyDescent="0.3">
      <c r="C101" t="s">
        <v>441</v>
      </c>
      <c r="D101" t="s">
        <v>6</v>
      </c>
      <c r="E101" t="s">
        <v>2141</v>
      </c>
      <c r="F101" t="s">
        <v>2137</v>
      </c>
      <c r="G101" t="s">
        <v>2138</v>
      </c>
      <c r="H101" t="s">
        <v>2138</v>
      </c>
      <c r="I101" t="s">
        <v>2138</v>
      </c>
      <c r="J101" t="s">
        <v>2139</v>
      </c>
      <c r="K101" t="s">
        <v>2241</v>
      </c>
    </row>
    <row r="102" spans="3:11" x14ac:dyDescent="0.3">
      <c r="C102" t="s">
        <v>442</v>
      </c>
      <c r="D102" t="s">
        <v>6</v>
      </c>
      <c r="E102" t="s">
        <v>2141</v>
      </c>
      <c r="F102" t="s">
        <v>2137</v>
      </c>
      <c r="G102" t="s">
        <v>2138</v>
      </c>
      <c r="H102" t="s">
        <v>2138</v>
      </c>
      <c r="I102" t="s">
        <v>2138</v>
      </c>
      <c r="J102" t="s">
        <v>2139</v>
      </c>
      <c r="K102" t="s">
        <v>2242</v>
      </c>
    </row>
    <row r="103" spans="3:11" x14ac:dyDescent="0.3">
      <c r="C103" t="s">
        <v>445</v>
      </c>
      <c r="D103" t="s">
        <v>6</v>
      </c>
      <c r="E103" t="s">
        <v>2141</v>
      </c>
      <c r="F103" t="s">
        <v>2137</v>
      </c>
      <c r="G103" t="s">
        <v>2138</v>
      </c>
      <c r="H103" t="s">
        <v>2138</v>
      </c>
      <c r="I103" t="s">
        <v>2138</v>
      </c>
      <c r="J103" t="s">
        <v>2139</v>
      </c>
      <c r="K103" t="s">
        <v>2243</v>
      </c>
    </row>
    <row r="104" spans="3:11" x14ac:dyDescent="0.3">
      <c r="C104" t="s">
        <v>446</v>
      </c>
      <c r="D104" t="s">
        <v>6</v>
      </c>
      <c r="E104" t="s">
        <v>2141</v>
      </c>
      <c r="F104" t="s">
        <v>2137</v>
      </c>
      <c r="G104" t="s">
        <v>2138</v>
      </c>
      <c r="H104" t="s">
        <v>2138</v>
      </c>
      <c r="I104" t="s">
        <v>2138</v>
      </c>
      <c r="J104" t="s">
        <v>2139</v>
      </c>
      <c r="K104" t="s">
        <v>2244</v>
      </c>
    </row>
    <row r="105" spans="3:11" x14ac:dyDescent="0.3">
      <c r="C105" t="s">
        <v>447</v>
      </c>
      <c r="D105" t="s">
        <v>6</v>
      </c>
      <c r="E105" t="s">
        <v>2141</v>
      </c>
      <c r="F105" t="s">
        <v>2137</v>
      </c>
      <c r="G105" t="s">
        <v>2138</v>
      </c>
      <c r="H105" t="s">
        <v>2138</v>
      </c>
      <c r="I105" t="s">
        <v>2138</v>
      </c>
      <c r="J105" t="s">
        <v>2139</v>
      </c>
      <c r="K105" t="s">
        <v>2245</v>
      </c>
    </row>
    <row r="106" spans="3:11" x14ac:dyDescent="0.3">
      <c r="C106" t="s">
        <v>2246</v>
      </c>
      <c r="D106" t="s">
        <v>6</v>
      </c>
      <c r="E106" t="s">
        <v>2141</v>
      </c>
      <c r="F106" t="s">
        <v>2137</v>
      </c>
      <c r="G106" t="s">
        <v>2138</v>
      </c>
      <c r="H106" t="s">
        <v>2138</v>
      </c>
      <c r="I106" t="s">
        <v>2138</v>
      </c>
      <c r="J106" t="s">
        <v>2139</v>
      </c>
      <c r="K106" t="s">
        <v>2247</v>
      </c>
    </row>
    <row r="107" spans="3:11" x14ac:dyDescent="0.3">
      <c r="C107" t="s">
        <v>451</v>
      </c>
      <c r="D107" t="s">
        <v>6</v>
      </c>
      <c r="E107" t="s">
        <v>2141</v>
      </c>
      <c r="F107" t="s">
        <v>2137</v>
      </c>
      <c r="G107" t="s">
        <v>2138</v>
      </c>
      <c r="H107" t="s">
        <v>2138</v>
      </c>
      <c r="I107" t="s">
        <v>2138</v>
      </c>
      <c r="J107" t="s">
        <v>2139</v>
      </c>
      <c r="K107" t="s">
        <v>2251</v>
      </c>
    </row>
    <row r="108" spans="3:11" x14ac:dyDescent="0.3">
      <c r="C108" t="s">
        <v>452</v>
      </c>
      <c r="D108" t="s">
        <v>6</v>
      </c>
      <c r="E108" t="s">
        <v>2141</v>
      </c>
      <c r="F108" t="s">
        <v>2137</v>
      </c>
      <c r="G108" t="s">
        <v>2138</v>
      </c>
      <c r="H108" t="s">
        <v>2138</v>
      </c>
      <c r="I108" t="s">
        <v>2138</v>
      </c>
      <c r="J108" t="s">
        <v>2139</v>
      </c>
      <c r="K108" t="s">
        <v>2252</v>
      </c>
    </row>
    <row r="109" spans="3:11" x14ac:dyDescent="0.3">
      <c r="C109" t="s">
        <v>453</v>
      </c>
      <c r="D109" t="s">
        <v>6</v>
      </c>
      <c r="E109" t="s">
        <v>2141</v>
      </c>
      <c r="F109" t="s">
        <v>2137</v>
      </c>
      <c r="G109" t="s">
        <v>2138</v>
      </c>
      <c r="H109" t="s">
        <v>2138</v>
      </c>
      <c r="I109" t="s">
        <v>2138</v>
      </c>
      <c r="J109" t="s">
        <v>2139</v>
      </c>
      <c r="K109" t="s">
        <v>2253</v>
      </c>
    </row>
    <row r="110" spans="3:11" x14ac:dyDescent="0.3">
      <c r="C110" t="s">
        <v>454</v>
      </c>
      <c r="D110" t="s">
        <v>6</v>
      </c>
      <c r="E110" t="s">
        <v>2141</v>
      </c>
      <c r="F110" t="s">
        <v>2137</v>
      </c>
      <c r="G110" t="s">
        <v>2138</v>
      </c>
      <c r="H110" t="s">
        <v>2138</v>
      </c>
      <c r="I110" t="s">
        <v>2138</v>
      </c>
      <c r="J110" t="s">
        <v>2139</v>
      </c>
      <c r="K110" t="s">
        <v>2254</v>
      </c>
    </row>
    <row r="111" spans="3:11" x14ac:dyDescent="0.3">
      <c r="C111" t="s">
        <v>455</v>
      </c>
      <c r="D111" t="s">
        <v>6</v>
      </c>
      <c r="E111" t="s">
        <v>2141</v>
      </c>
      <c r="F111" t="s">
        <v>2137</v>
      </c>
      <c r="G111" t="s">
        <v>2138</v>
      </c>
      <c r="H111" t="s">
        <v>2138</v>
      </c>
      <c r="I111" t="s">
        <v>2138</v>
      </c>
      <c r="J111" t="s">
        <v>2139</v>
      </c>
      <c r="K111" t="s">
        <v>2255</v>
      </c>
    </row>
    <row r="112" spans="3:11" x14ac:dyDescent="0.3">
      <c r="C112" t="s">
        <v>456</v>
      </c>
      <c r="D112" t="s">
        <v>6</v>
      </c>
      <c r="E112" t="s">
        <v>2141</v>
      </c>
      <c r="F112" t="s">
        <v>2137</v>
      </c>
      <c r="G112" t="s">
        <v>2138</v>
      </c>
      <c r="H112" t="s">
        <v>2138</v>
      </c>
      <c r="I112" t="s">
        <v>2138</v>
      </c>
      <c r="J112" t="s">
        <v>2139</v>
      </c>
      <c r="K112" t="s">
        <v>2256</v>
      </c>
    </row>
    <row r="113" spans="3:11" x14ac:dyDescent="0.3">
      <c r="C113" t="s">
        <v>457</v>
      </c>
      <c r="D113" t="s">
        <v>6</v>
      </c>
      <c r="E113" t="s">
        <v>2141</v>
      </c>
      <c r="F113" t="s">
        <v>2137</v>
      </c>
      <c r="G113" t="s">
        <v>2138</v>
      </c>
      <c r="H113" t="s">
        <v>2138</v>
      </c>
      <c r="I113" t="s">
        <v>2138</v>
      </c>
      <c r="J113" t="s">
        <v>2139</v>
      </c>
      <c r="K113" t="s">
        <v>2257</v>
      </c>
    </row>
    <row r="114" spans="3:11" x14ac:dyDescent="0.3">
      <c r="C114" t="s">
        <v>458</v>
      </c>
      <c r="D114" t="s">
        <v>6</v>
      </c>
      <c r="E114" t="s">
        <v>2141</v>
      </c>
      <c r="F114" t="s">
        <v>2137</v>
      </c>
      <c r="G114" t="s">
        <v>2138</v>
      </c>
      <c r="H114" t="s">
        <v>2138</v>
      </c>
      <c r="I114" t="s">
        <v>2138</v>
      </c>
      <c r="J114" t="s">
        <v>2139</v>
      </c>
      <c r="K114" t="s">
        <v>2258</v>
      </c>
    </row>
    <row r="115" spans="3:11" x14ac:dyDescent="0.3">
      <c r="C115" t="s">
        <v>459</v>
      </c>
      <c r="D115" t="s">
        <v>6</v>
      </c>
      <c r="E115" t="s">
        <v>2141</v>
      </c>
      <c r="F115" t="s">
        <v>2137</v>
      </c>
      <c r="G115" t="s">
        <v>2138</v>
      </c>
      <c r="H115" t="s">
        <v>2138</v>
      </c>
      <c r="I115" t="s">
        <v>2138</v>
      </c>
      <c r="J115" t="s">
        <v>2139</v>
      </c>
      <c r="K115" t="s">
        <v>2259</v>
      </c>
    </row>
    <row r="116" spans="3:11" x14ac:dyDescent="0.3">
      <c r="C116" t="s">
        <v>461</v>
      </c>
      <c r="D116" t="s">
        <v>6</v>
      </c>
      <c r="E116" t="s">
        <v>2141</v>
      </c>
      <c r="F116" t="s">
        <v>2137</v>
      </c>
      <c r="G116" t="s">
        <v>2138</v>
      </c>
      <c r="H116" t="s">
        <v>2138</v>
      </c>
      <c r="I116" t="s">
        <v>2138</v>
      </c>
      <c r="J116" t="s">
        <v>2139</v>
      </c>
      <c r="K116" t="s">
        <v>2260</v>
      </c>
    </row>
    <row r="117" spans="3:11" x14ac:dyDescent="0.3">
      <c r="C117" t="s">
        <v>462</v>
      </c>
      <c r="D117" t="s">
        <v>6</v>
      </c>
      <c r="E117" t="s">
        <v>2141</v>
      </c>
      <c r="F117" t="s">
        <v>2137</v>
      </c>
      <c r="G117" t="s">
        <v>2138</v>
      </c>
      <c r="H117" t="s">
        <v>2138</v>
      </c>
      <c r="I117" t="s">
        <v>2138</v>
      </c>
      <c r="J117" t="s">
        <v>2139</v>
      </c>
      <c r="K117" t="s">
        <v>2261</v>
      </c>
    </row>
    <row r="118" spans="3:11" x14ac:dyDescent="0.3">
      <c r="C118" t="s">
        <v>463</v>
      </c>
      <c r="D118" t="s">
        <v>6</v>
      </c>
      <c r="E118" t="s">
        <v>2141</v>
      </c>
      <c r="F118" t="s">
        <v>2137</v>
      </c>
      <c r="G118" t="s">
        <v>2138</v>
      </c>
      <c r="H118" t="s">
        <v>2138</v>
      </c>
      <c r="I118" t="s">
        <v>2138</v>
      </c>
      <c r="J118" t="s">
        <v>2139</v>
      </c>
      <c r="K118" t="s">
        <v>2262</v>
      </c>
    </row>
    <row r="119" spans="3:11" x14ac:dyDescent="0.3">
      <c r="C119" t="s">
        <v>464</v>
      </c>
      <c r="D119" t="s">
        <v>6</v>
      </c>
      <c r="E119" t="s">
        <v>2141</v>
      </c>
      <c r="F119" t="s">
        <v>2137</v>
      </c>
      <c r="G119" t="s">
        <v>2138</v>
      </c>
      <c r="H119" t="s">
        <v>2138</v>
      </c>
      <c r="I119" t="s">
        <v>2138</v>
      </c>
      <c r="J119" t="s">
        <v>2139</v>
      </c>
      <c r="K119" t="s">
        <v>2263</v>
      </c>
    </row>
    <row r="120" spans="3:11" x14ac:dyDescent="0.3">
      <c r="C120" t="s">
        <v>465</v>
      </c>
      <c r="D120" t="s">
        <v>6</v>
      </c>
      <c r="E120" t="s">
        <v>2141</v>
      </c>
      <c r="F120" t="s">
        <v>2137</v>
      </c>
      <c r="G120" t="s">
        <v>2138</v>
      </c>
      <c r="H120" t="s">
        <v>2138</v>
      </c>
      <c r="I120" t="s">
        <v>2138</v>
      </c>
      <c r="J120" t="s">
        <v>2139</v>
      </c>
      <c r="K120" t="s">
        <v>2264</v>
      </c>
    </row>
    <row r="121" spans="3:11" x14ac:dyDescent="0.3">
      <c r="C121" t="s">
        <v>466</v>
      </c>
      <c r="D121" t="s">
        <v>6</v>
      </c>
      <c r="E121" t="s">
        <v>2141</v>
      </c>
      <c r="F121" t="s">
        <v>2137</v>
      </c>
      <c r="G121" t="s">
        <v>2138</v>
      </c>
      <c r="H121" t="s">
        <v>2138</v>
      </c>
      <c r="I121" t="s">
        <v>2138</v>
      </c>
      <c r="J121" t="s">
        <v>2139</v>
      </c>
      <c r="K121" t="s">
        <v>2265</v>
      </c>
    </row>
    <row r="122" spans="3:11" x14ac:dyDescent="0.3">
      <c r="C122" t="s">
        <v>467</v>
      </c>
      <c r="D122" t="s">
        <v>6</v>
      </c>
      <c r="E122" t="s">
        <v>2141</v>
      </c>
      <c r="F122" t="s">
        <v>2137</v>
      </c>
      <c r="G122" t="s">
        <v>2138</v>
      </c>
      <c r="H122" t="s">
        <v>2138</v>
      </c>
      <c r="I122" t="s">
        <v>2138</v>
      </c>
      <c r="J122" t="s">
        <v>2139</v>
      </c>
      <c r="K122" t="s">
        <v>2266</v>
      </c>
    </row>
    <row r="123" spans="3:11" x14ac:dyDescent="0.3">
      <c r="C123" t="s">
        <v>468</v>
      </c>
      <c r="D123" t="s">
        <v>6</v>
      </c>
      <c r="E123" t="s">
        <v>2141</v>
      </c>
      <c r="F123" t="s">
        <v>2137</v>
      </c>
      <c r="G123" t="s">
        <v>2138</v>
      </c>
      <c r="H123" t="s">
        <v>2138</v>
      </c>
      <c r="I123" t="s">
        <v>2138</v>
      </c>
      <c r="J123" t="s">
        <v>2139</v>
      </c>
      <c r="K123" t="s">
        <v>2267</v>
      </c>
    </row>
    <row r="124" spans="3:11" x14ac:dyDescent="0.3">
      <c r="C124" t="s">
        <v>469</v>
      </c>
      <c r="D124" t="s">
        <v>6</v>
      </c>
      <c r="E124" t="s">
        <v>2141</v>
      </c>
      <c r="F124" t="s">
        <v>2137</v>
      </c>
      <c r="G124" t="s">
        <v>2138</v>
      </c>
      <c r="H124" t="s">
        <v>2138</v>
      </c>
      <c r="I124" t="s">
        <v>2138</v>
      </c>
      <c r="J124" t="s">
        <v>2139</v>
      </c>
      <c r="K124" t="s">
        <v>2268</v>
      </c>
    </row>
    <row r="125" spans="3:11" x14ac:dyDescent="0.3">
      <c r="C125" t="s">
        <v>536</v>
      </c>
      <c r="D125" t="s">
        <v>6</v>
      </c>
      <c r="E125" t="s">
        <v>2141</v>
      </c>
      <c r="F125" t="s">
        <v>2137</v>
      </c>
      <c r="G125" t="s">
        <v>2138</v>
      </c>
      <c r="H125" t="s">
        <v>2138</v>
      </c>
      <c r="I125" t="s">
        <v>2138</v>
      </c>
      <c r="J125" t="s">
        <v>2139</v>
      </c>
      <c r="K125" t="s">
        <v>2269</v>
      </c>
    </row>
    <row r="126" spans="3:11" x14ac:dyDescent="0.3">
      <c r="C126" t="s">
        <v>2270</v>
      </c>
      <c r="D126" t="s">
        <v>6</v>
      </c>
      <c r="E126" t="s">
        <v>2141</v>
      </c>
      <c r="F126" t="s">
        <v>2137</v>
      </c>
      <c r="G126" t="s">
        <v>2138</v>
      </c>
      <c r="H126" t="s">
        <v>2138</v>
      </c>
      <c r="I126" t="s">
        <v>2138</v>
      </c>
      <c r="J126" t="s">
        <v>2139</v>
      </c>
      <c r="K126" t="s">
        <v>2271</v>
      </c>
    </row>
    <row r="127" spans="3:11" x14ac:dyDescent="0.3">
      <c r="C127" t="s">
        <v>567</v>
      </c>
      <c r="D127" t="s">
        <v>6</v>
      </c>
      <c r="E127" t="s">
        <v>2141</v>
      </c>
      <c r="F127" t="s">
        <v>2137</v>
      </c>
      <c r="G127" t="s">
        <v>2138</v>
      </c>
      <c r="H127" t="s">
        <v>2138</v>
      </c>
      <c r="I127" t="s">
        <v>2138</v>
      </c>
      <c r="J127" t="s">
        <v>2139</v>
      </c>
      <c r="K127" t="s">
        <v>2272</v>
      </c>
    </row>
    <row r="128" spans="3:11" x14ac:dyDescent="0.3">
      <c r="C128" t="s">
        <v>590</v>
      </c>
      <c r="D128" t="s">
        <v>6</v>
      </c>
      <c r="E128" t="s">
        <v>2141</v>
      </c>
      <c r="F128" t="s">
        <v>2137</v>
      </c>
      <c r="G128" t="s">
        <v>2138</v>
      </c>
      <c r="H128" t="s">
        <v>2138</v>
      </c>
      <c r="I128" t="s">
        <v>2138</v>
      </c>
      <c r="J128" t="s">
        <v>2139</v>
      </c>
      <c r="K128" t="s">
        <v>2273</v>
      </c>
    </row>
    <row r="129" spans="3:11" x14ac:dyDescent="0.3">
      <c r="C129" t="s">
        <v>591</v>
      </c>
      <c r="D129" t="s">
        <v>6</v>
      </c>
      <c r="E129" t="s">
        <v>2141</v>
      </c>
      <c r="F129" t="s">
        <v>2137</v>
      </c>
      <c r="G129" t="s">
        <v>2138</v>
      </c>
      <c r="H129" t="s">
        <v>2138</v>
      </c>
      <c r="I129" t="s">
        <v>2138</v>
      </c>
      <c r="J129" t="s">
        <v>2139</v>
      </c>
      <c r="K129" t="s">
        <v>2274</v>
      </c>
    </row>
    <row r="130" spans="3:11" x14ac:dyDescent="0.3">
      <c r="C130" t="s">
        <v>595</v>
      </c>
      <c r="D130" t="s">
        <v>6</v>
      </c>
      <c r="E130" t="s">
        <v>2141</v>
      </c>
      <c r="F130" t="s">
        <v>2137</v>
      </c>
      <c r="G130" t="s">
        <v>2138</v>
      </c>
      <c r="H130" t="s">
        <v>2138</v>
      </c>
      <c r="I130" t="s">
        <v>2138</v>
      </c>
      <c r="J130" t="s">
        <v>2139</v>
      </c>
      <c r="K130" t="s">
        <v>2275</v>
      </c>
    </row>
    <row r="131" spans="3:11" x14ac:dyDescent="0.3">
      <c r="C131" t="s">
        <v>596</v>
      </c>
      <c r="D131" t="s">
        <v>6</v>
      </c>
      <c r="E131" t="s">
        <v>2141</v>
      </c>
      <c r="F131" t="s">
        <v>2137</v>
      </c>
      <c r="G131" t="s">
        <v>2138</v>
      </c>
      <c r="H131" t="s">
        <v>2138</v>
      </c>
      <c r="I131" t="s">
        <v>2138</v>
      </c>
      <c r="J131" t="s">
        <v>2139</v>
      </c>
      <c r="K131" t="s">
        <v>2276</v>
      </c>
    </row>
    <row r="132" spans="3:11" x14ac:dyDescent="0.3">
      <c r="C132" t="s">
        <v>597</v>
      </c>
      <c r="D132" t="s">
        <v>6</v>
      </c>
      <c r="E132" t="s">
        <v>2141</v>
      </c>
      <c r="F132" t="s">
        <v>2137</v>
      </c>
      <c r="G132" t="s">
        <v>2138</v>
      </c>
      <c r="H132" t="s">
        <v>2138</v>
      </c>
      <c r="I132" t="s">
        <v>2138</v>
      </c>
      <c r="J132" t="s">
        <v>2139</v>
      </c>
      <c r="K132" t="s">
        <v>2277</v>
      </c>
    </row>
    <row r="133" spans="3:11" x14ac:dyDescent="0.3">
      <c r="C133" t="s">
        <v>598</v>
      </c>
      <c r="D133" t="s">
        <v>6</v>
      </c>
      <c r="E133" t="s">
        <v>2141</v>
      </c>
      <c r="F133" t="s">
        <v>2137</v>
      </c>
      <c r="G133" t="s">
        <v>2138</v>
      </c>
      <c r="H133" t="s">
        <v>2138</v>
      </c>
      <c r="I133" t="s">
        <v>2138</v>
      </c>
      <c r="J133" t="s">
        <v>2139</v>
      </c>
      <c r="K133" t="s">
        <v>2278</v>
      </c>
    </row>
    <row r="134" spans="3:11" x14ac:dyDescent="0.3">
      <c r="C134" t="s">
        <v>2279</v>
      </c>
      <c r="D134" t="s">
        <v>6</v>
      </c>
      <c r="E134" t="s">
        <v>2141</v>
      </c>
      <c r="F134" t="s">
        <v>2137</v>
      </c>
      <c r="G134" t="s">
        <v>2138</v>
      </c>
      <c r="H134" t="s">
        <v>2138</v>
      </c>
      <c r="I134" t="s">
        <v>2138</v>
      </c>
      <c r="J134" t="s">
        <v>2139</v>
      </c>
      <c r="K134" t="s">
        <v>2280</v>
      </c>
    </row>
    <row r="135" spans="3:11" x14ac:dyDescent="0.3">
      <c r="C135" t="s">
        <v>2281</v>
      </c>
      <c r="D135" t="s">
        <v>6</v>
      </c>
      <c r="E135" t="s">
        <v>2141</v>
      </c>
      <c r="F135" t="s">
        <v>2137</v>
      </c>
      <c r="G135" t="s">
        <v>2138</v>
      </c>
      <c r="H135" t="s">
        <v>2138</v>
      </c>
      <c r="I135" t="s">
        <v>2138</v>
      </c>
      <c r="J135" t="s">
        <v>2139</v>
      </c>
      <c r="K135" t="s">
        <v>2282</v>
      </c>
    </row>
    <row r="136" spans="3:11" x14ac:dyDescent="0.3">
      <c r="C136" t="s">
        <v>599</v>
      </c>
      <c r="D136" t="s">
        <v>6</v>
      </c>
      <c r="E136" t="s">
        <v>2141</v>
      </c>
      <c r="F136" t="s">
        <v>2137</v>
      </c>
      <c r="G136" t="s">
        <v>2138</v>
      </c>
      <c r="H136" t="s">
        <v>2138</v>
      </c>
      <c r="I136" t="s">
        <v>2138</v>
      </c>
      <c r="J136" t="s">
        <v>2139</v>
      </c>
      <c r="K136" t="s">
        <v>2283</v>
      </c>
    </row>
    <row r="137" spans="3:11" x14ac:dyDescent="0.3">
      <c r="C137" t="s">
        <v>602</v>
      </c>
      <c r="D137" t="s">
        <v>6</v>
      </c>
      <c r="E137" t="s">
        <v>2141</v>
      </c>
      <c r="F137" t="s">
        <v>2137</v>
      </c>
      <c r="G137" t="s">
        <v>2138</v>
      </c>
      <c r="H137" t="s">
        <v>2138</v>
      </c>
      <c r="I137" t="s">
        <v>2138</v>
      </c>
      <c r="J137" t="s">
        <v>2139</v>
      </c>
      <c r="K137" t="s">
        <v>2285</v>
      </c>
    </row>
    <row r="138" spans="3:11" x14ac:dyDescent="0.3">
      <c r="C138" t="s">
        <v>603</v>
      </c>
      <c r="D138" t="s">
        <v>6</v>
      </c>
      <c r="E138" t="s">
        <v>2141</v>
      </c>
      <c r="F138" t="s">
        <v>2137</v>
      </c>
      <c r="G138" t="s">
        <v>2138</v>
      </c>
      <c r="H138" t="s">
        <v>2138</v>
      </c>
      <c r="I138" t="s">
        <v>2138</v>
      </c>
      <c r="J138" t="s">
        <v>2139</v>
      </c>
      <c r="K138" t="s">
        <v>2286</v>
      </c>
    </row>
    <row r="139" spans="3:11" x14ac:dyDescent="0.3">
      <c r="C139" t="s">
        <v>604</v>
      </c>
      <c r="D139" t="s">
        <v>6</v>
      </c>
      <c r="E139" t="s">
        <v>2141</v>
      </c>
      <c r="F139" t="s">
        <v>2137</v>
      </c>
      <c r="G139" t="s">
        <v>2138</v>
      </c>
      <c r="H139" t="s">
        <v>2138</v>
      </c>
      <c r="I139" t="s">
        <v>2138</v>
      </c>
      <c r="J139" t="s">
        <v>2139</v>
      </c>
      <c r="K139" t="s">
        <v>2287</v>
      </c>
    </row>
    <row r="140" spans="3:11" x14ac:dyDescent="0.3">
      <c r="C140" t="s">
        <v>605</v>
      </c>
      <c r="D140" t="s">
        <v>6</v>
      </c>
      <c r="E140" t="s">
        <v>2141</v>
      </c>
      <c r="F140" t="s">
        <v>2137</v>
      </c>
      <c r="G140" t="s">
        <v>2138</v>
      </c>
      <c r="H140" t="s">
        <v>2138</v>
      </c>
      <c r="I140" t="s">
        <v>2138</v>
      </c>
      <c r="J140" t="s">
        <v>2139</v>
      </c>
      <c r="K140" t="s">
        <v>2288</v>
      </c>
    </row>
    <row r="141" spans="3:11" x14ac:dyDescent="0.3">
      <c r="C141" t="s">
        <v>606</v>
      </c>
      <c r="D141" t="s">
        <v>6</v>
      </c>
      <c r="E141" t="s">
        <v>2141</v>
      </c>
      <c r="F141" t="s">
        <v>2137</v>
      </c>
      <c r="G141" t="s">
        <v>2138</v>
      </c>
      <c r="H141" t="s">
        <v>2138</v>
      </c>
      <c r="I141" t="s">
        <v>2138</v>
      </c>
      <c r="J141" t="s">
        <v>2139</v>
      </c>
      <c r="K141" t="s">
        <v>2289</v>
      </c>
    </row>
    <row r="142" spans="3:11" x14ac:dyDescent="0.3">
      <c r="C142" t="s">
        <v>607</v>
      </c>
      <c r="D142" t="s">
        <v>6</v>
      </c>
      <c r="E142" t="s">
        <v>2141</v>
      </c>
      <c r="F142" t="s">
        <v>2137</v>
      </c>
      <c r="G142" t="s">
        <v>2138</v>
      </c>
      <c r="H142" t="s">
        <v>2138</v>
      </c>
      <c r="I142" t="s">
        <v>2138</v>
      </c>
      <c r="J142" t="s">
        <v>2139</v>
      </c>
      <c r="K142" t="s">
        <v>2290</v>
      </c>
    </row>
    <row r="143" spans="3:11" x14ac:dyDescent="0.3">
      <c r="C143" t="s">
        <v>608</v>
      </c>
      <c r="D143" t="s">
        <v>6</v>
      </c>
      <c r="E143" t="s">
        <v>2141</v>
      </c>
      <c r="F143" t="s">
        <v>2137</v>
      </c>
      <c r="G143" t="s">
        <v>2138</v>
      </c>
      <c r="H143" t="s">
        <v>2138</v>
      </c>
      <c r="I143" t="s">
        <v>2138</v>
      </c>
      <c r="J143" t="s">
        <v>2139</v>
      </c>
      <c r="K143" t="s">
        <v>2291</v>
      </c>
    </row>
    <row r="144" spans="3:11" x14ac:dyDescent="0.3">
      <c r="C144" t="s">
        <v>609</v>
      </c>
      <c r="D144" t="s">
        <v>6</v>
      </c>
      <c r="E144" t="s">
        <v>2141</v>
      </c>
      <c r="F144" t="s">
        <v>2137</v>
      </c>
      <c r="G144" t="s">
        <v>2138</v>
      </c>
      <c r="H144" t="s">
        <v>2138</v>
      </c>
      <c r="I144" t="s">
        <v>2138</v>
      </c>
      <c r="J144" t="s">
        <v>2139</v>
      </c>
      <c r="K144" t="s">
        <v>2292</v>
      </c>
    </row>
    <row r="145" spans="3:11" x14ac:dyDescent="0.3">
      <c r="C145" t="s">
        <v>610</v>
      </c>
      <c r="D145" t="s">
        <v>6</v>
      </c>
      <c r="E145" t="s">
        <v>2141</v>
      </c>
      <c r="F145" t="s">
        <v>2137</v>
      </c>
      <c r="G145" t="s">
        <v>2138</v>
      </c>
      <c r="H145" t="s">
        <v>2138</v>
      </c>
      <c r="I145" t="s">
        <v>2138</v>
      </c>
      <c r="J145" t="s">
        <v>2139</v>
      </c>
      <c r="K145" t="s">
        <v>2293</v>
      </c>
    </row>
    <row r="146" spans="3:11" x14ac:dyDescent="0.3">
      <c r="C146" t="s">
        <v>612</v>
      </c>
      <c r="D146" t="s">
        <v>6</v>
      </c>
      <c r="E146" t="s">
        <v>2141</v>
      </c>
      <c r="F146" t="s">
        <v>2137</v>
      </c>
      <c r="G146" t="s">
        <v>2138</v>
      </c>
      <c r="H146" t="s">
        <v>2138</v>
      </c>
      <c r="I146" t="s">
        <v>2138</v>
      </c>
      <c r="J146" t="s">
        <v>2139</v>
      </c>
      <c r="K146" t="s">
        <v>2295</v>
      </c>
    </row>
    <row r="147" spans="3:11" x14ac:dyDescent="0.3">
      <c r="C147" t="s">
        <v>613</v>
      </c>
      <c r="D147" t="s">
        <v>6</v>
      </c>
      <c r="E147" t="s">
        <v>2141</v>
      </c>
      <c r="F147" t="s">
        <v>2137</v>
      </c>
      <c r="G147" t="s">
        <v>2138</v>
      </c>
      <c r="H147" t="s">
        <v>2138</v>
      </c>
      <c r="I147" t="s">
        <v>2138</v>
      </c>
      <c r="J147" t="s">
        <v>2139</v>
      </c>
      <c r="K147" t="s">
        <v>2296</v>
      </c>
    </row>
    <row r="148" spans="3:11" x14ac:dyDescent="0.3">
      <c r="C148" t="s">
        <v>614</v>
      </c>
      <c r="D148" t="s">
        <v>6</v>
      </c>
      <c r="E148" t="s">
        <v>2141</v>
      </c>
      <c r="F148" t="s">
        <v>2137</v>
      </c>
      <c r="G148" t="s">
        <v>2138</v>
      </c>
      <c r="H148" t="s">
        <v>2138</v>
      </c>
      <c r="I148" t="s">
        <v>2138</v>
      </c>
      <c r="J148" t="s">
        <v>2139</v>
      </c>
      <c r="K148" t="s">
        <v>2297</v>
      </c>
    </row>
    <row r="149" spans="3:11" x14ac:dyDescent="0.3">
      <c r="C149" t="s">
        <v>705</v>
      </c>
      <c r="D149" t="s">
        <v>6</v>
      </c>
      <c r="E149" t="s">
        <v>2141</v>
      </c>
      <c r="F149" t="s">
        <v>2137</v>
      </c>
      <c r="G149" t="s">
        <v>2138</v>
      </c>
      <c r="H149" t="s">
        <v>2138</v>
      </c>
      <c r="I149" t="s">
        <v>2138</v>
      </c>
      <c r="J149" t="s">
        <v>2139</v>
      </c>
      <c r="K149" t="s">
        <v>2298</v>
      </c>
    </row>
    <row r="150" spans="3:11" x14ac:dyDescent="0.3">
      <c r="C150" t="s">
        <v>759</v>
      </c>
      <c r="D150" t="s">
        <v>6</v>
      </c>
      <c r="E150" t="s">
        <v>2141</v>
      </c>
      <c r="F150" t="s">
        <v>2137</v>
      </c>
      <c r="G150" t="s">
        <v>2138</v>
      </c>
      <c r="H150" t="s">
        <v>2138</v>
      </c>
      <c r="I150" t="s">
        <v>2138</v>
      </c>
      <c r="J150" t="s">
        <v>2139</v>
      </c>
      <c r="K150" t="s">
        <v>2299</v>
      </c>
    </row>
    <row r="151" spans="3:11" x14ac:dyDescent="0.3">
      <c r="C151" t="s">
        <v>763</v>
      </c>
      <c r="D151" t="s">
        <v>6</v>
      </c>
      <c r="E151" t="s">
        <v>2141</v>
      </c>
      <c r="F151" t="s">
        <v>2137</v>
      </c>
      <c r="G151" t="s">
        <v>2138</v>
      </c>
      <c r="H151" t="s">
        <v>2138</v>
      </c>
      <c r="I151" t="s">
        <v>2138</v>
      </c>
      <c r="J151" t="s">
        <v>2139</v>
      </c>
      <c r="K151" t="s">
        <v>2300</v>
      </c>
    </row>
    <row r="152" spans="3:11" x14ac:dyDescent="0.3">
      <c r="C152" t="s">
        <v>2301</v>
      </c>
      <c r="D152" t="s">
        <v>6</v>
      </c>
      <c r="E152" t="s">
        <v>2141</v>
      </c>
      <c r="F152" t="s">
        <v>2137</v>
      </c>
      <c r="G152" t="s">
        <v>2138</v>
      </c>
      <c r="H152" t="s">
        <v>2138</v>
      </c>
      <c r="I152" t="s">
        <v>2138</v>
      </c>
      <c r="J152" t="s">
        <v>2139</v>
      </c>
      <c r="K152" t="s">
        <v>2302</v>
      </c>
    </row>
    <row r="153" spans="3:11" x14ac:dyDescent="0.3">
      <c r="C153" t="s">
        <v>2303</v>
      </c>
      <c r="D153" t="s">
        <v>6</v>
      </c>
      <c r="E153" t="s">
        <v>2141</v>
      </c>
      <c r="F153" t="s">
        <v>2137</v>
      </c>
      <c r="G153" t="s">
        <v>2138</v>
      </c>
      <c r="H153" t="s">
        <v>2138</v>
      </c>
      <c r="I153" t="s">
        <v>2138</v>
      </c>
      <c r="J153" t="s">
        <v>2139</v>
      </c>
      <c r="K153" t="s">
        <v>2304</v>
      </c>
    </row>
    <row r="154" spans="3:11" x14ac:dyDescent="0.3">
      <c r="C154" t="s">
        <v>2305</v>
      </c>
      <c r="D154" t="s">
        <v>6</v>
      </c>
      <c r="E154" t="s">
        <v>2141</v>
      </c>
      <c r="F154" t="s">
        <v>2137</v>
      </c>
      <c r="G154" t="s">
        <v>2138</v>
      </c>
      <c r="H154" t="s">
        <v>2138</v>
      </c>
      <c r="I154" t="s">
        <v>2138</v>
      </c>
      <c r="J154" t="s">
        <v>2139</v>
      </c>
      <c r="K154" t="s">
        <v>2306</v>
      </c>
    </row>
    <row r="155" spans="3:11" x14ac:dyDescent="0.3">
      <c r="C155" t="s">
        <v>2307</v>
      </c>
      <c r="D155" t="s">
        <v>6</v>
      </c>
      <c r="E155" t="s">
        <v>2141</v>
      </c>
      <c r="F155" t="s">
        <v>2137</v>
      </c>
      <c r="G155" t="s">
        <v>2138</v>
      </c>
      <c r="H155" t="s">
        <v>2138</v>
      </c>
      <c r="I155" t="s">
        <v>2138</v>
      </c>
      <c r="J155" t="s">
        <v>2139</v>
      </c>
      <c r="K155" t="s">
        <v>2308</v>
      </c>
    </row>
    <row r="156" spans="3:11" x14ac:dyDescent="0.3">
      <c r="C156" t="s">
        <v>2309</v>
      </c>
      <c r="D156" t="s">
        <v>6</v>
      </c>
      <c r="E156" t="s">
        <v>2141</v>
      </c>
      <c r="F156" t="s">
        <v>2137</v>
      </c>
      <c r="G156" t="s">
        <v>2138</v>
      </c>
      <c r="H156" t="s">
        <v>2138</v>
      </c>
      <c r="I156" t="s">
        <v>2138</v>
      </c>
      <c r="J156" t="s">
        <v>2139</v>
      </c>
      <c r="K156" t="s">
        <v>2310</v>
      </c>
    </row>
    <row r="157" spans="3:11" x14ac:dyDescent="0.3">
      <c r="C157" t="s">
        <v>2311</v>
      </c>
      <c r="D157" t="s">
        <v>6</v>
      </c>
      <c r="E157" t="s">
        <v>2141</v>
      </c>
      <c r="F157" t="s">
        <v>2137</v>
      </c>
      <c r="G157" t="s">
        <v>2138</v>
      </c>
      <c r="H157" t="s">
        <v>2138</v>
      </c>
      <c r="I157" t="s">
        <v>2138</v>
      </c>
      <c r="J157" t="s">
        <v>2139</v>
      </c>
      <c r="K157" t="s">
        <v>2312</v>
      </c>
    </row>
    <row r="158" spans="3:11" x14ac:dyDescent="0.3">
      <c r="C158" t="s">
        <v>2313</v>
      </c>
      <c r="D158" t="s">
        <v>6</v>
      </c>
      <c r="E158" t="s">
        <v>2141</v>
      </c>
      <c r="F158" t="s">
        <v>2137</v>
      </c>
      <c r="G158" t="s">
        <v>2138</v>
      </c>
      <c r="H158" t="s">
        <v>2138</v>
      </c>
      <c r="I158" t="s">
        <v>2138</v>
      </c>
      <c r="J158" t="s">
        <v>2139</v>
      </c>
      <c r="K158" t="s">
        <v>2314</v>
      </c>
    </row>
    <row r="159" spans="3:11" x14ac:dyDescent="0.3">
      <c r="C159" t="s">
        <v>776</v>
      </c>
      <c r="D159" t="s">
        <v>6</v>
      </c>
      <c r="E159" t="s">
        <v>2141</v>
      </c>
      <c r="F159" t="s">
        <v>2137</v>
      </c>
      <c r="G159" t="s">
        <v>2138</v>
      </c>
      <c r="H159" t="s">
        <v>2138</v>
      </c>
      <c r="I159" t="s">
        <v>2138</v>
      </c>
      <c r="J159" t="s">
        <v>2139</v>
      </c>
      <c r="K159" t="s">
        <v>2315</v>
      </c>
    </row>
    <row r="160" spans="3:11" x14ac:dyDescent="0.3">
      <c r="C160" t="s">
        <v>777</v>
      </c>
      <c r="D160" t="s">
        <v>6</v>
      </c>
      <c r="E160" t="s">
        <v>2141</v>
      </c>
      <c r="F160" t="s">
        <v>2137</v>
      </c>
      <c r="G160" t="s">
        <v>2138</v>
      </c>
      <c r="H160" t="s">
        <v>2138</v>
      </c>
      <c r="I160" t="s">
        <v>2138</v>
      </c>
      <c r="J160" t="s">
        <v>2139</v>
      </c>
      <c r="K160" t="s">
        <v>2316</v>
      </c>
    </row>
    <row r="161" spans="3:11" x14ac:dyDescent="0.3">
      <c r="C161" t="s">
        <v>778</v>
      </c>
      <c r="D161" t="s">
        <v>6</v>
      </c>
      <c r="E161" t="s">
        <v>2141</v>
      </c>
      <c r="F161" t="s">
        <v>2137</v>
      </c>
      <c r="G161" t="s">
        <v>2138</v>
      </c>
      <c r="H161" t="s">
        <v>2138</v>
      </c>
      <c r="I161" t="s">
        <v>2138</v>
      </c>
      <c r="J161" t="s">
        <v>2139</v>
      </c>
      <c r="K161" t="s">
        <v>2317</v>
      </c>
    </row>
    <row r="162" spans="3:11" x14ac:dyDescent="0.3">
      <c r="C162" t="s">
        <v>2318</v>
      </c>
      <c r="D162" t="s">
        <v>6</v>
      </c>
      <c r="E162" t="s">
        <v>2141</v>
      </c>
      <c r="F162" t="s">
        <v>2137</v>
      </c>
      <c r="G162" t="s">
        <v>2138</v>
      </c>
      <c r="H162" t="s">
        <v>2138</v>
      </c>
      <c r="I162" t="s">
        <v>2138</v>
      </c>
      <c r="J162" t="s">
        <v>2139</v>
      </c>
      <c r="K162" t="s">
        <v>2319</v>
      </c>
    </row>
    <row r="163" spans="3:11" x14ac:dyDescent="0.3">
      <c r="C163" t="s">
        <v>781</v>
      </c>
      <c r="D163" t="s">
        <v>6</v>
      </c>
      <c r="E163" t="s">
        <v>2141</v>
      </c>
      <c r="F163" t="s">
        <v>2137</v>
      </c>
      <c r="G163" t="s">
        <v>2138</v>
      </c>
      <c r="H163" t="s">
        <v>2138</v>
      </c>
      <c r="I163" t="s">
        <v>2138</v>
      </c>
      <c r="J163" t="s">
        <v>2139</v>
      </c>
      <c r="K163" t="s">
        <v>2320</v>
      </c>
    </row>
    <row r="164" spans="3:11" x14ac:dyDescent="0.3">
      <c r="C164" t="s">
        <v>790</v>
      </c>
      <c r="D164" t="s">
        <v>6</v>
      </c>
      <c r="E164" t="s">
        <v>2141</v>
      </c>
      <c r="F164" t="s">
        <v>2137</v>
      </c>
      <c r="G164" t="s">
        <v>2138</v>
      </c>
      <c r="H164" t="s">
        <v>2138</v>
      </c>
      <c r="I164" t="s">
        <v>2138</v>
      </c>
      <c r="J164" t="s">
        <v>2139</v>
      </c>
      <c r="K164" t="s">
        <v>2321</v>
      </c>
    </row>
    <row r="165" spans="3:11" x14ac:dyDescent="0.3">
      <c r="C165" t="s">
        <v>791</v>
      </c>
      <c r="D165" t="s">
        <v>6</v>
      </c>
      <c r="E165" t="s">
        <v>2141</v>
      </c>
      <c r="F165" t="s">
        <v>2137</v>
      </c>
      <c r="G165" t="s">
        <v>2138</v>
      </c>
      <c r="H165" t="s">
        <v>2138</v>
      </c>
      <c r="I165" t="s">
        <v>2138</v>
      </c>
      <c r="J165" t="s">
        <v>2139</v>
      </c>
      <c r="K165" t="s">
        <v>2322</v>
      </c>
    </row>
    <row r="166" spans="3:11" x14ac:dyDescent="0.3">
      <c r="C166" t="s">
        <v>792</v>
      </c>
      <c r="D166" t="s">
        <v>6</v>
      </c>
      <c r="E166" t="s">
        <v>2141</v>
      </c>
      <c r="F166" t="s">
        <v>2137</v>
      </c>
      <c r="G166" t="s">
        <v>2138</v>
      </c>
      <c r="H166" t="s">
        <v>2138</v>
      </c>
      <c r="I166" t="s">
        <v>2138</v>
      </c>
      <c r="J166" t="s">
        <v>2139</v>
      </c>
      <c r="K166" t="s">
        <v>2323</v>
      </c>
    </row>
    <row r="167" spans="3:11" x14ac:dyDescent="0.3">
      <c r="C167" t="s">
        <v>793</v>
      </c>
      <c r="D167" t="s">
        <v>6</v>
      </c>
      <c r="E167" t="s">
        <v>2141</v>
      </c>
      <c r="F167" t="s">
        <v>2137</v>
      </c>
      <c r="G167" t="s">
        <v>2138</v>
      </c>
      <c r="H167" t="s">
        <v>2138</v>
      </c>
      <c r="I167" t="s">
        <v>2138</v>
      </c>
      <c r="J167" t="s">
        <v>2139</v>
      </c>
      <c r="K167" t="s">
        <v>2324</v>
      </c>
    </row>
    <row r="168" spans="3:11" x14ac:dyDescent="0.3">
      <c r="C168" t="s">
        <v>794</v>
      </c>
      <c r="D168" t="s">
        <v>6</v>
      </c>
      <c r="E168" t="s">
        <v>2141</v>
      </c>
      <c r="F168" t="s">
        <v>2137</v>
      </c>
      <c r="G168" t="s">
        <v>2138</v>
      </c>
      <c r="H168" t="s">
        <v>2138</v>
      </c>
      <c r="I168" t="s">
        <v>2138</v>
      </c>
      <c r="J168" t="s">
        <v>2139</v>
      </c>
      <c r="K168" t="s">
        <v>2325</v>
      </c>
    </row>
    <row r="169" spans="3:11" x14ac:dyDescent="0.3">
      <c r="C169" t="s">
        <v>904</v>
      </c>
      <c r="D169" t="s">
        <v>6</v>
      </c>
      <c r="E169" t="s">
        <v>2141</v>
      </c>
      <c r="F169" t="s">
        <v>2137</v>
      </c>
      <c r="G169" t="s">
        <v>2138</v>
      </c>
      <c r="H169" t="s">
        <v>2138</v>
      </c>
      <c r="I169" t="s">
        <v>2138</v>
      </c>
      <c r="J169" t="s">
        <v>2139</v>
      </c>
      <c r="K169" t="s">
        <v>2327</v>
      </c>
    </row>
    <row r="170" spans="3:11" x14ac:dyDescent="0.3">
      <c r="C170" t="s">
        <v>905</v>
      </c>
      <c r="D170" t="s">
        <v>6</v>
      </c>
      <c r="E170" t="s">
        <v>2141</v>
      </c>
      <c r="F170" t="s">
        <v>2137</v>
      </c>
      <c r="G170" t="s">
        <v>2138</v>
      </c>
      <c r="H170" t="s">
        <v>2138</v>
      </c>
      <c r="I170" t="s">
        <v>2138</v>
      </c>
      <c r="J170" t="s">
        <v>2139</v>
      </c>
      <c r="K170" t="s">
        <v>2328</v>
      </c>
    </row>
    <row r="171" spans="3:11" x14ac:dyDescent="0.3">
      <c r="C171" t="s">
        <v>906</v>
      </c>
      <c r="D171" t="s">
        <v>6</v>
      </c>
      <c r="E171" t="s">
        <v>2141</v>
      </c>
      <c r="F171" t="s">
        <v>2137</v>
      </c>
      <c r="G171" t="s">
        <v>2138</v>
      </c>
      <c r="H171" t="s">
        <v>2138</v>
      </c>
      <c r="I171" t="s">
        <v>2138</v>
      </c>
      <c r="J171" t="s">
        <v>2139</v>
      </c>
      <c r="K171" t="s">
        <v>2329</v>
      </c>
    </row>
    <row r="172" spans="3:11" x14ac:dyDescent="0.3">
      <c r="C172" t="s">
        <v>907</v>
      </c>
      <c r="D172" t="s">
        <v>6</v>
      </c>
      <c r="E172" t="s">
        <v>2141</v>
      </c>
      <c r="F172" t="s">
        <v>2137</v>
      </c>
      <c r="G172" t="s">
        <v>2138</v>
      </c>
      <c r="H172" t="s">
        <v>2138</v>
      </c>
      <c r="I172" t="s">
        <v>2138</v>
      </c>
      <c r="J172" t="s">
        <v>2139</v>
      </c>
      <c r="K172" t="s">
        <v>2330</v>
      </c>
    </row>
    <row r="173" spans="3:11" x14ac:dyDescent="0.3">
      <c r="C173" t="s">
        <v>2331</v>
      </c>
      <c r="D173" t="s">
        <v>6</v>
      </c>
      <c r="E173" t="s">
        <v>2141</v>
      </c>
      <c r="F173" t="s">
        <v>2137</v>
      </c>
      <c r="G173" t="s">
        <v>2138</v>
      </c>
      <c r="H173" t="s">
        <v>2138</v>
      </c>
      <c r="I173" t="s">
        <v>2138</v>
      </c>
      <c r="J173" t="s">
        <v>2139</v>
      </c>
      <c r="K173" t="s">
        <v>2332</v>
      </c>
    </row>
    <row r="174" spans="3:11" x14ac:dyDescent="0.3">
      <c r="C174" t="s">
        <v>2333</v>
      </c>
      <c r="D174" t="s">
        <v>6</v>
      </c>
      <c r="E174" t="s">
        <v>2141</v>
      </c>
      <c r="F174" t="s">
        <v>2137</v>
      </c>
      <c r="G174" t="s">
        <v>2138</v>
      </c>
      <c r="H174" t="s">
        <v>2138</v>
      </c>
      <c r="I174" t="s">
        <v>2138</v>
      </c>
      <c r="J174" t="s">
        <v>2139</v>
      </c>
      <c r="K174" t="s">
        <v>2334</v>
      </c>
    </row>
    <row r="175" spans="3:11" x14ac:dyDescent="0.3">
      <c r="C175" t="s">
        <v>2335</v>
      </c>
      <c r="D175" t="s">
        <v>6</v>
      </c>
      <c r="E175" t="s">
        <v>2141</v>
      </c>
      <c r="F175" t="s">
        <v>2137</v>
      </c>
      <c r="G175" t="s">
        <v>2138</v>
      </c>
      <c r="H175" t="s">
        <v>2138</v>
      </c>
      <c r="I175" t="s">
        <v>2138</v>
      </c>
      <c r="J175" t="s">
        <v>2139</v>
      </c>
      <c r="K175" t="s">
        <v>2336</v>
      </c>
    </row>
    <row r="176" spans="3:11" x14ac:dyDescent="0.3">
      <c r="C176" t="s">
        <v>911</v>
      </c>
      <c r="D176" t="s">
        <v>6</v>
      </c>
      <c r="E176" t="s">
        <v>2141</v>
      </c>
      <c r="F176" t="s">
        <v>2137</v>
      </c>
      <c r="G176" t="s">
        <v>2138</v>
      </c>
      <c r="H176" t="s">
        <v>2138</v>
      </c>
      <c r="I176" t="s">
        <v>2138</v>
      </c>
      <c r="J176" t="s">
        <v>2139</v>
      </c>
      <c r="K176" t="s">
        <v>2337</v>
      </c>
    </row>
    <row r="177" spans="3:11" x14ac:dyDescent="0.3">
      <c r="C177" t="s">
        <v>912</v>
      </c>
      <c r="D177" t="s">
        <v>6</v>
      </c>
      <c r="E177" t="s">
        <v>2141</v>
      </c>
      <c r="F177" t="s">
        <v>2137</v>
      </c>
      <c r="G177" t="s">
        <v>2138</v>
      </c>
      <c r="H177" t="s">
        <v>2138</v>
      </c>
      <c r="I177" t="s">
        <v>2138</v>
      </c>
      <c r="J177" t="s">
        <v>2139</v>
      </c>
      <c r="K177" t="s">
        <v>2338</v>
      </c>
    </row>
    <row r="178" spans="3:11" x14ac:dyDescent="0.3">
      <c r="C178" t="s">
        <v>913</v>
      </c>
      <c r="D178" t="s">
        <v>6</v>
      </c>
      <c r="E178" t="s">
        <v>2141</v>
      </c>
      <c r="F178" t="s">
        <v>2137</v>
      </c>
      <c r="G178" t="s">
        <v>2138</v>
      </c>
      <c r="H178" t="s">
        <v>2138</v>
      </c>
      <c r="I178" t="s">
        <v>2138</v>
      </c>
      <c r="J178" t="s">
        <v>2139</v>
      </c>
      <c r="K178" t="s">
        <v>2339</v>
      </c>
    </row>
    <row r="179" spans="3:11" x14ac:dyDescent="0.3">
      <c r="C179" t="s">
        <v>914</v>
      </c>
      <c r="D179" t="s">
        <v>6</v>
      </c>
      <c r="E179" t="s">
        <v>2141</v>
      </c>
      <c r="F179" t="s">
        <v>2137</v>
      </c>
      <c r="G179" t="s">
        <v>2138</v>
      </c>
      <c r="H179" t="s">
        <v>2138</v>
      </c>
      <c r="I179" t="s">
        <v>2138</v>
      </c>
      <c r="J179" t="s">
        <v>2139</v>
      </c>
      <c r="K179" t="s">
        <v>2340</v>
      </c>
    </row>
    <row r="180" spans="3:11" x14ac:dyDescent="0.3">
      <c r="C180" t="s">
        <v>2343</v>
      </c>
      <c r="D180" t="s">
        <v>6</v>
      </c>
      <c r="E180" t="s">
        <v>2141</v>
      </c>
      <c r="F180" t="s">
        <v>2137</v>
      </c>
      <c r="G180" t="s">
        <v>2138</v>
      </c>
      <c r="H180" t="s">
        <v>2138</v>
      </c>
      <c r="I180" t="s">
        <v>2138</v>
      </c>
      <c r="J180" t="s">
        <v>2139</v>
      </c>
      <c r="K180" t="s">
        <v>2344</v>
      </c>
    </row>
    <row r="181" spans="3:11" x14ac:dyDescent="0.3">
      <c r="C181" t="s">
        <v>2345</v>
      </c>
      <c r="D181" t="s">
        <v>6</v>
      </c>
      <c r="E181" t="s">
        <v>2141</v>
      </c>
      <c r="F181" t="s">
        <v>2137</v>
      </c>
      <c r="G181" t="s">
        <v>2138</v>
      </c>
      <c r="H181" t="s">
        <v>2138</v>
      </c>
      <c r="I181" t="s">
        <v>2138</v>
      </c>
      <c r="J181" t="s">
        <v>2139</v>
      </c>
      <c r="K181" t="s">
        <v>2346</v>
      </c>
    </row>
    <row r="182" spans="3:11" x14ac:dyDescent="0.3">
      <c r="C182" t="s">
        <v>920</v>
      </c>
      <c r="D182" t="s">
        <v>6</v>
      </c>
      <c r="E182" t="s">
        <v>2141</v>
      </c>
      <c r="F182" t="s">
        <v>2137</v>
      </c>
      <c r="G182" t="s">
        <v>2138</v>
      </c>
      <c r="H182" t="s">
        <v>2138</v>
      </c>
      <c r="I182" t="s">
        <v>2138</v>
      </c>
      <c r="J182" t="s">
        <v>2139</v>
      </c>
      <c r="K182" t="s">
        <v>2347</v>
      </c>
    </row>
    <row r="183" spans="3:11" x14ac:dyDescent="0.3">
      <c r="C183" t="s">
        <v>2348</v>
      </c>
      <c r="D183" t="s">
        <v>6</v>
      </c>
      <c r="E183" t="s">
        <v>2141</v>
      </c>
      <c r="F183" t="s">
        <v>2137</v>
      </c>
      <c r="G183" t="s">
        <v>2138</v>
      </c>
      <c r="H183" t="s">
        <v>2138</v>
      </c>
      <c r="I183" t="s">
        <v>2138</v>
      </c>
      <c r="J183" t="s">
        <v>2139</v>
      </c>
      <c r="K183" t="s">
        <v>2349</v>
      </c>
    </row>
    <row r="184" spans="3:11" x14ac:dyDescent="0.3">
      <c r="C184" t="s">
        <v>2350</v>
      </c>
      <c r="D184" t="s">
        <v>6</v>
      </c>
      <c r="E184" t="s">
        <v>2141</v>
      </c>
      <c r="F184" t="s">
        <v>2137</v>
      </c>
      <c r="G184" t="s">
        <v>2138</v>
      </c>
      <c r="H184" t="s">
        <v>2138</v>
      </c>
      <c r="I184" t="s">
        <v>2138</v>
      </c>
      <c r="J184" t="s">
        <v>2139</v>
      </c>
      <c r="K184" t="s">
        <v>2351</v>
      </c>
    </row>
    <row r="185" spans="3:11" x14ac:dyDescent="0.3">
      <c r="C185" t="s">
        <v>2352</v>
      </c>
      <c r="D185" t="s">
        <v>6</v>
      </c>
      <c r="E185" t="s">
        <v>2141</v>
      </c>
      <c r="F185" t="s">
        <v>2137</v>
      </c>
      <c r="G185" t="s">
        <v>2138</v>
      </c>
      <c r="H185" t="s">
        <v>2138</v>
      </c>
      <c r="I185" t="s">
        <v>2138</v>
      </c>
      <c r="J185" t="s">
        <v>2139</v>
      </c>
      <c r="K185" t="s">
        <v>2353</v>
      </c>
    </row>
    <row r="186" spans="3:11" x14ac:dyDescent="0.3">
      <c r="C186" t="s">
        <v>2354</v>
      </c>
      <c r="D186" t="s">
        <v>6</v>
      </c>
      <c r="E186" t="s">
        <v>2141</v>
      </c>
      <c r="F186" t="s">
        <v>2137</v>
      </c>
      <c r="G186" t="s">
        <v>2138</v>
      </c>
      <c r="H186" t="s">
        <v>2138</v>
      </c>
      <c r="I186" t="s">
        <v>2138</v>
      </c>
      <c r="J186" t="s">
        <v>2139</v>
      </c>
      <c r="K186" t="s">
        <v>2355</v>
      </c>
    </row>
    <row r="187" spans="3:11" x14ac:dyDescent="0.3">
      <c r="C187" t="s">
        <v>2356</v>
      </c>
      <c r="D187" t="s">
        <v>6</v>
      </c>
      <c r="E187" t="s">
        <v>2141</v>
      </c>
      <c r="F187" t="s">
        <v>2137</v>
      </c>
      <c r="G187" t="s">
        <v>2138</v>
      </c>
      <c r="H187" t="s">
        <v>2138</v>
      </c>
      <c r="I187" t="s">
        <v>2138</v>
      </c>
      <c r="J187" t="s">
        <v>2139</v>
      </c>
      <c r="K187" t="s">
        <v>2357</v>
      </c>
    </row>
    <row r="188" spans="3:11" x14ac:dyDescent="0.3">
      <c r="C188" t="s">
        <v>2358</v>
      </c>
      <c r="D188" t="s">
        <v>6</v>
      </c>
      <c r="E188" t="s">
        <v>2141</v>
      </c>
      <c r="F188" t="s">
        <v>2137</v>
      </c>
      <c r="G188" t="s">
        <v>2138</v>
      </c>
      <c r="H188" t="s">
        <v>2138</v>
      </c>
      <c r="I188" t="s">
        <v>2138</v>
      </c>
      <c r="J188" t="s">
        <v>2139</v>
      </c>
      <c r="K188" t="s">
        <v>2359</v>
      </c>
    </row>
    <row r="189" spans="3:11" x14ac:dyDescent="0.3">
      <c r="C189" t="s">
        <v>2360</v>
      </c>
      <c r="D189" t="s">
        <v>6</v>
      </c>
      <c r="E189" t="s">
        <v>2141</v>
      </c>
      <c r="F189" t="s">
        <v>2137</v>
      </c>
      <c r="G189" t="s">
        <v>2138</v>
      </c>
      <c r="H189" t="s">
        <v>2138</v>
      </c>
      <c r="I189" t="s">
        <v>2138</v>
      </c>
      <c r="J189" t="s">
        <v>2139</v>
      </c>
      <c r="K189" t="s">
        <v>2361</v>
      </c>
    </row>
    <row r="190" spans="3:11" x14ac:dyDescent="0.3">
      <c r="C190" t="s">
        <v>2362</v>
      </c>
      <c r="D190" t="s">
        <v>6</v>
      </c>
      <c r="E190" t="s">
        <v>2141</v>
      </c>
      <c r="F190" t="s">
        <v>2137</v>
      </c>
      <c r="G190" t="s">
        <v>2138</v>
      </c>
      <c r="H190" t="s">
        <v>2138</v>
      </c>
      <c r="I190" t="s">
        <v>2138</v>
      </c>
      <c r="J190" t="s">
        <v>2139</v>
      </c>
      <c r="K190" t="s">
        <v>2363</v>
      </c>
    </row>
    <row r="191" spans="3:11" x14ac:dyDescent="0.3">
      <c r="C191" t="s">
        <v>2364</v>
      </c>
      <c r="D191" t="s">
        <v>6</v>
      </c>
      <c r="E191" t="s">
        <v>2141</v>
      </c>
      <c r="F191" t="s">
        <v>2137</v>
      </c>
      <c r="G191" t="s">
        <v>2138</v>
      </c>
      <c r="H191" t="s">
        <v>2138</v>
      </c>
      <c r="I191" t="s">
        <v>2138</v>
      </c>
      <c r="J191" t="s">
        <v>2139</v>
      </c>
      <c r="K191" t="s">
        <v>2365</v>
      </c>
    </row>
    <row r="192" spans="3:11" x14ac:dyDescent="0.3">
      <c r="C192" t="s">
        <v>2366</v>
      </c>
      <c r="D192" t="s">
        <v>6</v>
      </c>
      <c r="E192" t="s">
        <v>2141</v>
      </c>
      <c r="F192" t="s">
        <v>2137</v>
      </c>
      <c r="G192" t="s">
        <v>2138</v>
      </c>
      <c r="H192" t="s">
        <v>2138</v>
      </c>
      <c r="I192" t="s">
        <v>2138</v>
      </c>
      <c r="J192" t="s">
        <v>2139</v>
      </c>
      <c r="K192" t="s">
        <v>2367</v>
      </c>
    </row>
    <row r="193" spans="3:11" x14ac:dyDescent="0.3">
      <c r="C193" t="s">
        <v>2368</v>
      </c>
      <c r="D193" t="s">
        <v>6</v>
      </c>
      <c r="E193" t="s">
        <v>2141</v>
      </c>
      <c r="F193" t="s">
        <v>2137</v>
      </c>
      <c r="G193" t="s">
        <v>2138</v>
      </c>
      <c r="H193" t="s">
        <v>2138</v>
      </c>
      <c r="I193" t="s">
        <v>2138</v>
      </c>
      <c r="J193" t="s">
        <v>2139</v>
      </c>
      <c r="K193" t="s">
        <v>2369</v>
      </c>
    </row>
    <row r="194" spans="3:11" x14ac:dyDescent="0.3">
      <c r="C194" t="s">
        <v>2370</v>
      </c>
      <c r="D194" t="s">
        <v>6</v>
      </c>
      <c r="E194" t="s">
        <v>2141</v>
      </c>
      <c r="F194" t="s">
        <v>2137</v>
      </c>
      <c r="G194" t="s">
        <v>2138</v>
      </c>
      <c r="H194" t="s">
        <v>2138</v>
      </c>
      <c r="I194" t="s">
        <v>2138</v>
      </c>
      <c r="J194" t="s">
        <v>2139</v>
      </c>
      <c r="K194" t="s">
        <v>2371</v>
      </c>
    </row>
    <row r="195" spans="3:11" x14ac:dyDescent="0.3">
      <c r="C195" t="s">
        <v>2372</v>
      </c>
      <c r="D195" t="s">
        <v>6</v>
      </c>
      <c r="E195" t="s">
        <v>2141</v>
      </c>
      <c r="F195" t="s">
        <v>2137</v>
      </c>
      <c r="G195" t="s">
        <v>2138</v>
      </c>
      <c r="H195" t="s">
        <v>2138</v>
      </c>
      <c r="I195" t="s">
        <v>2138</v>
      </c>
      <c r="J195" t="s">
        <v>2139</v>
      </c>
      <c r="K195" t="s">
        <v>2373</v>
      </c>
    </row>
    <row r="196" spans="3:11" x14ac:dyDescent="0.3">
      <c r="C196" t="s">
        <v>2374</v>
      </c>
      <c r="D196" t="s">
        <v>6</v>
      </c>
      <c r="E196" t="s">
        <v>2141</v>
      </c>
      <c r="F196" t="s">
        <v>2137</v>
      </c>
      <c r="G196" t="s">
        <v>2138</v>
      </c>
      <c r="H196" t="s">
        <v>2138</v>
      </c>
      <c r="I196" t="s">
        <v>2138</v>
      </c>
      <c r="J196" t="s">
        <v>2139</v>
      </c>
      <c r="K196" t="s">
        <v>2375</v>
      </c>
    </row>
    <row r="197" spans="3:11" x14ac:dyDescent="0.3">
      <c r="C197" t="s">
        <v>2376</v>
      </c>
      <c r="D197" t="s">
        <v>6</v>
      </c>
      <c r="E197" t="s">
        <v>2141</v>
      </c>
      <c r="F197" t="s">
        <v>2137</v>
      </c>
      <c r="G197" t="s">
        <v>2138</v>
      </c>
      <c r="H197" t="s">
        <v>2138</v>
      </c>
      <c r="I197" t="s">
        <v>2138</v>
      </c>
      <c r="J197" t="s">
        <v>2139</v>
      </c>
      <c r="K197" t="s">
        <v>2377</v>
      </c>
    </row>
    <row r="198" spans="3:11" x14ac:dyDescent="0.3">
      <c r="C198" t="s">
        <v>2378</v>
      </c>
      <c r="D198" t="s">
        <v>6</v>
      </c>
      <c r="E198" t="s">
        <v>2141</v>
      </c>
      <c r="F198" t="s">
        <v>2137</v>
      </c>
      <c r="G198" t="s">
        <v>2138</v>
      </c>
      <c r="H198" t="s">
        <v>2138</v>
      </c>
      <c r="I198" t="s">
        <v>2138</v>
      </c>
      <c r="J198" t="s">
        <v>2139</v>
      </c>
      <c r="K198" t="s">
        <v>2379</v>
      </c>
    </row>
    <row r="199" spans="3:11" x14ac:dyDescent="0.3">
      <c r="C199" t="s">
        <v>2380</v>
      </c>
      <c r="D199" t="s">
        <v>6</v>
      </c>
      <c r="E199" t="s">
        <v>2141</v>
      </c>
      <c r="F199" t="s">
        <v>2137</v>
      </c>
      <c r="G199" t="s">
        <v>2138</v>
      </c>
      <c r="H199" t="s">
        <v>2138</v>
      </c>
      <c r="I199" t="s">
        <v>2138</v>
      </c>
      <c r="J199" t="s">
        <v>2139</v>
      </c>
      <c r="K199" t="s">
        <v>2381</v>
      </c>
    </row>
    <row r="200" spans="3:11" x14ac:dyDescent="0.3">
      <c r="C200" t="s">
        <v>2382</v>
      </c>
      <c r="D200" t="s">
        <v>6</v>
      </c>
      <c r="E200" t="s">
        <v>2141</v>
      </c>
      <c r="F200" t="s">
        <v>2137</v>
      </c>
      <c r="G200" t="s">
        <v>2138</v>
      </c>
      <c r="H200" t="s">
        <v>2138</v>
      </c>
      <c r="I200" t="s">
        <v>2138</v>
      </c>
      <c r="J200" t="s">
        <v>2139</v>
      </c>
      <c r="K200" t="s">
        <v>2383</v>
      </c>
    </row>
    <row r="201" spans="3:11" x14ac:dyDescent="0.3">
      <c r="C201" t="s">
        <v>2384</v>
      </c>
      <c r="D201" t="s">
        <v>6</v>
      </c>
      <c r="E201" t="s">
        <v>2141</v>
      </c>
      <c r="F201" t="s">
        <v>2137</v>
      </c>
      <c r="G201" t="s">
        <v>2138</v>
      </c>
      <c r="H201" t="s">
        <v>2138</v>
      </c>
      <c r="I201" t="s">
        <v>2138</v>
      </c>
      <c r="J201" t="s">
        <v>2139</v>
      </c>
      <c r="K201" t="s">
        <v>2385</v>
      </c>
    </row>
    <row r="202" spans="3:11" x14ac:dyDescent="0.3">
      <c r="C202" t="s">
        <v>2386</v>
      </c>
      <c r="D202" t="s">
        <v>6</v>
      </c>
      <c r="E202" t="s">
        <v>2141</v>
      </c>
      <c r="F202" t="s">
        <v>2137</v>
      </c>
      <c r="G202" t="s">
        <v>2138</v>
      </c>
      <c r="H202" t="s">
        <v>2138</v>
      </c>
      <c r="I202" t="s">
        <v>2138</v>
      </c>
      <c r="J202" t="s">
        <v>2139</v>
      </c>
      <c r="K202" t="s">
        <v>2387</v>
      </c>
    </row>
    <row r="203" spans="3:11" x14ac:dyDescent="0.3">
      <c r="C203" t="s">
        <v>2388</v>
      </c>
      <c r="D203" t="s">
        <v>6</v>
      </c>
      <c r="E203" t="s">
        <v>2141</v>
      </c>
      <c r="F203" t="s">
        <v>2137</v>
      </c>
      <c r="G203" t="s">
        <v>2138</v>
      </c>
      <c r="H203" t="s">
        <v>2138</v>
      </c>
      <c r="I203" t="s">
        <v>2138</v>
      </c>
      <c r="J203" t="s">
        <v>2139</v>
      </c>
      <c r="K203" t="s">
        <v>2389</v>
      </c>
    </row>
    <row r="204" spans="3:11" x14ac:dyDescent="0.3">
      <c r="C204" t="s">
        <v>2390</v>
      </c>
      <c r="D204" t="s">
        <v>6</v>
      </c>
      <c r="E204" t="s">
        <v>2141</v>
      </c>
      <c r="F204" t="s">
        <v>2137</v>
      </c>
      <c r="G204" t="s">
        <v>2138</v>
      </c>
      <c r="H204" t="s">
        <v>2138</v>
      </c>
      <c r="I204" t="s">
        <v>2138</v>
      </c>
      <c r="J204" t="s">
        <v>2139</v>
      </c>
      <c r="K204" t="s">
        <v>2391</v>
      </c>
    </row>
    <row r="205" spans="3:11" x14ac:dyDescent="0.3">
      <c r="C205" t="s">
        <v>2392</v>
      </c>
      <c r="D205" t="s">
        <v>6</v>
      </c>
      <c r="E205" t="s">
        <v>2141</v>
      </c>
      <c r="F205" t="s">
        <v>2137</v>
      </c>
      <c r="G205" t="s">
        <v>2138</v>
      </c>
      <c r="H205" t="s">
        <v>2138</v>
      </c>
      <c r="I205" t="s">
        <v>2138</v>
      </c>
      <c r="J205" t="s">
        <v>2139</v>
      </c>
      <c r="K205" t="s">
        <v>2393</v>
      </c>
    </row>
    <row r="206" spans="3:11" x14ac:dyDescent="0.3">
      <c r="C206" t="s">
        <v>2394</v>
      </c>
      <c r="D206" t="s">
        <v>6</v>
      </c>
      <c r="E206" t="s">
        <v>2141</v>
      </c>
      <c r="F206" t="s">
        <v>2137</v>
      </c>
      <c r="G206" t="s">
        <v>2138</v>
      </c>
      <c r="H206" t="s">
        <v>2138</v>
      </c>
      <c r="I206" t="s">
        <v>2138</v>
      </c>
      <c r="J206" t="s">
        <v>2139</v>
      </c>
      <c r="K206" t="s">
        <v>2395</v>
      </c>
    </row>
    <row r="207" spans="3:11" x14ac:dyDescent="0.3">
      <c r="C207" t="s">
        <v>2396</v>
      </c>
      <c r="D207" t="s">
        <v>6</v>
      </c>
      <c r="E207" t="s">
        <v>2141</v>
      </c>
      <c r="F207" t="s">
        <v>2137</v>
      </c>
      <c r="G207" t="s">
        <v>2138</v>
      </c>
      <c r="H207" t="s">
        <v>2138</v>
      </c>
      <c r="I207" t="s">
        <v>2138</v>
      </c>
      <c r="J207" t="s">
        <v>2139</v>
      </c>
      <c r="K207" t="s">
        <v>2397</v>
      </c>
    </row>
    <row r="208" spans="3:11" x14ac:dyDescent="0.3">
      <c r="C208" t="s">
        <v>2398</v>
      </c>
      <c r="D208" t="s">
        <v>6</v>
      </c>
      <c r="E208" t="s">
        <v>2141</v>
      </c>
      <c r="F208" t="s">
        <v>2137</v>
      </c>
      <c r="G208" t="s">
        <v>2138</v>
      </c>
      <c r="H208" t="s">
        <v>2138</v>
      </c>
      <c r="I208" t="s">
        <v>2138</v>
      </c>
      <c r="J208" t="s">
        <v>2139</v>
      </c>
      <c r="K208" t="s">
        <v>2399</v>
      </c>
    </row>
    <row r="209" spans="3:11" x14ac:dyDescent="0.3">
      <c r="C209" t="s">
        <v>2400</v>
      </c>
      <c r="D209" t="s">
        <v>6</v>
      </c>
      <c r="E209" t="s">
        <v>2141</v>
      </c>
      <c r="F209" t="s">
        <v>2137</v>
      </c>
      <c r="G209" t="s">
        <v>2138</v>
      </c>
      <c r="H209" t="s">
        <v>2138</v>
      </c>
      <c r="I209" t="s">
        <v>2138</v>
      </c>
      <c r="J209" t="s">
        <v>2139</v>
      </c>
      <c r="K209" t="s">
        <v>2401</v>
      </c>
    </row>
    <row r="210" spans="3:11" x14ac:dyDescent="0.3">
      <c r="C210" t="s">
        <v>2402</v>
      </c>
      <c r="D210" t="s">
        <v>6</v>
      </c>
      <c r="E210" t="s">
        <v>2141</v>
      </c>
      <c r="F210" t="s">
        <v>2137</v>
      </c>
      <c r="G210" t="s">
        <v>2138</v>
      </c>
      <c r="H210" t="s">
        <v>2138</v>
      </c>
      <c r="I210" t="s">
        <v>2138</v>
      </c>
      <c r="J210" t="s">
        <v>2139</v>
      </c>
      <c r="K210" t="s">
        <v>2403</v>
      </c>
    </row>
    <row r="211" spans="3:11" x14ac:dyDescent="0.3">
      <c r="C211" t="s">
        <v>2404</v>
      </c>
      <c r="D211" t="s">
        <v>6</v>
      </c>
      <c r="E211" t="s">
        <v>2141</v>
      </c>
      <c r="F211" t="s">
        <v>2137</v>
      </c>
      <c r="G211" t="s">
        <v>2138</v>
      </c>
      <c r="H211" t="s">
        <v>2138</v>
      </c>
      <c r="I211" t="s">
        <v>2138</v>
      </c>
      <c r="J211" t="s">
        <v>2139</v>
      </c>
      <c r="K211" t="s">
        <v>2405</v>
      </c>
    </row>
    <row r="212" spans="3:11" x14ac:dyDescent="0.3">
      <c r="C212" t="s">
        <v>2406</v>
      </c>
      <c r="D212" t="s">
        <v>6</v>
      </c>
      <c r="E212" t="s">
        <v>2141</v>
      </c>
      <c r="F212" t="s">
        <v>2137</v>
      </c>
      <c r="G212" t="s">
        <v>2138</v>
      </c>
      <c r="H212" t="s">
        <v>2138</v>
      </c>
      <c r="I212" t="s">
        <v>2138</v>
      </c>
      <c r="J212" t="s">
        <v>2139</v>
      </c>
      <c r="K212" t="s">
        <v>2407</v>
      </c>
    </row>
    <row r="213" spans="3:11" x14ac:dyDescent="0.3">
      <c r="C213" t="s">
        <v>2408</v>
      </c>
      <c r="D213" t="s">
        <v>6</v>
      </c>
      <c r="E213" t="s">
        <v>2141</v>
      </c>
      <c r="F213" t="s">
        <v>2137</v>
      </c>
      <c r="G213" t="s">
        <v>2138</v>
      </c>
      <c r="H213" t="s">
        <v>2138</v>
      </c>
      <c r="I213" t="s">
        <v>2138</v>
      </c>
      <c r="J213" t="s">
        <v>2139</v>
      </c>
      <c r="K213" t="s">
        <v>2409</v>
      </c>
    </row>
    <row r="214" spans="3:11" x14ac:dyDescent="0.3">
      <c r="C214" t="s">
        <v>2410</v>
      </c>
      <c r="D214" t="s">
        <v>6</v>
      </c>
      <c r="E214" t="s">
        <v>2141</v>
      </c>
      <c r="F214" t="s">
        <v>2137</v>
      </c>
      <c r="G214" t="s">
        <v>2138</v>
      </c>
      <c r="H214" t="s">
        <v>2138</v>
      </c>
      <c r="I214" t="s">
        <v>2138</v>
      </c>
      <c r="J214" t="s">
        <v>2139</v>
      </c>
      <c r="K214" t="s">
        <v>2411</v>
      </c>
    </row>
    <row r="215" spans="3:11" x14ac:dyDescent="0.3">
      <c r="C215" t="s">
        <v>2412</v>
      </c>
      <c r="D215" t="s">
        <v>6</v>
      </c>
      <c r="E215" t="s">
        <v>2141</v>
      </c>
      <c r="F215" t="s">
        <v>2137</v>
      </c>
      <c r="G215" t="s">
        <v>2138</v>
      </c>
      <c r="H215" t="s">
        <v>2138</v>
      </c>
      <c r="I215" t="s">
        <v>2138</v>
      </c>
      <c r="J215" t="s">
        <v>2139</v>
      </c>
      <c r="K215" t="s">
        <v>2413</v>
      </c>
    </row>
    <row r="216" spans="3:11" x14ac:dyDescent="0.3">
      <c r="C216" t="s">
        <v>2414</v>
      </c>
      <c r="D216" t="s">
        <v>6</v>
      </c>
      <c r="E216" t="s">
        <v>2141</v>
      </c>
      <c r="F216" t="s">
        <v>2137</v>
      </c>
      <c r="G216" t="s">
        <v>2138</v>
      </c>
      <c r="H216" t="s">
        <v>2138</v>
      </c>
      <c r="I216" t="s">
        <v>2138</v>
      </c>
      <c r="J216" t="s">
        <v>2139</v>
      </c>
      <c r="K216" t="s">
        <v>2415</v>
      </c>
    </row>
    <row r="217" spans="3:11" x14ac:dyDescent="0.3">
      <c r="C217" t="s">
        <v>2416</v>
      </c>
      <c r="D217" t="s">
        <v>6</v>
      </c>
      <c r="E217" t="s">
        <v>2141</v>
      </c>
      <c r="F217" t="s">
        <v>2137</v>
      </c>
      <c r="G217" t="s">
        <v>2138</v>
      </c>
      <c r="H217" t="s">
        <v>2138</v>
      </c>
      <c r="I217" t="s">
        <v>2138</v>
      </c>
      <c r="J217" t="s">
        <v>2139</v>
      </c>
      <c r="K217" t="s">
        <v>2417</v>
      </c>
    </row>
    <row r="218" spans="3:11" x14ac:dyDescent="0.3">
      <c r="C218" t="s">
        <v>2418</v>
      </c>
      <c r="D218" t="s">
        <v>6</v>
      </c>
      <c r="E218" t="s">
        <v>2141</v>
      </c>
      <c r="F218" t="s">
        <v>2137</v>
      </c>
      <c r="G218" t="s">
        <v>2138</v>
      </c>
      <c r="H218" t="s">
        <v>2138</v>
      </c>
      <c r="I218" t="s">
        <v>2138</v>
      </c>
      <c r="J218" t="s">
        <v>2139</v>
      </c>
      <c r="K218" t="s">
        <v>2419</v>
      </c>
    </row>
    <row r="219" spans="3:11" x14ac:dyDescent="0.3">
      <c r="C219" t="s">
        <v>2420</v>
      </c>
      <c r="D219" t="s">
        <v>6</v>
      </c>
      <c r="E219" t="s">
        <v>2141</v>
      </c>
      <c r="F219" t="s">
        <v>2137</v>
      </c>
      <c r="G219" t="s">
        <v>2138</v>
      </c>
      <c r="H219" t="s">
        <v>2138</v>
      </c>
      <c r="I219" t="s">
        <v>2138</v>
      </c>
      <c r="J219" t="s">
        <v>2139</v>
      </c>
      <c r="K219" t="s">
        <v>2421</v>
      </c>
    </row>
    <row r="220" spans="3:11" x14ac:dyDescent="0.3">
      <c r="C220" t="s">
        <v>2422</v>
      </c>
      <c r="D220" t="s">
        <v>6</v>
      </c>
      <c r="E220" t="s">
        <v>2141</v>
      </c>
      <c r="F220" t="s">
        <v>2137</v>
      </c>
      <c r="G220" t="s">
        <v>2138</v>
      </c>
      <c r="H220" t="s">
        <v>2138</v>
      </c>
      <c r="I220" t="s">
        <v>2138</v>
      </c>
      <c r="J220" t="s">
        <v>2139</v>
      </c>
      <c r="K220" t="s">
        <v>2423</v>
      </c>
    </row>
    <row r="221" spans="3:11" x14ac:dyDescent="0.3">
      <c r="C221" t="s">
        <v>2424</v>
      </c>
      <c r="D221" t="s">
        <v>6</v>
      </c>
      <c r="E221" t="s">
        <v>2141</v>
      </c>
      <c r="F221" t="s">
        <v>2137</v>
      </c>
      <c r="G221" t="s">
        <v>2138</v>
      </c>
      <c r="H221" t="s">
        <v>2138</v>
      </c>
      <c r="I221" t="s">
        <v>2138</v>
      </c>
      <c r="J221" t="s">
        <v>2139</v>
      </c>
      <c r="K221" t="s">
        <v>2425</v>
      </c>
    </row>
    <row r="222" spans="3:11" x14ac:dyDescent="0.3">
      <c r="C222" t="s">
        <v>2426</v>
      </c>
      <c r="D222" t="s">
        <v>6</v>
      </c>
      <c r="E222" t="s">
        <v>2141</v>
      </c>
      <c r="F222" t="s">
        <v>2137</v>
      </c>
      <c r="G222" t="s">
        <v>2138</v>
      </c>
      <c r="H222" t="s">
        <v>2138</v>
      </c>
      <c r="I222" t="s">
        <v>2138</v>
      </c>
      <c r="J222" t="s">
        <v>2139</v>
      </c>
      <c r="K222" t="s">
        <v>2427</v>
      </c>
    </row>
    <row r="223" spans="3:11" x14ac:dyDescent="0.3">
      <c r="C223" t="s">
        <v>2428</v>
      </c>
      <c r="D223" t="s">
        <v>6</v>
      </c>
      <c r="E223" t="s">
        <v>2141</v>
      </c>
      <c r="F223" t="s">
        <v>2137</v>
      </c>
      <c r="G223" t="s">
        <v>2138</v>
      </c>
      <c r="H223" t="s">
        <v>2138</v>
      </c>
      <c r="I223" t="s">
        <v>2138</v>
      </c>
      <c r="J223" t="s">
        <v>2139</v>
      </c>
      <c r="K223" t="s">
        <v>2429</v>
      </c>
    </row>
    <row r="224" spans="3:11" x14ac:dyDescent="0.3">
      <c r="C224" t="s">
        <v>2430</v>
      </c>
      <c r="D224" t="s">
        <v>6</v>
      </c>
      <c r="E224" t="s">
        <v>2141</v>
      </c>
      <c r="F224" t="s">
        <v>2137</v>
      </c>
      <c r="G224" t="s">
        <v>2138</v>
      </c>
      <c r="H224" t="s">
        <v>2138</v>
      </c>
      <c r="I224" t="s">
        <v>2138</v>
      </c>
      <c r="J224" t="s">
        <v>2139</v>
      </c>
      <c r="K224" t="s">
        <v>2431</v>
      </c>
    </row>
    <row r="225" spans="3:11" x14ac:dyDescent="0.3">
      <c r="C225" t="s">
        <v>2432</v>
      </c>
      <c r="D225" t="s">
        <v>6</v>
      </c>
      <c r="E225" t="s">
        <v>2141</v>
      </c>
      <c r="F225" t="s">
        <v>2137</v>
      </c>
      <c r="G225" t="s">
        <v>2138</v>
      </c>
      <c r="H225" t="s">
        <v>2138</v>
      </c>
      <c r="I225" t="s">
        <v>2138</v>
      </c>
      <c r="J225" t="s">
        <v>2139</v>
      </c>
      <c r="K225" t="s">
        <v>2433</v>
      </c>
    </row>
    <row r="226" spans="3:11" x14ac:dyDescent="0.3">
      <c r="C226" t="s">
        <v>2434</v>
      </c>
      <c r="D226" t="s">
        <v>6</v>
      </c>
      <c r="E226" t="s">
        <v>2141</v>
      </c>
      <c r="F226" t="s">
        <v>2137</v>
      </c>
      <c r="G226" t="s">
        <v>2138</v>
      </c>
      <c r="H226" t="s">
        <v>2138</v>
      </c>
      <c r="I226" t="s">
        <v>2138</v>
      </c>
      <c r="J226" t="s">
        <v>2139</v>
      </c>
      <c r="K226" t="s">
        <v>2435</v>
      </c>
    </row>
    <row r="227" spans="3:11" x14ac:dyDescent="0.3">
      <c r="C227" t="s">
        <v>2436</v>
      </c>
      <c r="D227" t="s">
        <v>6</v>
      </c>
      <c r="E227" t="s">
        <v>2141</v>
      </c>
      <c r="F227" t="s">
        <v>2137</v>
      </c>
      <c r="G227" t="s">
        <v>2138</v>
      </c>
      <c r="H227" t="s">
        <v>2138</v>
      </c>
      <c r="I227" t="s">
        <v>2138</v>
      </c>
      <c r="J227" t="s">
        <v>2139</v>
      </c>
      <c r="K227" t="s">
        <v>2437</v>
      </c>
    </row>
    <row r="228" spans="3:11" x14ac:dyDescent="0.3">
      <c r="C228" t="s">
        <v>2438</v>
      </c>
      <c r="D228" t="s">
        <v>6</v>
      </c>
      <c r="E228" t="s">
        <v>2141</v>
      </c>
      <c r="F228" t="s">
        <v>2137</v>
      </c>
      <c r="G228" t="s">
        <v>2138</v>
      </c>
      <c r="H228" t="s">
        <v>2138</v>
      </c>
      <c r="I228" t="s">
        <v>2138</v>
      </c>
      <c r="J228" t="s">
        <v>2139</v>
      </c>
      <c r="K228" t="s">
        <v>2439</v>
      </c>
    </row>
    <row r="229" spans="3:11" x14ac:dyDescent="0.3">
      <c r="C229" t="s">
        <v>2440</v>
      </c>
      <c r="D229" t="s">
        <v>6</v>
      </c>
      <c r="E229" t="s">
        <v>2141</v>
      </c>
      <c r="F229" t="s">
        <v>2137</v>
      </c>
      <c r="G229" t="s">
        <v>2138</v>
      </c>
      <c r="H229" t="s">
        <v>2138</v>
      </c>
      <c r="I229" t="s">
        <v>2138</v>
      </c>
      <c r="J229" t="s">
        <v>2139</v>
      </c>
      <c r="K229" t="s">
        <v>2441</v>
      </c>
    </row>
    <row r="230" spans="3:11" x14ac:dyDescent="0.3">
      <c r="C230" t="s">
        <v>2442</v>
      </c>
      <c r="D230" t="s">
        <v>6</v>
      </c>
      <c r="E230" t="s">
        <v>2141</v>
      </c>
      <c r="F230" t="s">
        <v>2137</v>
      </c>
      <c r="G230" t="s">
        <v>2138</v>
      </c>
      <c r="H230" t="s">
        <v>2138</v>
      </c>
      <c r="I230" t="s">
        <v>2138</v>
      </c>
      <c r="J230" t="s">
        <v>2139</v>
      </c>
      <c r="K230" t="s">
        <v>2443</v>
      </c>
    </row>
    <row r="231" spans="3:11" x14ac:dyDescent="0.3">
      <c r="C231" t="s">
        <v>2444</v>
      </c>
      <c r="D231" t="s">
        <v>6</v>
      </c>
      <c r="E231" t="s">
        <v>2141</v>
      </c>
      <c r="F231" t="s">
        <v>2137</v>
      </c>
      <c r="G231" t="s">
        <v>2138</v>
      </c>
      <c r="H231" t="s">
        <v>2138</v>
      </c>
      <c r="I231" t="s">
        <v>2138</v>
      </c>
      <c r="J231" t="s">
        <v>2139</v>
      </c>
      <c r="K231" t="s">
        <v>2445</v>
      </c>
    </row>
    <row r="232" spans="3:11" x14ac:dyDescent="0.3">
      <c r="C232" t="s">
        <v>2446</v>
      </c>
      <c r="D232" t="s">
        <v>6</v>
      </c>
      <c r="E232" t="s">
        <v>2141</v>
      </c>
      <c r="F232" t="s">
        <v>2137</v>
      </c>
      <c r="G232" t="s">
        <v>2138</v>
      </c>
      <c r="H232" t="s">
        <v>2138</v>
      </c>
      <c r="I232" t="s">
        <v>2138</v>
      </c>
      <c r="J232" t="s">
        <v>2139</v>
      </c>
      <c r="K232" t="s">
        <v>2447</v>
      </c>
    </row>
    <row r="233" spans="3:11" x14ac:dyDescent="0.3">
      <c r="C233" t="s">
        <v>2448</v>
      </c>
      <c r="D233" t="s">
        <v>6</v>
      </c>
      <c r="E233" t="s">
        <v>2141</v>
      </c>
      <c r="F233" t="s">
        <v>2137</v>
      </c>
      <c r="G233" t="s">
        <v>2138</v>
      </c>
      <c r="H233" t="s">
        <v>2138</v>
      </c>
      <c r="I233" t="s">
        <v>2138</v>
      </c>
      <c r="J233" t="s">
        <v>2139</v>
      </c>
      <c r="K233" t="s">
        <v>2449</v>
      </c>
    </row>
    <row r="234" spans="3:11" x14ac:dyDescent="0.3">
      <c r="C234" t="s">
        <v>2450</v>
      </c>
      <c r="D234" t="s">
        <v>6</v>
      </c>
      <c r="E234" t="s">
        <v>2141</v>
      </c>
      <c r="F234" t="s">
        <v>2137</v>
      </c>
      <c r="G234" t="s">
        <v>2138</v>
      </c>
      <c r="H234" t="s">
        <v>2138</v>
      </c>
      <c r="I234" t="s">
        <v>2138</v>
      </c>
      <c r="J234" t="s">
        <v>2139</v>
      </c>
      <c r="K234" t="s">
        <v>2451</v>
      </c>
    </row>
    <row r="235" spans="3:11" x14ac:dyDescent="0.3">
      <c r="C235" t="s">
        <v>2452</v>
      </c>
      <c r="D235" t="s">
        <v>6</v>
      </c>
      <c r="E235" t="s">
        <v>2141</v>
      </c>
      <c r="F235" t="s">
        <v>2137</v>
      </c>
      <c r="G235" t="s">
        <v>2138</v>
      </c>
      <c r="H235" t="s">
        <v>2138</v>
      </c>
      <c r="I235" t="s">
        <v>2138</v>
      </c>
      <c r="J235" t="s">
        <v>2139</v>
      </c>
      <c r="K235" t="s">
        <v>2453</v>
      </c>
    </row>
    <row r="236" spans="3:11" x14ac:dyDescent="0.3">
      <c r="C236" t="s">
        <v>2454</v>
      </c>
      <c r="D236" t="s">
        <v>6</v>
      </c>
      <c r="E236" t="s">
        <v>2141</v>
      </c>
      <c r="F236" t="s">
        <v>2137</v>
      </c>
      <c r="G236" t="s">
        <v>2138</v>
      </c>
      <c r="H236" t="s">
        <v>2138</v>
      </c>
      <c r="I236" t="s">
        <v>2138</v>
      </c>
      <c r="J236" t="s">
        <v>2139</v>
      </c>
      <c r="K236" t="s">
        <v>2455</v>
      </c>
    </row>
    <row r="237" spans="3:11" x14ac:dyDescent="0.3">
      <c r="C237" t="s">
        <v>2456</v>
      </c>
      <c r="D237" t="s">
        <v>6</v>
      </c>
      <c r="E237" t="s">
        <v>2141</v>
      </c>
      <c r="F237" t="s">
        <v>2137</v>
      </c>
      <c r="G237" t="s">
        <v>2138</v>
      </c>
      <c r="H237" t="s">
        <v>2138</v>
      </c>
      <c r="I237" t="s">
        <v>2138</v>
      </c>
      <c r="J237" t="s">
        <v>2139</v>
      </c>
      <c r="K237" t="s">
        <v>2457</v>
      </c>
    </row>
    <row r="238" spans="3:11" x14ac:dyDescent="0.3">
      <c r="C238" t="s">
        <v>2458</v>
      </c>
      <c r="D238" t="s">
        <v>6</v>
      </c>
      <c r="E238" t="s">
        <v>2141</v>
      </c>
      <c r="F238" t="s">
        <v>2137</v>
      </c>
      <c r="G238" t="s">
        <v>2138</v>
      </c>
      <c r="H238" t="s">
        <v>2138</v>
      </c>
      <c r="I238" t="s">
        <v>2138</v>
      </c>
      <c r="J238" t="s">
        <v>2139</v>
      </c>
      <c r="K238" t="s">
        <v>2459</v>
      </c>
    </row>
    <row r="239" spans="3:11" x14ac:dyDescent="0.3">
      <c r="C239" t="s">
        <v>2460</v>
      </c>
      <c r="D239" t="s">
        <v>6</v>
      </c>
      <c r="E239" t="s">
        <v>2141</v>
      </c>
      <c r="F239" t="s">
        <v>2137</v>
      </c>
      <c r="G239" t="s">
        <v>2138</v>
      </c>
      <c r="H239" t="s">
        <v>2138</v>
      </c>
      <c r="I239" t="s">
        <v>2138</v>
      </c>
      <c r="J239" t="s">
        <v>2139</v>
      </c>
      <c r="K239" t="s">
        <v>2461</v>
      </c>
    </row>
    <row r="240" spans="3:11" x14ac:dyDescent="0.3">
      <c r="C240" t="s">
        <v>2462</v>
      </c>
      <c r="D240" t="s">
        <v>6</v>
      </c>
      <c r="E240" t="s">
        <v>2141</v>
      </c>
      <c r="F240" t="s">
        <v>2137</v>
      </c>
      <c r="G240" t="s">
        <v>2138</v>
      </c>
      <c r="H240" t="s">
        <v>2138</v>
      </c>
      <c r="I240" t="s">
        <v>2138</v>
      </c>
      <c r="J240" t="s">
        <v>2139</v>
      </c>
      <c r="K240" t="s">
        <v>2463</v>
      </c>
    </row>
    <row r="241" spans="3:11" x14ac:dyDescent="0.3">
      <c r="C241" t="s">
        <v>2464</v>
      </c>
      <c r="D241" t="s">
        <v>6</v>
      </c>
      <c r="E241" t="s">
        <v>2141</v>
      </c>
      <c r="F241" t="s">
        <v>2137</v>
      </c>
      <c r="G241" t="s">
        <v>2138</v>
      </c>
      <c r="H241" t="s">
        <v>2138</v>
      </c>
      <c r="I241" t="s">
        <v>2138</v>
      </c>
      <c r="J241" t="s">
        <v>2139</v>
      </c>
      <c r="K241" t="s">
        <v>2465</v>
      </c>
    </row>
    <row r="242" spans="3:11" x14ac:dyDescent="0.3">
      <c r="C242" t="s">
        <v>2466</v>
      </c>
      <c r="D242" t="s">
        <v>6</v>
      </c>
      <c r="E242" t="s">
        <v>2141</v>
      </c>
      <c r="F242" t="s">
        <v>2137</v>
      </c>
      <c r="G242" t="s">
        <v>2138</v>
      </c>
      <c r="H242" t="s">
        <v>2138</v>
      </c>
      <c r="I242" t="s">
        <v>2138</v>
      </c>
      <c r="J242" t="s">
        <v>2139</v>
      </c>
      <c r="K242" t="s">
        <v>2467</v>
      </c>
    </row>
    <row r="243" spans="3:11" x14ac:dyDescent="0.3">
      <c r="C243" t="s">
        <v>921</v>
      </c>
      <c r="D243" t="s">
        <v>6</v>
      </c>
      <c r="E243" t="s">
        <v>2141</v>
      </c>
      <c r="F243" t="s">
        <v>2137</v>
      </c>
      <c r="G243" t="s">
        <v>2138</v>
      </c>
      <c r="H243" t="s">
        <v>2138</v>
      </c>
      <c r="I243" t="s">
        <v>2138</v>
      </c>
      <c r="J243" t="s">
        <v>2139</v>
      </c>
      <c r="K243" t="s">
        <v>2468</v>
      </c>
    </row>
    <row r="244" spans="3:11" x14ac:dyDescent="0.3">
      <c r="C244" t="s">
        <v>2469</v>
      </c>
      <c r="D244" t="s">
        <v>6</v>
      </c>
      <c r="E244" t="s">
        <v>2141</v>
      </c>
      <c r="F244" t="s">
        <v>2137</v>
      </c>
      <c r="G244" t="s">
        <v>2138</v>
      </c>
      <c r="H244" t="s">
        <v>2138</v>
      </c>
      <c r="I244" t="s">
        <v>2138</v>
      </c>
      <c r="J244" t="s">
        <v>2139</v>
      </c>
      <c r="K244" t="s">
        <v>2470</v>
      </c>
    </row>
    <row r="245" spans="3:11" x14ac:dyDescent="0.3">
      <c r="C245" t="s">
        <v>2471</v>
      </c>
      <c r="D245" t="s">
        <v>6</v>
      </c>
      <c r="E245" t="s">
        <v>2141</v>
      </c>
      <c r="F245" t="s">
        <v>2137</v>
      </c>
      <c r="G245" t="s">
        <v>2138</v>
      </c>
      <c r="H245" t="s">
        <v>2138</v>
      </c>
      <c r="I245" t="s">
        <v>2138</v>
      </c>
      <c r="J245" t="s">
        <v>2139</v>
      </c>
      <c r="K245" t="s">
        <v>2472</v>
      </c>
    </row>
    <row r="246" spans="3:11" x14ac:dyDescent="0.3">
      <c r="C246" t="s">
        <v>925</v>
      </c>
      <c r="D246" t="s">
        <v>6</v>
      </c>
      <c r="E246" t="s">
        <v>2141</v>
      </c>
      <c r="F246" t="s">
        <v>2137</v>
      </c>
      <c r="G246" t="s">
        <v>2138</v>
      </c>
      <c r="H246" t="s">
        <v>2138</v>
      </c>
      <c r="I246" t="s">
        <v>2138</v>
      </c>
      <c r="J246" t="s">
        <v>2139</v>
      </c>
      <c r="K246" t="s">
        <v>2473</v>
      </c>
    </row>
    <row r="247" spans="3:11" x14ac:dyDescent="0.3">
      <c r="C247" t="s">
        <v>2474</v>
      </c>
      <c r="D247" t="s">
        <v>6</v>
      </c>
      <c r="E247" t="s">
        <v>2141</v>
      </c>
      <c r="F247" t="s">
        <v>2137</v>
      </c>
      <c r="G247" t="s">
        <v>2138</v>
      </c>
      <c r="H247" t="s">
        <v>2138</v>
      </c>
      <c r="I247" t="s">
        <v>2138</v>
      </c>
      <c r="J247" t="s">
        <v>2139</v>
      </c>
      <c r="K247" t="s">
        <v>2475</v>
      </c>
    </row>
    <row r="248" spans="3:11" x14ac:dyDescent="0.3">
      <c r="C248" t="s">
        <v>2476</v>
      </c>
      <c r="D248" t="s">
        <v>6</v>
      </c>
      <c r="E248" t="s">
        <v>2141</v>
      </c>
      <c r="F248" t="s">
        <v>2137</v>
      </c>
      <c r="G248" t="s">
        <v>2138</v>
      </c>
      <c r="H248" t="s">
        <v>2138</v>
      </c>
      <c r="I248" t="s">
        <v>2138</v>
      </c>
      <c r="J248" t="s">
        <v>2139</v>
      </c>
      <c r="K248" t="s">
        <v>2477</v>
      </c>
    </row>
    <row r="249" spans="3:11" x14ac:dyDescent="0.3">
      <c r="C249" t="s">
        <v>929</v>
      </c>
      <c r="D249" t="s">
        <v>6</v>
      </c>
      <c r="E249" t="s">
        <v>2141</v>
      </c>
      <c r="F249" t="s">
        <v>2137</v>
      </c>
      <c r="G249" t="s">
        <v>2138</v>
      </c>
      <c r="H249" t="s">
        <v>2138</v>
      </c>
      <c r="I249" t="s">
        <v>2138</v>
      </c>
      <c r="J249" t="s">
        <v>2139</v>
      </c>
      <c r="K249" t="s">
        <v>2478</v>
      </c>
    </row>
    <row r="250" spans="3:11" x14ac:dyDescent="0.3">
      <c r="C250" t="s">
        <v>2480</v>
      </c>
      <c r="D250" t="s">
        <v>6</v>
      </c>
      <c r="E250" t="s">
        <v>2141</v>
      </c>
      <c r="F250" t="s">
        <v>2137</v>
      </c>
      <c r="G250" t="s">
        <v>2138</v>
      </c>
      <c r="H250" t="s">
        <v>2138</v>
      </c>
      <c r="I250" t="s">
        <v>2138</v>
      </c>
      <c r="J250" t="s">
        <v>2139</v>
      </c>
      <c r="K250" t="s">
        <v>2481</v>
      </c>
    </row>
    <row r="251" spans="3:11" x14ac:dyDescent="0.3">
      <c r="C251" t="s">
        <v>2482</v>
      </c>
      <c r="D251" t="s">
        <v>6</v>
      </c>
      <c r="E251" t="s">
        <v>2141</v>
      </c>
      <c r="F251" t="s">
        <v>2137</v>
      </c>
      <c r="G251" t="s">
        <v>2138</v>
      </c>
      <c r="H251" t="s">
        <v>2138</v>
      </c>
      <c r="I251" t="s">
        <v>2138</v>
      </c>
      <c r="J251" t="s">
        <v>2139</v>
      </c>
      <c r="K251" t="s">
        <v>2483</v>
      </c>
    </row>
    <row r="252" spans="3:11" x14ac:dyDescent="0.3">
      <c r="C252" t="s">
        <v>2484</v>
      </c>
      <c r="D252" t="s">
        <v>6</v>
      </c>
      <c r="E252" t="s">
        <v>2141</v>
      </c>
      <c r="F252" t="s">
        <v>2137</v>
      </c>
      <c r="G252" t="s">
        <v>2138</v>
      </c>
      <c r="H252" t="s">
        <v>2138</v>
      </c>
      <c r="I252" t="s">
        <v>2138</v>
      </c>
      <c r="J252" t="s">
        <v>2139</v>
      </c>
      <c r="K252" t="s">
        <v>2485</v>
      </c>
    </row>
    <row r="253" spans="3:11" x14ac:dyDescent="0.3">
      <c r="C253" t="s">
        <v>2486</v>
      </c>
      <c r="D253" t="s">
        <v>6</v>
      </c>
      <c r="E253" t="s">
        <v>2141</v>
      </c>
      <c r="F253" t="s">
        <v>2137</v>
      </c>
      <c r="G253" t="s">
        <v>2138</v>
      </c>
      <c r="H253" t="s">
        <v>2138</v>
      </c>
      <c r="I253" t="s">
        <v>2138</v>
      </c>
      <c r="J253" t="s">
        <v>2139</v>
      </c>
      <c r="K253" t="s">
        <v>2487</v>
      </c>
    </row>
    <row r="254" spans="3:11" x14ac:dyDescent="0.3">
      <c r="C254" t="s">
        <v>2488</v>
      </c>
      <c r="D254" t="s">
        <v>6</v>
      </c>
      <c r="E254" t="s">
        <v>2141</v>
      </c>
      <c r="F254" t="s">
        <v>2137</v>
      </c>
      <c r="G254" t="s">
        <v>2138</v>
      </c>
      <c r="H254" t="s">
        <v>2138</v>
      </c>
      <c r="I254" t="s">
        <v>2138</v>
      </c>
      <c r="J254" t="s">
        <v>2139</v>
      </c>
      <c r="K254" t="s">
        <v>2489</v>
      </c>
    </row>
    <row r="255" spans="3:11" x14ac:dyDescent="0.3">
      <c r="C255" t="s">
        <v>934</v>
      </c>
      <c r="D255" t="s">
        <v>6</v>
      </c>
      <c r="E255" t="s">
        <v>2141</v>
      </c>
      <c r="F255" t="s">
        <v>2137</v>
      </c>
      <c r="G255" t="s">
        <v>2138</v>
      </c>
      <c r="H255" t="s">
        <v>2138</v>
      </c>
      <c r="I255" t="s">
        <v>2138</v>
      </c>
      <c r="J255" t="s">
        <v>2139</v>
      </c>
      <c r="K255" t="s">
        <v>2490</v>
      </c>
    </row>
    <row r="256" spans="3:11" x14ac:dyDescent="0.3">
      <c r="C256" t="s">
        <v>935</v>
      </c>
      <c r="D256" t="s">
        <v>6</v>
      </c>
      <c r="E256" t="s">
        <v>2141</v>
      </c>
      <c r="F256" t="s">
        <v>2137</v>
      </c>
      <c r="G256" t="s">
        <v>2138</v>
      </c>
      <c r="H256" t="s">
        <v>2138</v>
      </c>
      <c r="I256" t="s">
        <v>2138</v>
      </c>
      <c r="J256" t="s">
        <v>2139</v>
      </c>
      <c r="K256" t="s">
        <v>2491</v>
      </c>
    </row>
    <row r="257" spans="3:11" x14ac:dyDescent="0.3">
      <c r="C257" t="s">
        <v>2492</v>
      </c>
      <c r="D257" t="s">
        <v>6</v>
      </c>
      <c r="E257" t="s">
        <v>2141</v>
      </c>
      <c r="F257" t="s">
        <v>2137</v>
      </c>
      <c r="G257" t="s">
        <v>2138</v>
      </c>
      <c r="H257" t="s">
        <v>2138</v>
      </c>
      <c r="I257" t="s">
        <v>2138</v>
      </c>
      <c r="J257" t="s">
        <v>2139</v>
      </c>
      <c r="K257" t="s">
        <v>2493</v>
      </c>
    </row>
    <row r="258" spans="3:11" x14ac:dyDescent="0.3">
      <c r="C258" t="s">
        <v>943</v>
      </c>
      <c r="D258" t="s">
        <v>6</v>
      </c>
      <c r="E258" t="s">
        <v>2141</v>
      </c>
      <c r="F258" t="s">
        <v>2137</v>
      </c>
      <c r="G258" t="s">
        <v>2138</v>
      </c>
      <c r="H258" t="s">
        <v>2138</v>
      </c>
      <c r="I258" t="s">
        <v>2138</v>
      </c>
      <c r="J258" t="s">
        <v>2139</v>
      </c>
      <c r="K258" t="s">
        <v>2494</v>
      </c>
    </row>
    <row r="259" spans="3:11" x14ac:dyDescent="0.3">
      <c r="C259" t="s">
        <v>944</v>
      </c>
      <c r="D259" t="s">
        <v>6</v>
      </c>
      <c r="E259" t="s">
        <v>2141</v>
      </c>
      <c r="F259" t="s">
        <v>2137</v>
      </c>
      <c r="G259" t="s">
        <v>2138</v>
      </c>
      <c r="H259" t="s">
        <v>2138</v>
      </c>
      <c r="I259" t="s">
        <v>2138</v>
      </c>
      <c r="J259" t="s">
        <v>2139</v>
      </c>
      <c r="K259" t="s">
        <v>2495</v>
      </c>
    </row>
    <row r="260" spans="3:11" x14ac:dyDescent="0.3">
      <c r="C260" t="s">
        <v>945</v>
      </c>
      <c r="D260" t="s">
        <v>6</v>
      </c>
      <c r="E260" t="s">
        <v>2141</v>
      </c>
      <c r="F260" t="s">
        <v>2137</v>
      </c>
      <c r="G260" t="s">
        <v>2138</v>
      </c>
      <c r="H260" t="s">
        <v>2138</v>
      </c>
      <c r="I260" t="s">
        <v>2138</v>
      </c>
      <c r="J260" t="s">
        <v>2139</v>
      </c>
      <c r="K260" t="s">
        <v>2496</v>
      </c>
    </row>
    <row r="261" spans="3:11" x14ac:dyDescent="0.3">
      <c r="C261" t="s">
        <v>946</v>
      </c>
      <c r="D261" t="s">
        <v>6</v>
      </c>
      <c r="E261" t="s">
        <v>2141</v>
      </c>
      <c r="F261" t="s">
        <v>2137</v>
      </c>
      <c r="G261" t="s">
        <v>2138</v>
      </c>
      <c r="H261" t="s">
        <v>2138</v>
      </c>
      <c r="I261" t="s">
        <v>2138</v>
      </c>
      <c r="J261" t="s">
        <v>2139</v>
      </c>
      <c r="K261" t="s">
        <v>2497</v>
      </c>
    </row>
    <row r="262" spans="3:11" x14ac:dyDescent="0.3">
      <c r="C262" t="s">
        <v>947</v>
      </c>
      <c r="D262" t="s">
        <v>6</v>
      </c>
      <c r="E262" t="s">
        <v>2141</v>
      </c>
      <c r="F262" t="s">
        <v>2137</v>
      </c>
      <c r="G262" t="s">
        <v>2138</v>
      </c>
      <c r="H262" t="s">
        <v>2138</v>
      </c>
      <c r="I262" t="s">
        <v>2138</v>
      </c>
      <c r="J262" t="s">
        <v>2139</v>
      </c>
      <c r="K262" t="s">
        <v>2498</v>
      </c>
    </row>
    <row r="263" spans="3:11" x14ac:dyDescent="0.3">
      <c r="C263" t="s">
        <v>2499</v>
      </c>
      <c r="D263" t="s">
        <v>6</v>
      </c>
      <c r="E263" t="s">
        <v>2141</v>
      </c>
      <c r="F263" t="s">
        <v>2137</v>
      </c>
      <c r="G263" t="s">
        <v>2138</v>
      </c>
      <c r="H263" t="s">
        <v>2138</v>
      </c>
      <c r="I263" t="s">
        <v>2138</v>
      </c>
      <c r="J263" t="s">
        <v>2139</v>
      </c>
      <c r="K263" t="s">
        <v>2500</v>
      </c>
    </row>
    <row r="264" spans="3:11" x14ac:dyDescent="0.3">
      <c r="C264" t="s">
        <v>950</v>
      </c>
      <c r="D264" t="s">
        <v>6</v>
      </c>
      <c r="E264" t="s">
        <v>2141</v>
      </c>
      <c r="F264" t="s">
        <v>2137</v>
      </c>
      <c r="G264" t="s">
        <v>2138</v>
      </c>
      <c r="H264" t="s">
        <v>2138</v>
      </c>
      <c r="I264" t="s">
        <v>2138</v>
      </c>
      <c r="J264" t="s">
        <v>2139</v>
      </c>
      <c r="K264" t="s">
        <v>2501</v>
      </c>
    </row>
    <row r="265" spans="3:11" x14ac:dyDescent="0.3">
      <c r="C265" t="s">
        <v>2502</v>
      </c>
      <c r="D265" t="s">
        <v>6</v>
      </c>
      <c r="E265" t="s">
        <v>2141</v>
      </c>
      <c r="F265" t="s">
        <v>2137</v>
      </c>
      <c r="G265" t="s">
        <v>2138</v>
      </c>
      <c r="H265" t="s">
        <v>2138</v>
      </c>
      <c r="I265" t="s">
        <v>2138</v>
      </c>
      <c r="J265" t="s">
        <v>2139</v>
      </c>
      <c r="K265" t="s">
        <v>2503</v>
      </c>
    </row>
    <row r="266" spans="3:11" x14ac:dyDescent="0.3">
      <c r="C266" t="s">
        <v>2504</v>
      </c>
      <c r="D266" t="s">
        <v>6</v>
      </c>
      <c r="E266" t="s">
        <v>2141</v>
      </c>
      <c r="F266" t="s">
        <v>2137</v>
      </c>
      <c r="G266" t="s">
        <v>2138</v>
      </c>
      <c r="H266" t="s">
        <v>2138</v>
      </c>
      <c r="I266" t="s">
        <v>2138</v>
      </c>
      <c r="J266" t="s">
        <v>2139</v>
      </c>
      <c r="K266" t="s">
        <v>2505</v>
      </c>
    </row>
    <row r="267" spans="3:11" x14ac:dyDescent="0.3">
      <c r="C267" t="s">
        <v>965</v>
      </c>
      <c r="D267" t="s">
        <v>6</v>
      </c>
      <c r="E267" t="s">
        <v>2141</v>
      </c>
      <c r="F267" t="s">
        <v>2137</v>
      </c>
      <c r="G267" t="s">
        <v>2138</v>
      </c>
      <c r="H267" t="s">
        <v>2138</v>
      </c>
      <c r="I267" t="s">
        <v>2138</v>
      </c>
      <c r="J267" t="s">
        <v>2139</v>
      </c>
      <c r="K267" t="s">
        <v>2506</v>
      </c>
    </row>
    <row r="268" spans="3:11" x14ac:dyDescent="0.3">
      <c r="C268" t="s">
        <v>966</v>
      </c>
      <c r="D268" t="s">
        <v>6</v>
      </c>
      <c r="E268" t="s">
        <v>2141</v>
      </c>
      <c r="F268" t="s">
        <v>2137</v>
      </c>
      <c r="G268" t="s">
        <v>2138</v>
      </c>
      <c r="H268" t="s">
        <v>2138</v>
      </c>
      <c r="I268" t="s">
        <v>2138</v>
      </c>
      <c r="J268" t="s">
        <v>2139</v>
      </c>
      <c r="K268" t="s">
        <v>2507</v>
      </c>
    </row>
    <row r="269" spans="3:11" x14ac:dyDescent="0.3">
      <c r="C269" t="s">
        <v>967</v>
      </c>
      <c r="D269" t="s">
        <v>6</v>
      </c>
      <c r="E269" t="s">
        <v>2141</v>
      </c>
      <c r="F269" t="s">
        <v>2137</v>
      </c>
      <c r="G269" t="s">
        <v>2138</v>
      </c>
      <c r="H269" t="s">
        <v>2138</v>
      </c>
      <c r="I269" t="s">
        <v>2138</v>
      </c>
      <c r="J269" t="s">
        <v>2139</v>
      </c>
      <c r="K269" t="s">
        <v>2508</v>
      </c>
    </row>
    <row r="270" spans="3:11" x14ac:dyDescent="0.3">
      <c r="C270" t="s">
        <v>969</v>
      </c>
      <c r="D270" t="s">
        <v>6</v>
      </c>
      <c r="E270" t="s">
        <v>2141</v>
      </c>
      <c r="F270" t="s">
        <v>2137</v>
      </c>
      <c r="G270" t="s">
        <v>2138</v>
      </c>
      <c r="H270" t="s">
        <v>2138</v>
      </c>
      <c r="I270" t="s">
        <v>2138</v>
      </c>
      <c r="J270" t="s">
        <v>2139</v>
      </c>
      <c r="K270" t="s">
        <v>2509</v>
      </c>
    </row>
    <row r="271" spans="3:11" x14ac:dyDescent="0.3">
      <c r="C271" t="s">
        <v>2510</v>
      </c>
      <c r="D271" t="s">
        <v>6</v>
      </c>
      <c r="E271" t="s">
        <v>2141</v>
      </c>
      <c r="F271" t="s">
        <v>2137</v>
      </c>
      <c r="G271" t="s">
        <v>2138</v>
      </c>
      <c r="H271" t="s">
        <v>2138</v>
      </c>
      <c r="I271" t="s">
        <v>2138</v>
      </c>
      <c r="J271" t="s">
        <v>2139</v>
      </c>
      <c r="K271" t="s">
        <v>2511</v>
      </c>
    </row>
    <row r="272" spans="3:11" x14ac:dyDescent="0.3">
      <c r="C272" t="s">
        <v>2512</v>
      </c>
      <c r="D272" t="s">
        <v>6</v>
      </c>
      <c r="E272" t="s">
        <v>2141</v>
      </c>
      <c r="F272" t="s">
        <v>2137</v>
      </c>
      <c r="G272" t="s">
        <v>2138</v>
      </c>
      <c r="H272" t="s">
        <v>2138</v>
      </c>
      <c r="I272" t="s">
        <v>2138</v>
      </c>
      <c r="J272" t="s">
        <v>2139</v>
      </c>
      <c r="K272" t="s">
        <v>2513</v>
      </c>
    </row>
    <row r="273" spans="3:11" x14ac:dyDescent="0.3">
      <c r="C273" t="s">
        <v>2514</v>
      </c>
      <c r="D273" t="s">
        <v>6</v>
      </c>
      <c r="E273" t="s">
        <v>2141</v>
      </c>
      <c r="F273" t="s">
        <v>2137</v>
      </c>
      <c r="G273" t="s">
        <v>2138</v>
      </c>
      <c r="H273" t="s">
        <v>2138</v>
      </c>
      <c r="I273" t="s">
        <v>2138</v>
      </c>
      <c r="J273" t="s">
        <v>2139</v>
      </c>
      <c r="K273" t="s">
        <v>2515</v>
      </c>
    </row>
    <row r="274" spans="3:11" x14ac:dyDescent="0.3">
      <c r="C274" t="s">
        <v>2516</v>
      </c>
      <c r="D274" t="s">
        <v>6</v>
      </c>
      <c r="E274" t="s">
        <v>2141</v>
      </c>
      <c r="F274" t="s">
        <v>2137</v>
      </c>
      <c r="G274" t="s">
        <v>2138</v>
      </c>
      <c r="H274" t="s">
        <v>2138</v>
      </c>
      <c r="I274" t="s">
        <v>2138</v>
      </c>
      <c r="J274" t="s">
        <v>2139</v>
      </c>
      <c r="K274" t="s">
        <v>2517</v>
      </c>
    </row>
    <row r="275" spans="3:11" x14ac:dyDescent="0.3">
      <c r="C275" t="s">
        <v>2518</v>
      </c>
      <c r="D275" t="s">
        <v>6</v>
      </c>
      <c r="E275" t="s">
        <v>2141</v>
      </c>
      <c r="F275" t="s">
        <v>2137</v>
      </c>
      <c r="G275" t="s">
        <v>2138</v>
      </c>
      <c r="H275" t="s">
        <v>2138</v>
      </c>
      <c r="I275" t="s">
        <v>2138</v>
      </c>
      <c r="J275" t="s">
        <v>2139</v>
      </c>
      <c r="K275" t="s">
        <v>2519</v>
      </c>
    </row>
    <row r="276" spans="3:11" x14ac:dyDescent="0.3">
      <c r="C276" t="s">
        <v>973</v>
      </c>
      <c r="D276" t="s">
        <v>6</v>
      </c>
      <c r="E276" t="s">
        <v>2141</v>
      </c>
      <c r="F276" t="s">
        <v>2137</v>
      </c>
      <c r="G276" t="s">
        <v>2138</v>
      </c>
      <c r="H276" t="s">
        <v>2138</v>
      </c>
      <c r="I276" t="s">
        <v>2138</v>
      </c>
      <c r="J276" t="s">
        <v>2139</v>
      </c>
      <c r="K276" t="s">
        <v>2520</v>
      </c>
    </row>
    <row r="277" spans="3:11" x14ac:dyDescent="0.3">
      <c r="C277" t="s">
        <v>2522</v>
      </c>
      <c r="D277" t="s">
        <v>6</v>
      </c>
      <c r="E277" t="s">
        <v>2141</v>
      </c>
      <c r="F277" t="s">
        <v>2137</v>
      </c>
      <c r="G277" t="s">
        <v>2138</v>
      </c>
      <c r="H277" t="s">
        <v>2138</v>
      </c>
      <c r="I277" t="s">
        <v>2138</v>
      </c>
      <c r="J277" t="s">
        <v>2139</v>
      </c>
      <c r="K277" t="s">
        <v>2523</v>
      </c>
    </row>
    <row r="278" spans="3:11" x14ac:dyDescent="0.3">
      <c r="C278" t="s">
        <v>2524</v>
      </c>
      <c r="D278" t="s">
        <v>6</v>
      </c>
      <c r="E278" t="s">
        <v>2141</v>
      </c>
      <c r="F278" t="s">
        <v>2137</v>
      </c>
      <c r="G278" t="s">
        <v>2138</v>
      </c>
      <c r="H278" t="s">
        <v>2138</v>
      </c>
      <c r="I278" t="s">
        <v>2138</v>
      </c>
      <c r="J278" t="s">
        <v>2139</v>
      </c>
      <c r="K278" t="s">
        <v>2525</v>
      </c>
    </row>
    <row r="279" spans="3:11" x14ac:dyDescent="0.3">
      <c r="C279" t="s">
        <v>975</v>
      </c>
      <c r="D279" t="s">
        <v>6</v>
      </c>
      <c r="E279" t="s">
        <v>2141</v>
      </c>
      <c r="F279" t="s">
        <v>2137</v>
      </c>
      <c r="G279" t="s">
        <v>2138</v>
      </c>
      <c r="H279" t="s">
        <v>2138</v>
      </c>
      <c r="I279" t="s">
        <v>2138</v>
      </c>
      <c r="J279" t="s">
        <v>2139</v>
      </c>
      <c r="K279" t="s">
        <v>2526</v>
      </c>
    </row>
    <row r="280" spans="3:11" x14ac:dyDescent="0.3">
      <c r="C280" t="s">
        <v>2527</v>
      </c>
      <c r="D280" t="s">
        <v>6</v>
      </c>
      <c r="E280" t="s">
        <v>2141</v>
      </c>
      <c r="F280" t="s">
        <v>2137</v>
      </c>
      <c r="G280" t="s">
        <v>2138</v>
      </c>
      <c r="H280" t="s">
        <v>2138</v>
      </c>
      <c r="I280" t="s">
        <v>2138</v>
      </c>
      <c r="J280" t="s">
        <v>2139</v>
      </c>
      <c r="K280" t="s">
        <v>2528</v>
      </c>
    </row>
    <row r="281" spans="3:11" x14ac:dyDescent="0.3">
      <c r="C281" t="s">
        <v>2529</v>
      </c>
      <c r="D281" t="s">
        <v>6</v>
      </c>
      <c r="E281" t="s">
        <v>2141</v>
      </c>
      <c r="F281" t="s">
        <v>2137</v>
      </c>
      <c r="G281" t="s">
        <v>2138</v>
      </c>
      <c r="H281" t="s">
        <v>2138</v>
      </c>
      <c r="I281" t="s">
        <v>2138</v>
      </c>
      <c r="J281" t="s">
        <v>2139</v>
      </c>
      <c r="K281" t="s">
        <v>2530</v>
      </c>
    </row>
    <row r="282" spans="3:11" x14ac:dyDescent="0.3">
      <c r="C282" t="s">
        <v>979</v>
      </c>
      <c r="D282" t="s">
        <v>6</v>
      </c>
      <c r="E282" t="s">
        <v>2141</v>
      </c>
      <c r="F282" t="s">
        <v>2137</v>
      </c>
      <c r="G282" t="s">
        <v>2138</v>
      </c>
      <c r="H282" t="s">
        <v>2138</v>
      </c>
      <c r="I282" t="s">
        <v>2138</v>
      </c>
      <c r="J282" t="s">
        <v>2139</v>
      </c>
      <c r="K282" t="s">
        <v>2531</v>
      </c>
    </row>
    <row r="283" spans="3:11" x14ac:dyDescent="0.3">
      <c r="C283" t="s">
        <v>981</v>
      </c>
      <c r="D283" t="s">
        <v>6</v>
      </c>
      <c r="E283" t="s">
        <v>2141</v>
      </c>
      <c r="F283" t="s">
        <v>2137</v>
      </c>
      <c r="G283" t="s">
        <v>2138</v>
      </c>
      <c r="H283" t="s">
        <v>2138</v>
      </c>
      <c r="I283" t="s">
        <v>2138</v>
      </c>
      <c r="J283" t="s">
        <v>2139</v>
      </c>
      <c r="K283" t="s">
        <v>2532</v>
      </c>
    </row>
    <row r="284" spans="3:11" x14ac:dyDescent="0.3">
      <c r="C284" t="s">
        <v>982</v>
      </c>
      <c r="D284" t="s">
        <v>6</v>
      </c>
      <c r="E284" t="s">
        <v>2141</v>
      </c>
      <c r="F284" t="s">
        <v>2137</v>
      </c>
      <c r="G284" t="s">
        <v>2138</v>
      </c>
      <c r="H284" t="s">
        <v>2138</v>
      </c>
      <c r="I284" t="s">
        <v>2138</v>
      </c>
      <c r="J284" t="s">
        <v>2139</v>
      </c>
      <c r="K284" t="s">
        <v>2533</v>
      </c>
    </row>
    <row r="285" spans="3:11" x14ac:dyDescent="0.3">
      <c r="C285" t="s">
        <v>983</v>
      </c>
      <c r="D285" t="s">
        <v>6</v>
      </c>
      <c r="E285" t="s">
        <v>2141</v>
      </c>
      <c r="F285" t="s">
        <v>2137</v>
      </c>
      <c r="G285" t="s">
        <v>2138</v>
      </c>
      <c r="H285" t="s">
        <v>2138</v>
      </c>
      <c r="I285" t="s">
        <v>2138</v>
      </c>
      <c r="J285" t="s">
        <v>2139</v>
      </c>
      <c r="K285" t="s">
        <v>2534</v>
      </c>
    </row>
    <row r="286" spans="3:11" x14ac:dyDescent="0.3">
      <c r="C286" t="s">
        <v>984</v>
      </c>
      <c r="D286" t="s">
        <v>6</v>
      </c>
      <c r="E286" t="s">
        <v>2141</v>
      </c>
      <c r="F286" t="s">
        <v>2137</v>
      </c>
      <c r="G286" t="s">
        <v>2138</v>
      </c>
      <c r="H286" t="s">
        <v>2138</v>
      </c>
      <c r="I286" t="s">
        <v>2138</v>
      </c>
      <c r="J286" t="s">
        <v>2139</v>
      </c>
      <c r="K286" t="s">
        <v>2535</v>
      </c>
    </row>
    <row r="287" spans="3:11" x14ac:dyDescent="0.3">
      <c r="C287" t="s">
        <v>985</v>
      </c>
      <c r="D287" t="s">
        <v>6</v>
      </c>
      <c r="E287" t="s">
        <v>2141</v>
      </c>
      <c r="F287" t="s">
        <v>2137</v>
      </c>
      <c r="G287" t="s">
        <v>2138</v>
      </c>
      <c r="H287" t="s">
        <v>2138</v>
      </c>
      <c r="I287" t="s">
        <v>2138</v>
      </c>
      <c r="J287" t="s">
        <v>2139</v>
      </c>
      <c r="K287" t="s">
        <v>2536</v>
      </c>
    </row>
    <row r="288" spans="3:11" x14ac:dyDescent="0.3">
      <c r="C288" t="s">
        <v>986</v>
      </c>
      <c r="D288" t="s">
        <v>6</v>
      </c>
      <c r="E288" t="s">
        <v>2141</v>
      </c>
      <c r="F288" t="s">
        <v>2137</v>
      </c>
      <c r="G288" t="s">
        <v>2138</v>
      </c>
      <c r="H288" t="s">
        <v>2138</v>
      </c>
      <c r="I288" t="s">
        <v>2138</v>
      </c>
      <c r="J288" t="s">
        <v>2139</v>
      </c>
      <c r="K288" t="s">
        <v>2537</v>
      </c>
    </row>
    <row r="289" spans="3:11" x14ac:dyDescent="0.3">
      <c r="C289" t="s">
        <v>987</v>
      </c>
      <c r="D289" t="s">
        <v>6</v>
      </c>
      <c r="E289" t="s">
        <v>2141</v>
      </c>
      <c r="F289" t="s">
        <v>2137</v>
      </c>
      <c r="G289" t="s">
        <v>2138</v>
      </c>
      <c r="H289" t="s">
        <v>2138</v>
      </c>
      <c r="I289" t="s">
        <v>2138</v>
      </c>
      <c r="J289" t="s">
        <v>2139</v>
      </c>
      <c r="K289" t="s">
        <v>2538</v>
      </c>
    </row>
    <row r="290" spans="3:11" x14ac:dyDescent="0.3">
      <c r="C290" t="s">
        <v>988</v>
      </c>
      <c r="D290" t="s">
        <v>6</v>
      </c>
      <c r="E290" t="s">
        <v>2141</v>
      </c>
      <c r="F290" t="s">
        <v>2137</v>
      </c>
      <c r="G290" t="s">
        <v>2138</v>
      </c>
      <c r="H290" t="s">
        <v>2138</v>
      </c>
      <c r="I290" t="s">
        <v>2138</v>
      </c>
      <c r="J290" t="s">
        <v>2139</v>
      </c>
      <c r="K290" t="s">
        <v>2539</v>
      </c>
    </row>
    <row r="291" spans="3:11" x14ac:dyDescent="0.3">
      <c r="C291" t="s">
        <v>989</v>
      </c>
      <c r="D291" t="s">
        <v>6</v>
      </c>
      <c r="E291" t="s">
        <v>2141</v>
      </c>
      <c r="F291" t="s">
        <v>2137</v>
      </c>
      <c r="G291" t="s">
        <v>2138</v>
      </c>
      <c r="H291" t="s">
        <v>2138</v>
      </c>
      <c r="I291" t="s">
        <v>2138</v>
      </c>
      <c r="J291" t="s">
        <v>2139</v>
      </c>
      <c r="K291" t="s">
        <v>2540</v>
      </c>
    </row>
    <row r="292" spans="3:11" x14ac:dyDescent="0.3">
      <c r="C292" t="s">
        <v>990</v>
      </c>
      <c r="D292" t="s">
        <v>6</v>
      </c>
      <c r="E292" t="s">
        <v>2141</v>
      </c>
      <c r="F292" t="s">
        <v>2137</v>
      </c>
      <c r="G292" t="s">
        <v>2138</v>
      </c>
      <c r="H292" t="s">
        <v>2138</v>
      </c>
      <c r="I292" t="s">
        <v>2138</v>
      </c>
      <c r="J292" t="s">
        <v>2139</v>
      </c>
      <c r="K292" t="s">
        <v>2541</v>
      </c>
    </row>
    <row r="293" spans="3:11" x14ac:dyDescent="0.3">
      <c r="C293" t="s">
        <v>991</v>
      </c>
      <c r="D293" t="s">
        <v>6</v>
      </c>
      <c r="E293" t="s">
        <v>2141</v>
      </c>
      <c r="F293" t="s">
        <v>2137</v>
      </c>
      <c r="G293" t="s">
        <v>2138</v>
      </c>
      <c r="H293" t="s">
        <v>2138</v>
      </c>
      <c r="I293" t="s">
        <v>2138</v>
      </c>
      <c r="J293" t="s">
        <v>2139</v>
      </c>
      <c r="K293" t="s">
        <v>2542</v>
      </c>
    </row>
    <row r="294" spans="3:11" x14ac:dyDescent="0.3">
      <c r="C294" t="s">
        <v>992</v>
      </c>
      <c r="D294" t="s">
        <v>6</v>
      </c>
      <c r="E294" t="s">
        <v>2141</v>
      </c>
      <c r="F294" t="s">
        <v>2137</v>
      </c>
      <c r="G294" t="s">
        <v>2138</v>
      </c>
      <c r="H294" t="s">
        <v>2138</v>
      </c>
      <c r="I294" t="s">
        <v>2138</v>
      </c>
      <c r="J294" t="s">
        <v>2139</v>
      </c>
      <c r="K294" t="s">
        <v>2543</v>
      </c>
    </row>
    <row r="295" spans="3:11" x14ac:dyDescent="0.3">
      <c r="C295" t="s">
        <v>993</v>
      </c>
      <c r="D295" t="s">
        <v>6</v>
      </c>
      <c r="E295" t="s">
        <v>2141</v>
      </c>
      <c r="F295" t="s">
        <v>2137</v>
      </c>
      <c r="G295" t="s">
        <v>2138</v>
      </c>
      <c r="H295" t="s">
        <v>2138</v>
      </c>
      <c r="I295" t="s">
        <v>2138</v>
      </c>
      <c r="J295" t="s">
        <v>2139</v>
      </c>
      <c r="K295" t="s">
        <v>2544</v>
      </c>
    </row>
    <row r="296" spans="3:11" x14ac:dyDescent="0.3">
      <c r="C296" t="s">
        <v>994</v>
      </c>
      <c r="D296" t="s">
        <v>6</v>
      </c>
      <c r="E296" t="s">
        <v>2141</v>
      </c>
      <c r="F296" t="s">
        <v>2137</v>
      </c>
      <c r="G296" t="s">
        <v>2138</v>
      </c>
      <c r="H296" t="s">
        <v>2138</v>
      </c>
      <c r="I296" t="s">
        <v>2138</v>
      </c>
      <c r="J296" t="s">
        <v>2139</v>
      </c>
      <c r="K296" t="s">
        <v>2545</v>
      </c>
    </row>
    <row r="297" spans="3:11" x14ac:dyDescent="0.3">
      <c r="C297" t="s">
        <v>995</v>
      </c>
      <c r="D297" t="s">
        <v>6</v>
      </c>
      <c r="E297" t="s">
        <v>2141</v>
      </c>
      <c r="F297" t="s">
        <v>2137</v>
      </c>
      <c r="G297" t="s">
        <v>2138</v>
      </c>
      <c r="H297" t="s">
        <v>2138</v>
      </c>
      <c r="I297" t="s">
        <v>2138</v>
      </c>
      <c r="J297" t="s">
        <v>2139</v>
      </c>
      <c r="K297" t="s">
        <v>2546</v>
      </c>
    </row>
    <row r="298" spans="3:11" x14ac:dyDescent="0.3">
      <c r="C298" t="s">
        <v>996</v>
      </c>
      <c r="D298" t="s">
        <v>6</v>
      </c>
      <c r="E298" t="s">
        <v>2141</v>
      </c>
      <c r="F298" t="s">
        <v>2137</v>
      </c>
      <c r="G298" t="s">
        <v>2138</v>
      </c>
      <c r="H298" t="s">
        <v>2138</v>
      </c>
      <c r="I298" t="s">
        <v>2138</v>
      </c>
      <c r="J298" t="s">
        <v>2139</v>
      </c>
      <c r="K298" t="s">
        <v>2547</v>
      </c>
    </row>
    <row r="299" spans="3:11" x14ac:dyDescent="0.3">
      <c r="C299" t="s">
        <v>997</v>
      </c>
      <c r="D299" t="s">
        <v>6</v>
      </c>
      <c r="E299" t="s">
        <v>2141</v>
      </c>
      <c r="F299" t="s">
        <v>2137</v>
      </c>
      <c r="G299" t="s">
        <v>2138</v>
      </c>
      <c r="H299" t="s">
        <v>2138</v>
      </c>
      <c r="I299" t="s">
        <v>2138</v>
      </c>
      <c r="J299" t="s">
        <v>2139</v>
      </c>
      <c r="K299" t="s">
        <v>2548</v>
      </c>
    </row>
    <row r="300" spans="3:11" x14ac:dyDescent="0.3">
      <c r="C300" t="s">
        <v>998</v>
      </c>
      <c r="D300" t="s">
        <v>6</v>
      </c>
      <c r="E300" t="s">
        <v>2141</v>
      </c>
      <c r="F300" t="s">
        <v>2137</v>
      </c>
      <c r="G300" t="s">
        <v>2138</v>
      </c>
      <c r="H300" t="s">
        <v>2138</v>
      </c>
      <c r="I300" t="s">
        <v>2138</v>
      </c>
      <c r="J300" t="s">
        <v>2139</v>
      </c>
      <c r="K300" t="s">
        <v>2549</v>
      </c>
    </row>
    <row r="301" spans="3:11" x14ac:dyDescent="0.3">
      <c r="C301" t="s">
        <v>999</v>
      </c>
      <c r="D301" t="s">
        <v>6</v>
      </c>
      <c r="E301" t="s">
        <v>2141</v>
      </c>
      <c r="F301" t="s">
        <v>2137</v>
      </c>
      <c r="G301" t="s">
        <v>2138</v>
      </c>
      <c r="H301" t="s">
        <v>2138</v>
      </c>
      <c r="I301" t="s">
        <v>2138</v>
      </c>
      <c r="J301" t="s">
        <v>2139</v>
      </c>
      <c r="K301" t="s">
        <v>2550</v>
      </c>
    </row>
    <row r="302" spans="3:11" x14ac:dyDescent="0.3">
      <c r="C302" t="s">
        <v>1000</v>
      </c>
      <c r="D302" t="s">
        <v>6</v>
      </c>
      <c r="E302" t="s">
        <v>2141</v>
      </c>
      <c r="F302" t="s">
        <v>2137</v>
      </c>
      <c r="G302" t="s">
        <v>2138</v>
      </c>
      <c r="H302" t="s">
        <v>2138</v>
      </c>
      <c r="I302" t="s">
        <v>2138</v>
      </c>
      <c r="J302" t="s">
        <v>2139</v>
      </c>
      <c r="K302" t="s">
        <v>2551</v>
      </c>
    </row>
    <row r="303" spans="3:11" x14ac:dyDescent="0.3">
      <c r="C303" t="s">
        <v>1005</v>
      </c>
      <c r="D303" t="s">
        <v>6</v>
      </c>
      <c r="E303" t="s">
        <v>2141</v>
      </c>
      <c r="F303" t="s">
        <v>2137</v>
      </c>
      <c r="G303" t="s">
        <v>2138</v>
      </c>
      <c r="H303" t="s">
        <v>2138</v>
      </c>
      <c r="I303" t="s">
        <v>2138</v>
      </c>
      <c r="J303" t="s">
        <v>2139</v>
      </c>
      <c r="K303" t="s">
        <v>2552</v>
      </c>
    </row>
    <row r="304" spans="3:11" x14ac:dyDescent="0.3">
      <c r="C304" t="s">
        <v>1006</v>
      </c>
      <c r="D304" t="s">
        <v>6</v>
      </c>
      <c r="E304" t="s">
        <v>2141</v>
      </c>
      <c r="F304" t="s">
        <v>2137</v>
      </c>
      <c r="G304" t="s">
        <v>2138</v>
      </c>
      <c r="H304" t="s">
        <v>2138</v>
      </c>
      <c r="I304" t="s">
        <v>2138</v>
      </c>
      <c r="J304" t="s">
        <v>2139</v>
      </c>
      <c r="K304" t="s">
        <v>2553</v>
      </c>
    </row>
    <row r="305" spans="3:11" x14ac:dyDescent="0.3">
      <c r="C305" t="s">
        <v>2554</v>
      </c>
      <c r="D305" t="s">
        <v>6</v>
      </c>
      <c r="E305" t="s">
        <v>2141</v>
      </c>
      <c r="F305" t="s">
        <v>2137</v>
      </c>
      <c r="G305" t="s">
        <v>2138</v>
      </c>
      <c r="H305" t="s">
        <v>2138</v>
      </c>
      <c r="I305" t="s">
        <v>2138</v>
      </c>
      <c r="J305" t="s">
        <v>2139</v>
      </c>
      <c r="K305" t="s">
        <v>2555</v>
      </c>
    </row>
    <row r="306" spans="3:11" x14ac:dyDescent="0.3">
      <c r="C306" t="s">
        <v>1015</v>
      </c>
      <c r="D306" t="s">
        <v>6</v>
      </c>
      <c r="E306" t="s">
        <v>2141</v>
      </c>
      <c r="F306" t="s">
        <v>2137</v>
      </c>
      <c r="G306" t="s">
        <v>2138</v>
      </c>
      <c r="H306" t="s">
        <v>2138</v>
      </c>
      <c r="I306" t="s">
        <v>2138</v>
      </c>
      <c r="J306" t="s">
        <v>2139</v>
      </c>
      <c r="K306" t="s">
        <v>2558</v>
      </c>
    </row>
    <row r="307" spans="3:11" x14ac:dyDescent="0.3">
      <c r="C307" t="s">
        <v>1016</v>
      </c>
      <c r="D307" t="s">
        <v>6</v>
      </c>
      <c r="E307" t="s">
        <v>2141</v>
      </c>
      <c r="F307" t="s">
        <v>2137</v>
      </c>
      <c r="G307" t="s">
        <v>2138</v>
      </c>
      <c r="H307" t="s">
        <v>2138</v>
      </c>
      <c r="I307" t="s">
        <v>2138</v>
      </c>
      <c r="J307" t="s">
        <v>2139</v>
      </c>
      <c r="K307" t="s">
        <v>2559</v>
      </c>
    </row>
    <row r="308" spans="3:11" x14ac:dyDescent="0.3">
      <c r="C308" t="s">
        <v>1017</v>
      </c>
      <c r="D308" t="s">
        <v>6</v>
      </c>
      <c r="E308" t="s">
        <v>2141</v>
      </c>
      <c r="F308" t="s">
        <v>2137</v>
      </c>
      <c r="G308" t="s">
        <v>2138</v>
      </c>
      <c r="H308" t="s">
        <v>2138</v>
      </c>
      <c r="I308" t="s">
        <v>2138</v>
      </c>
      <c r="J308" t="s">
        <v>2139</v>
      </c>
      <c r="K308" t="s">
        <v>2560</v>
      </c>
    </row>
    <row r="309" spans="3:11" x14ac:dyDescent="0.3">
      <c r="C309" t="s">
        <v>1018</v>
      </c>
      <c r="D309" t="s">
        <v>6</v>
      </c>
      <c r="E309" t="s">
        <v>2141</v>
      </c>
      <c r="F309" t="s">
        <v>2137</v>
      </c>
      <c r="G309" t="s">
        <v>2138</v>
      </c>
      <c r="H309" t="s">
        <v>2138</v>
      </c>
      <c r="I309" t="s">
        <v>2138</v>
      </c>
      <c r="J309" t="s">
        <v>2139</v>
      </c>
      <c r="K309" t="s">
        <v>2561</v>
      </c>
    </row>
    <row r="310" spans="3:11" x14ac:dyDescent="0.3">
      <c r="C310" t="s">
        <v>2565</v>
      </c>
      <c r="D310" t="s">
        <v>6</v>
      </c>
      <c r="E310" t="s">
        <v>2141</v>
      </c>
      <c r="F310" t="s">
        <v>2137</v>
      </c>
      <c r="G310" t="s">
        <v>2138</v>
      </c>
      <c r="H310" t="s">
        <v>2138</v>
      </c>
      <c r="I310" t="s">
        <v>2138</v>
      </c>
      <c r="J310" t="s">
        <v>2139</v>
      </c>
      <c r="K310" t="s">
        <v>2566</v>
      </c>
    </row>
    <row r="311" spans="3:11" x14ac:dyDescent="0.3">
      <c r="C311" t="s">
        <v>2567</v>
      </c>
      <c r="D311" t="s">
        <v>6</v>
      </c>
      <c r="E311" t="s">
        <v>2141</v>
      </c>
      <c r="F311" t="s">
        <v>2137</v>
      </c>
      <c r="G311" t="s">
        <v>2138</v>
      </c>
      <c r="H311" t="s">
        <v>2138</v>
      </c>
      <c r="I311" t="s">
        <v>2138</v>
      </c>
      <c r="J311" t="s">
        <v>2139</v>
      </c>
      <c r="K311" t="s">
        <v>2568</v>
      </c>
    </row>
    <row r="312" spans="3:11" x14ac:dyDescent="0.3">
      <c r="C312" t="s">
        <v>2569</v>
      </c>
      <c r="D312" t="s">
        <v>6</v>
      </c>
      <c r="E312" t="s">
        <v>2141</v>
      </c>
      <c r="F312" t="s">
        <v>2137</v>
      </c>
      <c r="G312" t="s">
        <v>2138</v>
      </c>
      <c r="H312" t="s">
        <v>2138</v>
      </c>
      <c r="I312" t="s">
        <v>2138</v>
      </c>
      <c r="J312" t="s">
        <v>2139</v>
      </c>
      <c r="K312" t="s">
        <v>2570</v>
      </c>
    </row>
    <row r="313" spans="3:11" x14ac:dyDescent="0.3">
      <c r="C313" t="s">
        <v>1026</v>
      </c>
      <c r="D313" t="s">
        <v>6</v>
      </c>
      <c r="E313" t="s">
        <v>2141</v>
      </c>
      <c r="F313" t="s">
        <v>2137</v>
      </c>
      <c r="G313" t="s">
        <v>2138</v>
      </c>
      <c r="H313" t="s">
        <v>2138</v>
      </c>
      <c r="I313" t="s">
        <v>2138</v>
      </c>
      <c r="J313" t="s">
        <v>2139</v>
      </c>
      <c r="K313" t="s">
        <v>2571</v>
      </c>
    </row>
    <row r="314" spans="3:11" x14ac:dyDescent="0.3">
      <c r="C314" t="s">
        <v>1027</v>
      </c>
      <c r="D314" t="s">
        <v>6</v>
      </c>
      <c r="E314" t="s">
        <v>2141</v>
      </c>
      <c r="F314" t="s">
        <v>2137</v>
      </c>
      <c r="G314" t="s">
        <v>2138</v>
      </c>
      <c r="H314" t="s">
        <v>2138</v>
      </c>
      <c r="I314" t="s">
        <v>2138</v>
      </c>
      <c r="J314" t="s">
        <v>2139</v>
      </c>
      <c r="K314" t="s">
        <v>2572</v>
      </c>
    </row>
    <row r="315" spans="3:11" x14ac:dyDescent="0.3">
      <c r="C315" t="s">
        <v>1028</v>
      </c>
      <c r="D315" t="s">
        <v>6</v>
      </c>
      <c r="E315" t="s">
        <v>2141</v>
      </c>
      <c r="F315" t="s">
        <v>2137</v>
      </c>
      <c r="G315" t="s">
        <v>2138</v>
      </c>
      <c r="H315" t="s">
        <v>2138</v>
      </c>
      <c r="I315" t="s">
        <v>2138</v>
      </c>
      <c r="J315" t="s">
        <v>2139</v>
      </c>
      <c r="K315" t="s">
        <v>2573</v>
      </c>
    </row>
    <row r="316" spans="3:11" x14ac:dyDescent="0.3">
      <c r="C316" t="s">
        <v>1029</v>
      </c>
      <c r="D316" t="s">
        <v>6</v>
      </c>
      <c r="E316" t="s">
        <v>2141</v>
      </c>
      <c r="F316" t="s">
        <v>2137</v>
      </c>
      <c r="G316" t="s">
        <v>2138</v>
      </c>
      <c r="H316" t="s">
        <v>2138</v>
      </c>
      <c r="I316" t="s">
        <v>2138</v>
      </c>
      <c r="J316" t="s">
        <v>2139</v>
      </c>
      <c r="K316" t="s">
        <v>2574</v>
      </c>
    </row>
    <row r="317" spans="3:11" x14ac:dyDescent="0.3">
      <c r="C317" t="s">
        <v>1030</v>
      </c>
      <c r="D317" t="s">
        <v>6</v>
      </c>
      <c r="E317" t="s">
        <v>2141</v>
      </c>
      <c r="F317" t="s">
        <v>2137</v>
      </c>
      <c r="G317" t="s">
        <v>2138</v>
      </c>
      <c r="H317" t="s">
        <v>2138</v>
      </c>
      <c r="I317" t="s">
        <v>2138</v>
      </c>
      <c r="J317" t="s">
        <v>2139</v>
      </c>
      <c r="K317" t="s">
        <v>2575</v>
      </c>
    </row>
    <row r="318" spans="3:11" x14ac:dyDescent="0.3">
      <c r="C318" t="s">
        <v>1031</v>
      </c>
      <c r="D318" t="s">
        <v>6</v>
      </c>
      <c r="E318" t="s">
        <v>2141</v>
      </c>
      <c r="F318" t="s">
        <v>2137</v>
      </c>
      <c r="G318" t="s">
        <v>2138</v>
      </c>
      <c r="H318" t="s">
        <v>2138</v>
      </c>
      <c r="I318" t="s">
        <v>2138</v>
      </c>
      <c r="J318" t="s">
        <v>2139</v>
      </c>
      <c r="K318" t="s">
        <v>2576</v>
      </c>
    </row>
    <row r="319" spans="3:11" x14ac:dyDescent="0.3">
      <c r="C319" t="s">
        <v>1032</v>
      </c>
      <c r="D319" t="s">
        <v>6</v>
      </c>
      <c r="E319" t="s">
        <v>2141</v>
      </c>
      <c r="F319" t="s">
        <v>2137</v>
      </c>
      <c r="G319" t="s">
        <v>2138</v>
      </c>
      <c r="H319" t="s">
        <v>2138</v>
      </c>
      <c r="I319" t="s">
        <v>2138</v>
      </c>
      <c r="J319" t="s">
        <v>2139</v>
      </c>
      <c r="K319" t="s">
        <v>2577</v>
      </c>
    </row>
    <row r="320" spans="3:11" x14ac:dyDescent="0.3">
      <c r="C320" t="s">
        <v>1033</v>
      </c>
      <c r="D320" t="s">
        <v>6</v>
      </c>
      <c r="E320" t="s">
        <v>2141</v>
      </c>
      <c r="F320" t="s">
        <v>2137</v>
      </c>
      <c r="G320" t="s">
        <v>2138</v>
      </c>
      <c r="H320" t="s">
        <v>2138</v>
      </c>
      <c r="I320" t="s">
        <v>2138</v>
      </c>
      <c r="J320" t="s">
        <v>2139</v>
      </c>
      <c r="K320" t="s">
        <v>2578</v>
      </c>
    </row>
    <row r="321" spans="3:11" x14ac:dyDescent="0.3">
      <c r="C321" t="s">
        <v>1034</v>
      </c>
      <c r="D321" t="s">
        <v>6</v>
      </c>
      <c r="E321" t="s">
        <v>2141</v>
      </c>
      <c r="F321" t="s">
        <v>2137</v>
      </c>
      <c r="G321" t="s">
        <v>2138</v>
      </c>
      <c r="H321" t="s">
        <v>2138</v>
      </c>
      <c r="I321" t="s">
        <v>2138</v>
      </c>
      <c r="J321" t="s">
        <v>2139</v>
      </c>
      <c r="K321" t="s">
        <v>2579</v>
      </c>
    </row>
    <row r="322" spans="3:11" x14ac:dyDescent="0.3">
      <c r="C322" t="s">
        <v>1035</v>
      </c>
      <c r="D322" t="s">
        <v>6</v>
      </c>
      <c r="E322" t="s">
        <v>2141</v>
      </c>
      <c r="F322" t="s">
        <v>2137</v>
      </c>
      <c r="G322" t="s">
        <v>2138</v>
      </c>
      <c r="H322" t="s">
        <v>2138</v>
      </c>
      <c r="I322" t="s">
        <v>2138</v>
      </c>
      <c r="J322" t="s">
        <v>2139</v>
      </c>
      <c r="K322" t="s">
        <v>2580</v>
      </c>
    </row>
    <row r="323" spans="3:11" x14ac:dyDescent="0.3">
      <c r="C323" t="s">
        <v>1038</v>
      </c>
      <c r="D323" t="s">
        <v>6</v>
      </c>
      <c r="E323" t="s">
        <v>2141</v>
      </c>
      <c r="F323" t="s">
        <v>2137</v>
      </c>
      <c r="G323" t="s">
        <v>2138</v>
      </c>
      <c r="H323" t="s">
        <v>2138</v>
      </c>
      <c r="I323" t="s">
        <v>2138</v>
      </c>
      <c r="J323" t="s">
        <v>2139</v>
      </c>
      <c r="K323" t="s">
        <v>2581</v>
      </c>
    </row>
    <row r="324" spans="3:11" x14ac:dyDescent="0.3">
      <c r="C324" t="s">
        <v>1041</v>
      </c>
      <c r="D324" t="s">
        <v>6</v>
      </c>
      <c r="E324" t="s">
        <v>2141</v>
      </c>
      <c r="F324" t="s">
        <v>2137</v>
      </c>
      <c r="G324" t="s">
        <v>2138</v>
      </c>
      <c r="H324" t="s">
        <v>2138</v>
      </c>
      <c r="I324" t="s">
        <v>2138</v>
      </c>
      <c r="J324" t="s">
        <v>2139</v>
      </c>
      <c r="K324" t="s">
        <v>2582</v>
      </c>
    </row>
    <row r="325" spans="3:11" x14ac:dyDescent="0.3">
      <c r="C325" t="s">
        <v>1043</v>
      </c>
      <c r="D325" t="s">
        <v>6</v>
      </c>
      <c r="E325" t="s">
        <v>2141</v>
      </c>
      <c r="F325" t="s">
        <v>2137</v>
      </c>
      <c r="G325" t="s">
        <v>2138</v>
      </c>
      <c r="H325" t="s">
        <v>2138</v>
      </c>
      <c r="I325" t="s">
        <v>2138</v>
      </c>
      <c r="J325" t="s">
        <v>2139</v>
      </c>
      <c r="K325" t="s">
        <v>2583</v>
      </c>
    </row>
    <row r="326" spans="3:11" x14ac:dyDescent="0.3">
      <c r="C326" t="s">
        <v>1044</v>
      </c>
      <c r="D326" t="s">
        <v>6</v>
      </c>
      <c r="E326" t="s">
        <v>2141</v>
      </c>
      <c r="F326" t="s">
        <v>2137</v>
      </c>
      <c r="G326" t="s">
        <v>2138</v>
      </c>
      <c r="H326" t="s">
        <v>2138</v>
      </c>
      <c r="I326" t="s">
        <v>2138</v>
      </c>
      <c r="J326" t="s">
        <v>2139</v>
      </c>
      <c r="K326" t="s">
        <v>2584</v>
      </c>
    </row>
    <row r="327" spans="3:11" x14ac:dyDescent="0.3">
      <c r="C327" t="s">
        <v>1047</v>
      </c>
      <c r="D327" t="s">
        <v>6</v>
      </c>
      <c r="E327" t="s">
        <v>2141</v>
      </c>
      <c r="F327" t="s">
        <v>2137</v>
      </c>
      <c r="G327" t="s">
        <v>2138</v>
      </c>
      <c r="H327" t="s">
        <v>2138</v>
      </c>
      <c r="I327" t="s">
        <v>2138</v>
      </c>
      <c r="J327" t="s">
        <v>2139</v>
      </c>
      <c r="K327" t="s">
        <v>2587</v>
      </c>
    </row>
    <row r="328" spans="3:11" x14ac:dyDescent="0.3">
      <c r="C328" t="s">
        <v>1048</v>
      </c>
      <c r="D328" t="s">
        <v>6</v>
      </c>
      <c r="E328" t="s">
        <v>2141</v>
      </c>
      <c r="F328" t="s">
        <v>2137</v>
      </c>
      <c r="G328" t="s">
        <v>2138</v>
      </c>
      <c r="H328" t="s">
        <v>2138</v>
      </c>
      <c r="I328" t="s">
        <v>2138</v>
      </c>
      <c r="J328" t="s">
        <v>2139</v>
      </c>
      <c r="K328" t="s">
        <v>2588</v>
      </c>
    </row>
    <row r="329" spans="3:11" x14ac:dyDescent="0.3">
      <c r="C329" t="s">
        <v>1051</v>
      </c>
      <c r="D329" t="s">
        <v>6</v>
      </c>
      <c r="E329" t="s">
        <v>2141</v>
      </c>
      <c r="F329" t="s">
        <v>2137</v>
      </c>
      <c r="G329" t="s">
        <v>2138</v>
      </c>
      <c r="H329" t="s">
        <v>2138</v>
      </c>
      <c r="I329" t="s">
        <v>2138</v>
      </c>
      <c r="J329" t="s">
        <v>2139</v>
      </c>
      <c r="K329" t="s">
        <v>2591</v>
      </c>
    </row>
    <row r="330" spans="3:11" x14ac:dyDescent="0.3">
      <c r="C330" t="s">
        <v>1052</v>
      </c>
      <c r="D330" t="s">
        <v>6</v>
      </c>
      <c r="E330" t="s">
        <v>2141</v>
      </c>
      <c r="F330" t="s">
        <v>2137</v>
      </c>
      <c r="G330" t="s">
        <v>2138</v>
      </c>
      <c r="H330" t="s">
        <v>2138</v>
      </c>
      <c r="I330" t="s">
        <v>2138</v>
      </c>
      <c r="J330" t="s">
        <v>2139</v>
      </c>
      <c r="K330" t="s">
        <v>2592</v>
      </c>
    </row>
    <row r="331" spans="3:11" x14ac:dyDescent="0.3">
      <c r="C331" t="s">
        <v>1053</v>
      </c>
      <c r="D331" t="s">
        <v>6</v>
      </c>
      <c r="E331" t="s">
        <v>2141</v>
      </c>
      <c r="F331" t="s">
        <v>2137</v>
      </c>
      <c r="G331" t="s">
        <v>2138</v>
      </c>
      <c r="H331" t="s">
        <v>2138</v>
      </c>
      <c r="I331" t="s">
        <v>2138</v>
      </c>
      <c r="J331" t="s">
        <v>2139</v>
      </c>
      <c r="K331" t="s">
        <v>2593</v>
      </c>
    </row>
    <row r="332" spans="3:11" x14ac:dyDescent="0.3">
      <c r="C332" t="s">
        <v>1054</v>
      </c>
      <c r="D332" t="s">
        <v>6</v>
      </c>
      <c r="E332" t="s">
        <v>2141</v>
      </c>
      <c r="F332" t="s">
        <v>2137</v>
      </c>
      <c r="G332" t="s">
        <v>2138</v>
      </c>
      <c r="H332" t="s">
        <v>2138</v>
      </c>
      <c r="I332" t="s">
        <v>2138</v>
      </c>
      <c r="J332" t="s">
        <v>2139</v>
      </c>
      <c r="K332" t="s">
        <v>2594</v>
      </c>
    </row>
    <row r="333" spans="3:11" x14ac:dyDescent="0.3">
      <c r="C333" t="s">
        <v>1055</v>
      </c>
      <c r="D333" t="s">
        <v>6</v>
      </c>
      <c r="E333" t="s">
        <v>2141</v>
      </c>
      <c r="F333" t="s">
        <v>2137</v>
      </c>
      <c r="G333" t="s">
        <v>2138</v>
      </c>
      <c r="H333" t="s">
        <v>2138</v>
      </c>
      <c r="I333" t="s">
        <v>2138</v>
      </c>
      <c r="J333" t="s">
        <v>2139</v>
      </c>
      <c r="K333" t="s">
        <v>2595</v>
      </c>
    </row>
    <row r="334" spans="3:11" x14ac:dyDescent="0.3">
      <c r="C334" t="s">
        <v>2596</v>
      </c>
      <c r="D334" t="s">
        <v>6</v>
      </c>
      <c r="E334" t="s">
        <v>2141</v>
      </c>
      <c r="F334" t="s">
        <v>2137</v>
      </c>
      <c r="G334" t="s">
        <v>2138</v>
      </c>
      <c r="H334" t="s">
        <v>2138</v>
      </c>
      <c r="I334" t="s">
        <v>2138</v>
      </c>
      <c r="J334" t="s">
        <v>2139</v>
      </c>
      <c r="K334" t="s">
        <v>2597</v>
      </c>
    </row>
    <row r="335" spans="3:11" x14ac:dyDescent="0.3">
      <c r="C335" t="s">
        <v>1057</v>
      </c>
      <c r="D335" t="s">
        <v>6</v>
      </c>
      <c r="E335" t="s">
        <v>2141</v>
      </c>
      <c r="F335" t="s">
        <v>2137</v>
      </c>
      <c r="G335" t="s">
        <v>2138</v>
      </c>
      <c r="H335" t="s">
        <v>2138</v>
      </c>
      <c r="I335" t="s">
        <v>2138</v>
      </c>
      <c r="J335" t="s">
        <v>2139</v>
      </c>
      <c r="K335" t="s">
        <v>2599</v>
      </c>
    </row>
    <row r="336" spans="3:11" x14ac:dyDescent="0.3">
      <c r="C336" t="s">
        <v>1058</v>
      </c>
      <c r="D336" t="s">
        <v>6</v>
      </c>
      <c r="E336" t="s">
        <v>2141</v>
      </c>
      <c r="F336" t="s">
        <v>2137</v>
      </c>
      <c r="G336" t="s">
        <v>2138</v>
      </c>
      <c r="H336" t="s">
        <v>2138</v>
      </c>
      <c r="I336" t="s">
        <v>2138</v>
      </c>
      <c r="J336" t="s">
        <v>2139</v>
      </c>
      <c r="K336" t="s">
        <v>2600</v>
      </c>
    </row>
    <row r="337" spans="3:11" x14ac:dyDescent="0.3">
      <c r="C337" t="s">
        <v>1059</v>
      </c>
      <c r="D337" t="s">
        <v>6</v>
      </c>
      <c r="E337" t="s">
        <v>2141</v>
      </c>
      <c r="F337" t="s">
        <v>2137</v>
      </c>
      <c r="G337" t="s">
        <v>2138</v>
      </c>
      <c r="H337" t="s">
        <v>2138</v>
      </c>
      <c r="I337" t="s">
        <v>2138</v>
      </c>
      <c r="J337" t="s">
        <v>2139</v>
      </c>
      <c r="K337" t="s">
        <v>2601</v>
      </c>
    </row>
    <row r="338" spans="3:11" x14ac:dyDescent="0.3">
      <c r="C338" t="s">
        <v>1060</v>
      </c>
      <c r="D338" t="s">
        <v>6</v>
      </c>
      <c r="E338" t="s">
        <v>2141</v>
      </c>
      <c r="F338" t="s">
        <v>2137</v>
      </c>
      <c r="G338" t="s">
        <v>2138</v>
      </c>
      <c r="H338" t="s">
        <v>2138</v>
      </c>
      <c r="I338" t="s">
        <v>2138</v>
      </c>
      <c r="J338" t="s">
        <v>2139</v>
      </c>
      <c r="K338" t="s">
        <v>2602</v>
      </c>
    </row>
    <row r="339" spans="3:11" x14ac:dyDescent="0.3">
      <c r="C339" t="s">
        <v>1061</v>
      </c>
      <c r="D339" t="s">
        <v>6</v>
      </c>
      <c r="E339" t="s">
        <v>2141</v>
      </c>
      <c r="F339" t="s">
        <v>2137</v>
      </c>
      <c r="G339" t="s">
        <v>2138</v>
      </c>
      <c r="H339" t="s">
        <v>2138</v>
      </c>
      <c r="I339" t="s">
        <v>2138</v>
      </c>
      <c r="J339" t="s">
        <v>2139</v>
      </c>
      <c r="K339" t="s">
        <v>2603</v>
      </c>
    </row>
    <row r="340" spans="3:11" x14ac:dyDescent="0.3">
      <c r="C340" t="s">
        <v>1062</v>
      </c>
      <c r="D340" t="s">
        <v>6</v>
      </c>
      <c r="E340" t="s">
        <v>2141</v>
      </c>
      <c r="F340" t="s">
        <v>2137</v>
      </c>
      <c r="G340" t="s">
        <v>2138</v>
      </c>
      <c r="H340" t="s">
        <v>2138</v>
      </c>
      <c r="I340" t="s">
        <v>2138</v>
      </c>
      <c r="J340" t="s">
        <v>2139</v>
      </c>
      <c r="K340" t="s">
        <v>2604</v>
      </c>
    </row>
    <row r="341" spans="3:11" x14ac:dyDescent="0.3">
      <c r="C341" t="s">
        <v>1063</v>
      </c>
      <c r="D341" t="s">
        <v>6</v>
      </c>
      <c r="E341" t="s">
        <v>2141</v>
      </c>
      <c r="F341" t="s">
        <v>2137</v>
      </c>
      <c r="G341" t="s">
        <v>2138</v>
      </c>
      <c r="H341" t="s">
        <v>2138</v>
      </c>
      <c r="I341" t="s">
        <v>2138</v>
      </c>
      <c r="J341" t="s">
        <v>2139</v>
      </c>
      <c r="K341" t="s">
        <v>2605</v>
      </c>
    </row>
    <row r="342" spans="3:11" x14ac:dyDescent="0.3">
      <c r="C342" t="s">
        <v>1064</v>
      </c>
      <c r="D342" t="s">
        <v>6</v>
      </c>
      <c r="E342" t="s">
        <v>2141</v>
      </c>
      <c r="F342" t="s">
        <v>2137</v>
      </c>
      <c r="G342" t="s">
        <v>2138</v>
      </c>
      <c r="H342" t="s">
        <v>2138</v>
      </c>
      <c r="I342" t="s">
        <v>2138</v>
      </c>
      <c r="J342" t="s">
        <v>2139</v>
      </c>
      <c r="K342" t="s">
        <v>2606</v>
      </c>
    </row>
    <row r="343" spans="3:11" x14ac:dyDescent="0.3">
      <c r="C343" t="s">
        <v>1065</v>
      </c>
      <c r="D343" t="s">
        <v>6</v>
      </c>
      <c r="E343" t="s">
        <v>2141</v>
      </c>
      <c r="F343" t="s">
        <v>2137</v>
      </c>
      <c r="G343" t="s">
        <v>2138</v>
      </c>
      <c r="H343" t="s">
        <v>2138</v>
      </c>
      <c r="I343" t="s">
        <v>2138</v>
      </c>
      <c r="J343" t="s">
        <v>2139</v>
      </c>
      <c r="K343" t="s">
        <v>2607</v>
      </c>
    </row>
    <row r="344" spans="3:11" x14ac:dyDescent="0.3">
      <c r="C344" t="s">
        <v>1066</v>
      </c>
      <c r="D344" t="s">
        <v>6</v>
      </c>
      <c r="E344" t="s">
        <v>2141</v>
      </c>
      <c r="F344" t="s">
        <v>2137</v>
      </c>
      <c r="G344" t="s">
        <v>2138</v>
      </c>
      <c r="H344" t="s">
        <v>2138</v>
      </c>
      <c r="I344" t="s">
        <v>2138</v>
      </c>
      <c r="J344" t="s">
        <v>2139</v>
      </c>
      <c r="K344" t="s">
        <v>2608</v>
      </c>
    </row>
    <row r="345" spans="3:11" x14ac:dyDescent="0.3">
      <c r="C345" t="s">
        <v>1067</v>
      </c>
      <c r="D345" t="s">
        <v>6</v>
      </c>
      <c r="E345" t="s">
        <v>2141</v>
      </c>
      <c r="F345" t="s">
        <v>2137</v>
      </c>
      <c r="G345" t="s">
        <v>2138</v>
      </c>
      <c r="H345" t="s">
        <v>2138</v>
      </c>
      <c r="I345" t="s">
        <v>2138</v>
      </c>
      <c r="J345" t="s">
        <v>2139</v>
      </c>
      <c r="K345" t="s">
        <v>2609</v>
      </c>
    </row>
    <row r="346" spans="3:11" x14ac:dyDescent="0.3">
      <c r="C346" t="s">
        <v>1068</v>
      </c>
      <c r="D346" t="s">
        <v>6</v>
      </c>
      <c r="E346" t="s">
        <v>2141</v>
      </c>
      <c r="F346" t="s">
        <v>2137</v>
      </c>
      <c r="G346" t="s">
        <v>2138</v>
      </c>
      <c r="H346" t="s">
        <v>2138</v>
      </c>
      <c r="I346" t="s">
        <v>2138</v>
      </c>
      <c r="J346" t="s">
        <v>2139</v>
      </c>
      <c r="K346" t="s">
        <v>2610</v>
      </c>
    </row>
    <row r="347" spans="3:11" x14ac:dyDescent="0.3">
      <c r="C347" t="s">
        <v>1069</v>
      </c>
      <c r="D347" t="s">
        <v>6</v>
      </c>
      <c r="E347" t="s">
        <v>2141</v>
      </c>
      <c r="F347" t="s">
        <v>2137</v>
      </c>
      <c r="G347" t="s">
        <v>2138</v>
      </c>
      <c r="H347" t="s">
        <v>2138</v>
      </c>
      <c r="I347" t="s">
        <v>2138</v>
      </c>
      <c r="J347" t="s">
        <v>2139</v>
      </c>
      <c r="K347" t="s">
        <v>2611</v>
      </c>
    </row>
    <row r="348" spans="3:11" x14ac:dyDescent="0.3">
      <c r="C348" t="s">
        <v>1071</v>
      </c>
      <c r="D348" t="s">
        <v>6</v>
      </c>
      <c r="E348" t="s">
        <v>2141</v>
      </c>
      <c r="F348" t="s">
        <v>2137</v>
      </c>
      <c r="G348" t="s">
        <v>2138</v>
      </c>
      <c r="H348" t="s">
        <v>2138</v>
      </c>
      <c r="I348" t="s">
        <v>2138</v>
      </c>
      <c r="J348" t="s">
        <v>2139</v>
      </c>
      <c r="K348" t="s">
        <v>2612</v>
      </c>
    </row>
    <row r="349" spans="3:11" x14ac:dyDescent="0.3">
      <c r="C349" t="s">
        <v>1073</v>
      </c>
      <c r="D349" t="s">
        <v>6</v>
      </c>
      <c r="E349" t="s">
        <v>2141</v>
      </c>
      <c r="F349" t="s">
        <v>2137</v>
      </c>
      <c r="G349" t="s">
        <v>2138</v>
      </c>
      <c r="H349" t="s">
        <v>2138</v>
      </c>
      <c r="I349" t="s">
        <v>2138</v>
      </c>
      <c r="J349" t="s">
        <v>2139</v>
      </c>
      <c r="K349" t="s">
        <v>2614</v>
      </c>
    </row>
    <row r="350" spans="3:11" x14ac:dyDescent="0.3">
      <c r="C350" t="s">
        <v>1074</v>
      </c>
      <c r="D350" t="s">
        <v>6</v>
      </c>
      <c r="E350" t="s">
        <v>2141</v>
      </c>
      <c r="F350" t="s">
        <v>2137</v>
      </c>
      <c r="G350" t="s">
        <v>2138</v>
      </c>
      <c r="H350" t="s">
        <v>2138</v>
      </c>
      <c r="I350" t="s">
        <v>2138</v>
      </c>
      <c r="J350" t="s">
        <v>2139</v>
      </c>
      <c r="K350" t="s">
        <v>2615</v>
      </c>
    </row>
    <row r="351" spans="3:11" x14ac:dyDescent="0.3">
      <c r="C351" t="s">
        <v>1075</v>
      </c>
      <c r="D351" t="s">
        <v>6</v>
      </c>
      <c r="E351" t="s">
        <v>2141</v>
      </c>
      <c r="F351" t="s">
        <v>2137</v>
      </c>
      <c r="G351" t="s">
        <v>2138</v>
      </c>
      <c r="H351" t="s">
        <v>2138</v>
      </c>
      <c r="I351" t="s">
        <v>2138</v>
      </c>
      <c r="J351" t="s">
        <v>2139</v>
      </c>
      <c r="K351" t="s">
        <v>2616</v>
      </c>
    </row>
    <row r="352" spans="3:11" x14ac:dyDescent="0.3">
      <c r="C352" t="s">
        <v>1076</v>
      </c>
      <c r="D352" t="s">
        <v>6</v>
      </c>
      <c r="E352" t="s">
        <v>2141</v>
      </c>
      <c r="F352" t="s">
        <v>2137</v>
      </c>
      <c r="G352" t="s">
        <v>2138</v>
      </c>
      <c r="H352" t="s">
        <v>2138</v>
      </c>
      <c r="I352" t="s">
        <v>2138</v>
      </c>
      <c r="J352" t="s">
        <v>2139</v>
      </c>
      <c r="K352" t="s">
        <v>2617</v>
      </c>
    </row>
    <row r="353" spans="3:11" x14ac:dyDescent="0.3">
      <c r="C353" t="s">
        <v>1077</v>
      </c>
      <c r="D353" t="s">
        <v>6</v>
      </c>
      <c r="E353" t="s">
        <v>2141</v>
      </c>
      <c r="F353" t="s">
        <v>2137</v>
      </c>
      <c r="G353" t="s">
        <v>2138</v>
      </c>
      <c r="H353" t="s">
        <v>2138</v>
      </c>
      <c r="I353" t="s">
        <v>2138</v>
      </c>
      <c r="J353" t="s">
        <v>2139</v>
      </c>
      <c r="K353" t="s">
        <v>2618</v>
      </c>
    </row>
    <row r="354" spans="3:11" x14ac:dyDescent="0.3">
      <c r="C354" t="s">
        <v>1078</v>
      </c>
      <c r="D354" t="s">
        <v>6</v>
      </c>
      <c r="E354" t="s">
        <v>2141</v>
      </c>
      <c r="F354" t="s">
        <v>2137</v>
      </c>
      <c r="G354" t="s">
        <v>2138</v>
      </c>
      <c r="H354" t="s">
        <v>2138</v>
      </c>
      <c r="I354" t="s">
        <v>2138</v>
      </c>
      <c r="J354" t="s">
        <v>2139</v>
      </c>
      <c r="K354" t="s">
        <v>2619</v>
      </c>
    </row>
    <row r="355" spans="3:11" x14ac:dyDescent="0.3">
      <c r="C355" t="s">
        <v>1079</v>
      </c>
      <c r="D355" t="s">
        <v>6</v>
      </c>
      <c r="E355" t="s">
        <v>2141</v>
      </c>
      <c r="F355" t="s">
        <v>2137</v>
      </c>
      <c r="G355" t="s">
        <v>2138</v>
      </c>
      <c r="H355" t="s">
        <v>2138</v>
      </c>
      <c r="I355" t="s">
        <v>2138</v>
      </c>
      <c r="J355" t="s">
        <v>2139</v>
      </c>
      <c r="K355" t="s">
        <v>2620</v>
      </c>
    </row>
    <row r="356" spans="3:11" x14ac:dyDescent="0.3">
      <c r="C356" t="s">
        <v>1080</v>
      </c>
      <c r="D356" t="s">
        <v>6</v>
      </c>
      <c r="E356" t="s">
        <v>2141</v>
      </c>
      <c r="F356" t="s">
        <v>2137</v>
      </c>
      <c r="G356" t="s">
        <v>2138</v>
      </c>
      <c r="H356" t="s">
        <v>2138</v>
      </c>
      <c r="I356" t="s">
        <v>2138</v>
      </c>
      <c r="J356" t="s">
        <v>2139</v>
      </c>
      <c r="K356" t="s">
        <v>2621</v>
      </c>
    </row>
    <row r="357" spans="3:11" x14ac:dyDescent="0.3">
      <c r="C357" t="s">
        <v>1081</v>
      </c>
      <c r="D357" t="s">
        <v>6</v>
      </c>
      <c r="E357" t="s">
        <v>2141</v>
      </c>
      <c r="F357" t="s">
        <v>2137</v>
      </c>
      <c r="G357" t="s">
        <v>2138</v>
      </c>
      <c r="H357" t="s">
        <v>2138</v>
      </c>
      <c r="I357" t="s">
        <v>2138</v>
      </c>
      <c r="J357" t="s">
        <v>2139</v>
      </c>
      <c r="K357" t="s">
        <v>2622</v>
      </c>
    </row>
    <row r="358" spans="3:11" x14ac:dyDescent="0.3">
      <c r="C358" t="s">
        <v>1082</v>
      </c>
      <c r="D358" t="s">
        <v>6</v>
      </c>
      <c r="E358" t="s">
        <v>2141</v>
      </c>
      <c r="F358" t="s">
        <v>2137</v>
      </c>
      <c r="G358" t="s">
        <v>2138</v>
      </c>
      <c r="H358" t="s">
        <v>2138</v>
      </c>
      <c r="I358" t="s">
        <v>2138</v>
      </c>
      <c r="J358" t="s">
        <v>2139</v>
      </c>
      <c r="K358" t="s">
        <v>2623</v>
      </c>
    </row>
    <row r="359" spans="3:11" x14ac:dyDescent="0.3">
      <c r="C359" t="s">
        <v>1083</v>
      </c>
      <c r="D359" t="s">
        <v>6</v>
      </c>
      <c r="E359" t="s">
        <v>2141</v>
      </c>
      <c r="F359" t="s">
        <v>2137</v>
      </c>
      <c r="G359" t="s">
        <v>2138</v>
      </c>
      <c r="H359" t="s">
        <v>2138</v>
      </c>
      <c r="I359" t="s">
        <v>2138</v>
      </c>
      <c r="J359" t="s">
        <v>2139</v>
      </c>
      <c r="K359" t="s">
        <v>2624</v>
      </c>
    </row>
    <row r="360" spans="3:11" x14ac:dyDescent="0.3">
      <c r="C360" t="s">
        <v>1084</v>
      </c>
      <c r="D360" t="s">
        <v>6</v>
      </c>
      <c r="E360" t="s">
        <v>2141</v>
      </c>
      <c r="F360" t="s">
        <v>2137</v>
      </c>
      <c r="G360" t="s">
        <v>2138</v>
      </c>
      <c r="H360" t="s">
        <v>2138</v>
      </c>
      <c r="I360" t="s">
        <v>2138</v>
      </c>
      <c r="J360" t="s">
        <v>2139</v>
      </c>
      <c r="K360" t="s">
        <v>2625</v>
      </c>
    </row>
    <row r="361" spans="3:11" x14ac:dyDescent="0.3">
      <c r="C361" t="s">
        <v>1087</v>
      </c>
      <c r="D361" t="s">
        <v>6</v>
      </c>
      <c r="E361" t="s">
        <v>2141</v>
      </c>
      <c r="F361" t="s">
        <v>2137</v>
      </c>
      <c r="G361" t="s">
        <v>2138</v>
      </c>
      <c r="H361" t="s">
        <v>2138</v>
      </c>
      <c r="I361" t="s">
        <v>2138</v>
      </c>
      <c r="J361" t="s">
        <v>2139</v>
      </c>
      <c r="K361" t="s">
        <v>2626</v>
      </c>
    </row>
    <row r="362" spans="3:11" x14ac:dyDescent="0.3">
      <c r="C362" t="s">
        <v>1088</v>
      </c>
      <c r="D362" t="s">
        <v>6</v>
      </c>
      <c r="E362" t="s">
        <v>2141</v>
      </c>
      <c r="F362" t="s">
        <v>2137</v>
      </c>
      <c r="G362" t="s">
        <v>2138</v>
      </c>
      <c r="H362" t="s">
        <v>2138</v>
      </c>
      <c r="I362" t="s">
        <v>2138</v>
      </c>
      <c r="J362" t="s">
        <v>2139</v>
      </c>
      <c r="K362" t="s">
        <v>2627</v>
      </c>
    </row>
    <row r="363" spans="3:11" x14ac:dyDescent="0.3">
      <c r="C363" t="s">
        <v>1093</v>
      </c>
      <c r="D363" t="s">
        <v>6</v>
      </c>
      <c r="E363" t="s">
        <v>2141</v>
      </c>
      <c r="F363" t="s">
        <v>2137</v>
      </c>
      <c r="G363" t="s">
        <v>2138</v>
      </c>
      <c r="H363" t="s">
        <v>2138</v>
      </c>
      <c r="I363" t="s">
        <v>2138</v>
      </c>
      <c r="J363" t="s">
        <v>2139</v>
      </c>
      <c r="K363" t="s">
        <v>2628</v>
      </c>
    </row>
    <row r="364" spans="3:11" x14ac:dyDescent="0.3">
      <c r="C364" t="s">
        <v>2629</v>
      </c>
      <c r="D364" t="s">
        <v>6</v>
      </c>
      <c r="E364" t="s">
        <v>2141</v>
      </c>
      <c r="F364" t="s">
        <v>2137</v>
      </c>
      <c r="G364" t="s">
        <v>2138</v>
      </c>
      <c r="H364" t="s">
        <v>2138</v>
      </c>
      <c r="I364" t="s">
        <v>2138</v>
      </c>
      <c r="J364" t="s">
        <v>2139</v>
      </c>
      <c r="K364" t="s">
        <v>2630</v>
      </c>
    </row>
    <row r="365" spans="3:11" x14ac:dyDescent="0.3">
      <c r="C365" t="s">
        <v>1095</v>
      </c>
      <c r="D365" t="s">
        <v>6</v>
      </c>
      <c r="E365" t="s">
        <v>2141</v>
      </c>
      <c r="F365" t="s">
        <v>2137</v>
      </c>
      <c r="G365" t="s">
        <v>2138</v>
      </c>
      <c r="H365" t="s">
        <v>2138</v>
      </c>
      <c r="I365" t="s">
        <v>2138</v>
      </c>
      <c r="J365" t="s">
        <v>2139</v>
      </c>
      <c r="K365" t="s">
        <v>2631</v>
      </c>
    </row>
    <row r="366" spans="3:11" x14ac:dyDescent="0.3">
      <c r="C366" t="s">
        <v>1096</v>
      </c>
      <c r="D366" t="s">
        <v>6</v>
      </c>
      <c r="E366" t="s">
        <v>2141</v>
      </c>
      <c r="F366" t="s">
        <v>2137</v>
      </c>
      <c r="G366" t="s">
        <v>2138</v>
      </c>
      <c r="H366" t="s">
        <v>2138</v>
      </c>
      <c r="I366" t="s">
        <v>2138</v>
      </c>
      <c r="J366" t="s">
        <v>2139</v>
      </c>
      <c r="K366" t="s">
        <v>2632</v>
      </c>
    </row>
    <row r="367" spans="3:11" x14ac:dyDescent="0.3">
      <c r="C367" t="s">
        <v>1097</v>
      </c>
      <c r="D367" t="s">
        <v>6</v>
      </c>
      <c r="E367" t="s">
        <v>2141</v>
      </c>
      <c r="F367" t="s">
        <v>2137</v>
      </c>
      <c r="G367" t="s">
        <v>2138</v>
      </c>
      <c r="H367" t="s">
        <v>2138</v>
      </c>
      <c r="I367" t="s">
        <v>2138</v>
      </c>
      <c r="J367" t="s">
        <v>2139</v>
      </c>
      <c r="K367" t="s">
        <v>2633</v>
      </c>
    </row>
    <row r="368" spans="3:11" x14ac:dyDescent="0.3">
      <c r="C368" t="s">
        <v>2634</v>
      </c>
      <c r="D368" t="s">
        <v>6</v>
      </c>
      <c r="E368" t="s">
        <v>2141</v>
      </c>
      <c r="F368" t="s">
        <v>2137</v>
      </c>
      <c r="G368" t="s">
        <v>2138</v>
      </c>
      <c r="H368" t="s">
        <v>2138</v>
      </c>
      <c r="I368" t="s">
        <v>2138</v>
      </c>
      <c r="J368" t="s">
        <v>2139</v>
      </c>
      <c r="K368" t="s">
        <v>2635</v>
      </c>
    </row>
    <row r="369" spans="3:11" x14ac:dyDescent="0.3">
      <c r="C369" t="s">
        <v>1098</v>
      </c>
      <c r="D369" t="s">
        <v>6</v>
      </c>
      <c r="E369" t="s">
        <v>2141</v>
      </c>
      <c r="F369" t="s">
        <v>2137</v>
      </c>
      <c r="G369" t="s">
        <v>2138</v>
      </c>
      <c r="H369" t="s">
        <v>2138</v>
      </c>
      <c r="I369" t="s">
        <v>2138</v>
      </c>
      <c r="J369" t="s">
        <v>2139</v>
      </c>
      <c r="K369" t="s">
        <v>2636</v>
      </c>
    </row>
    <row r="370" spans="3:11" x14ac:dyDescent="0.3">
      <c r="C370" t="s">
        <v>2637</v>
      </c>
      <c r="D370" t="s">
        <v>6</v>
      </c>
      <c r="E370" t="s">
        <v>2141</v>
      </c>
      <c r="F370" t="s">
        <v>2137</v>
      </c>
      <c r="G370" t="s">
        <v>2138</v>
      </c>
      <c r="H370" t="s">
        <v>2138</v>
      </c>
      <c r="I370" t="s">
        <v>2138</v>
      </c>
      <c r="J370" t="s">
        <v>2139</v>
      </c>
      <c r="K370" t="s">
        <v>2638</v>
      </c>
    </row>
    <row r="371" spans="3:11" x14ac:dyDescent="0.3">
      <c r="C371" t="s">
        <v>2639</v>
      </c>
      <c r="D371" t="s">
        <v>6</v>
      </c>
      <c r="E371" t="s">
        <v>2141</v>
      </c>
      <c r="F371" t="s">
        <v>2137</v>
      </c>
      <c r="G371" t="s">
        <v>2138</v>
      </c>
      <c r="H371" t="s">
        <v>2138</v>
      </c>
      <c r="I371" t="s">
        <v>2138</v>
      </c>
      <c r="J371" t="s">
        <v>2139</v>
      </c>
      <c r="K371" t="s">
        <v>2640</v>
      </c>
    </row>
    <row r="372" spans="3:11" x14ac:dyDescent="0.3">
      <c r="C372" t="s">
        <v>2641</v>
      </c>
      <c r="D372" t="s">
        <v>6</v>
      </c>
      <c r="E372" t="s">
        <v>2141</v>
      </c>
      <c r="F372" t="s">
        <v>2137</v>
      </c>
      <c r="G372" t="s">
        <v>2138</v>
      </c>
      <c r="H372" t="s">
        <v>2138</v>
      </c>
      <c r="I372" t="s">
        <v>2138</v>
      </c>
      <c r="J372" t="s">
        <v>2139</v>
      </c>
      <c r="K372" t="s">
        <v>2642</v>
      </c>
    </row>
    <row r="373" spans="3:11" x14ac:dyDescent="0.3">
      <c r="C373" t="s">
        <v>1105</v>
      </c>
      <c r="D373" t="s">
        <v>6</v>
      </c>
      <c r="E373" t="s">
        <v>2141</v>
      </c>
      <c r="F373" t="s">
        <v>2137</v>
      </c>
      <c r="G373" t="s">
        <v>2138</v>
      </c>
      <c r="H373" t="s">
        <v>2138</v>
      </c>
      <c r="I373" t="s">
        <v>2138</v>
      </c>
      <c r="J373" t="s">
        <v>2139</v>
      </c>
      <c r="K373" t="s">
        <v>2643</v>
      </c>
    </row>
    <row r="374" spans="3:11" x14ac:dyDescent="0.3">
      <c r="C374" t="s">
        <v>1108</v>
      </c>
      <c r="D374" t="s">
        <v>6</v>
      </c>
      <c r="E374" t="s">
        <v>2141</v>
      </c>
      <c r="F374" t="s">
        <v>2137</v>
      </c>
      <c r="G374" t="s">
        <v>2138</v>
      </c>
      <c r="H374" t="s">
        <v>2138</v>
      </c>
      <c r="I374" t="s">
        <v>2138</v>
      </c>
      <c r="J374" t="s">
        <v>2139</v>
      </c>
      <c r="K374" t="s">
        <v>2644</v>
      </c>
    </row>
    <row r="375" spans="3:11" x14ac:dyDescent="0.3">
      <c r="C375" t="s">
        <v>1109</v>
      </c>
      <c r="D375" t="s">
        <v>6</v>
      </c>
      <c r="E375" t="s">
        <v>2141</v>
      </c>
      <c r="F375" t="s">
        <v>2137</v>
      </c>
      <c r="G375" t="s">
        <v>2138</v>
      </c>
      <c r="H375" t="s">
        <v>2138</v>
      </c>
      <c r="I375" t="s">
        <v>2138</v>
      </c>
      <c r="J375" t="s">
        <v>2139</v>
      </c>
      <c r="K375" t="s">
        <v>2645</v>
      </c>
    </row>
    <row r="376" spans="3:11" x14ac:dyDescent="0.3">
      <c r="C376" t="s">
        <v>1110</v>
      </c>
      <c r="D376" t="s">
        <v>6</v>
      </c>
      <c r="E376" t="s">
        <v>2141</v>
      </c>
      <c r="F376" t="s">
        <v>2137</v>
      </c>
      <c r="G376" t="s">
        <v>2138</v>
      </c>
      <c r="H376" t="s">
        <v>2138</v>
      </c>
      <c r="I376" t="s">
        <v>2138</v>
      </c>
      <c r="J376" t="s">
        <v>2139</v>
      </c>
      <c r="K376" t="s">
        <v>2646</v>
      </c>
    </row>
    <row r="377" spans="3:11" x14ac:dyDescent="0.3">
      <c r="C377" t="s">
        <v>1113</v>
      </c>
      <c r="D377" t="s">
        <v>6</v>
      </c>
      <c r="E377" t="s">
        <v>2141</v>
      </c>
      <c r="F377" t="s">
        <v>2137</v>
      </c>
      <c r="G377" t="s">
        <v>2138</v>
      </c>
      <c r="H377" t="s">
        <v>2138</v>
      </c>
      <c r="I377" t="s">
        <v>2138</v>
      </c>
      <c r="J377" t="s">
        <v>2139</v>
      </c>
      <c r="K377" t="s">
        <v>2647</v>
      </c>
    </row>
    <row r="378" spans="3:11" x14ac:dyDescent="0.3">
      <c r="C378" t="s">
        <v>2648</v>
      </c>
      <c r="D378" t="s">
        <v>6</v>
      </c>
      <c r="E378" t="s">
        <v>2141</v>
      </c>
      <c r="F378" t="s">
        <v>2137</v>
      </c>
      <c r="G378" t="s">
        <v>2138</v>
      </c>
      <c r="H378" t="s">
        <v>2138</v>
      </c>
      <c r="I378" t="s">
        <v>2138</v>
      </c>
      <c r="J378" t="s">
        <v>2139</v>
      </c>
      <c r="K378" t="s">
        <v>2649</v>
      </c>
    </row>
    <row r="379" spans="3:11" x14ac:dyDescent="0.3">
      <c r="C379" t="s">
        <v>2650</v>
      </c>
      <c r="D379" t="s">
        <v>6</v>
      </c>
      <c r="E379" t="s">
        <v>2141</v>
      </c>
      <c r="F379" t="s">
        <v>2137</v>
      </c>
      <c r="G379" t="s">
        <v>2138</v>
      </c>
      <c r="H379" t="s">
        <v>2138</v>
      </c>
      <c r="I379" t="s">
        <v>2138</v>
      </c>
      <c r="J379" t="s">
        <v>2139</v>
      </c>
      <c r="K379" t="s">
        <v>2651</v>
      </c>
    </row>
    <row r="380" spans="3:11" x14ac:dyDescent="0.3">
      <c r="C380" t="s">
        <v>1120</v>
      </c>
      <c r="D380" t="s">
        <v>6</v>
      </c>
      <c r="E380" t="s">
        <v>2141</v>
      </c>
      <c r="F380" t="s">
        <v>2137</v>
      </c>
      <c r="G380" t="s">
        <v>2138</v>
      </c>
      <c r="H380" t="s">
        <v>2138</v>
      </c>
      <c r="I380" t="s">
        <v>2138</v>
      </c>
      <c r="J380" t="s">
        <v>2139</v>
      </c>
      <c r="K380" t="s">
        <v>2652</v>
      </c>
    </row>
    <row r="381" spans="3:11" x14ac:dyDescent="0.3">
      <c r="C381" t="s">
        <v>1123</v>
      </c>
      <c r="D381" t="s">
        <v>6</v>
      </c>
      <c r="E381" t="s">
        <v>2141</v>
      </c>
      <c r="F381" t="s">
        <v>2137</v>
      </c>
      <c r="G381" t="s">
        <v>2138</v>
      </c>
      <c r="H381" t="s">
        <v>2138</v>
      </c>
      <c r="I381" t="s">
        <v>2138</v>
      </c>
      <c r="J381" t="s">
        <v>2139</v>
      </c>
      <c r="K381" t="s">
        <v>2653</v>
      </c>
    </row>
    <row r="382" spans="3:11" x14ac:dyDescent="0.3">
      <c r="C382" t="s">
        <v>2654</v>
      </c>
      <c r="D382" t="s">
        <v>6</v>
      </c>
      <c r="E382" t="s">
        <v>2141</v>
      </c>
      <c r="F382" t="s">
        <v>2137</v>
      </c>
      <c r="G382" t="s">
        <v>2138</v>
      </c>
      <c r="H382" t="s">
        <v>2138</v>
      </c>
      <c r="I382" t="s">
        <v>2138</v>
      </c>
      <c r="J382" t="s">
        <v>2139</v>
      </c>
      <c r="K382" t="s">
        <v>2655</v>
      </c>
    </row>
    <row r="383" spans="3:11" x14ac:dyDescent="0.3">
      <c r="C383" t="s">
        <v>1140</v>
      </c>
      <c r="D383" t="s">
        <v>6</v>
      </c>
      <c r="E383" t="s">
        <v>2141</v>
      </c>
      <c r="F383" t="s">
        <v>2137</v>
      </c>
      <c r="G383" t="s">
        <v>2138</v>
      </c>
      <c r="H383" t="s">
        <v>2138</v>
      </c>
      <c r="I383" t="s">
        <v>2138</v>
      </c>
      <c r="J383" t="s">
        <v>2139</v>
      </c>
      <c r="K383" t="s">
        <v>2658</v>
      </c>
    </row>
    <row r="384" spans="3:11" x14ac:dyDescent="0.3">
      <c r="C384" t="s">
        <v>1141</v>
      </c>
      <c r="D384" t="s">
        <v>6</v>
      </c>
      <c r="E384" t="s">
        <v>2141</v>
      </c>
      <c r="F384" t="s">
        <v>2137</v>
      </c>
      <c r="G384" t="s">
        <v>2138</v>
      </c>
      <c r="H384" t="s">
        <v>2138</v>
      </c>
      <c r="I384" t="s">
        <v>2138</v>
      </c>
      <c r="J384" t="s">
        <v>2139</v>
      </c>
      <c r="K384" t="s">
        <v>2659</v>
      </c>
    </row>
    <row r="385" spans="3:11" x14ac:dyDescent="0.3">
      <c r="C385" t="s">
        <v>1142</v>
      </c>
      <c r="D385" t="s">
        <v>6</v>
      </c>
      <c r="E385" t="s">
        <v>2141</v>
      </c>
      <c r="F385" t="s">
        <v>2137</v>
      </c>
      <c r="G385" t="s">
        <v>2138</v>
      </c>
      <c r="H385" t="s">
        <v>2138</v>
      </c>
      <c r="I385" t="s">
        <v>2138</v>
      </c>
      <c r="J385" t="s">
        <v>2139</v>
      </c>
      <c r="K385" t="s">
        <v>2660</v>
      </c>
    </row>
    <row r="386" spans="3:11" x14ac:dyDescent="0.3">
      <c r="C386" t="s">
        <v>2661</v>
      </c>
      <c r="D386" t="s">
        <v>6</v>
      </c>
      <c r="E386" t="s">
        <v>2141</v>
      </c>
      <c r="F386" t="s">
        <v>2137</v>
      </c>
      <c r="G386" t="s">
        <v>2138</v>
      </c>
      <c r="H386" t="s">
        <v>2138</v>
      </c>
      <c r="I386" t="s">
        <v>2138</v>
      </c>
      <c r="J386" t="s">
        <v>2139</v>
      </c>
      <c r="K386" t="s">
        <v>2662</v>
      </c>
    </row>
    <row r="387" spans="3:11" x14ac:dyDescent="0.3">
      <c r="C387" t="s">
        <v>2663</v>
      </c>
      <c r="D387" t="s">
        <v>6</v>
      </c>
      <c r="E387" t="s">
        <v>2141</v>
      </c>
      <c r="F387" t="s">
        <v>2137</v>
      </c>
      <c r="G387" t="s">
        <v>2138</v>
      </c>
      <c r="H387" t="s">
        <v>2138</v>
      </c>
      <c r="I387" t="s">
        <v>2138</v>
      </c>
      <c r="J387" t="s">
        <v>2139</v>
      </c>
      <c r="K387" t="s">
        <v>2664</v>
      </c>
    </row>
    <row r="388" spans="3:11" x14ac:dyDescent="0.3">
      <c r="C388" t="s">
        <v>1143</v>
      </c>
      <c r="D388" t="s">
        <v>6</v>
      </c>
      <c r="E388" t="s">
        <v>2141</v>
      </c>
      <c r="F388" t="s">
        <v>2137</v>
      </c>
      <c r="G388" t="s">
        <v>2138</v>
      </c>
      <c r="H388" t="s">
        <v>2138</v>
      </c>
      <c r="I388" t="s">
        <v>2138</v>
      </c>
      <c r="J388" t="s">
        <v>2139</v>
      </c>
      <c r="K388" t="s">
        <v>2665</v>
      </c>
    </row>
    <row r="389" spans="3:11" x14ac:dyDescent="0.3">
      <c r="C389" t="s">
        <v>1144</v>
      </c>
      <c r="D389" t="s">
        <v>6</v>
      </c>
      <c r="E389" t="s">
        <v>2141</v>
      </c>
      <c r="F389" t="s">
        <v>2137</v>
      </c>
      <c r="G389" t="s">
        <v>2138</v>
      </c>
      <c r="H389" t="s">
        <v>2138</v>
      </c>
      <c r="I389" t="s">
        <v>2138</v>
      </c>
      <c r="J389" t="s">
        <v>2139</v>
      </c>
      <c r="K389" t="s">
        <v>2666</v>
      </c>
    </row>
    <row r="390" spans="3:11" x14ac:dyDescent="0.3">
      <c r="C390" t="s">
        <v>1145</v>
      </c>
      <c r="D390" t="s">
        <v>6</v>
      </c>
      <c r="E390" t="s">
        <v>2141</v>
      </c>
      <c r="F390" t="s">
        <v>2137</v>
      </c>
      <c r="G390" t="s">
        <v>2138</v>
      </c>
      <c r="H390" t="s">
        <v>2138</v>
      </c>
      <c r="I390" t="s">
        <v>2138</v>
      </c>
      <c r="J390" t="s">
        <v>2139</v>
      </c>
      <c r="K390" t="s">
        <v>2667</v>
      </c>
    </row>
    <row r="391" spans="3:11" x14ac:dyDescent="0.3">
      <c r="C391" t="s">
        <v>1150</v>
      </c>
      <c r="D391" t="s">
        <v>6</v>
      </c>
      <c r="E391" t="s">
        <v>2141</v>
      </c>
      <c r="F391" t="s">
        <v>2137</v>
      </c>
      <c r="G391" t="s">
        <v>2138</v>
      </c>
      <c r="H391" t="s">
        <v>2138</v>
      </c>
      <c r="I391" t="s">
        <v>2138</v>
      </c>
      <c r="J391" t="s">
        <v>2139</v>
      </c>
      <c r="K391" t="s">
        <v>2668</v>
      </c>
    </row>
    <row r="392" spans="3:11" x14ac:dyDescent="0.3">
      <c r="C392" t="s">
        <v>1155</v>
      </c>
      <c r="D392" t="s">
        <v>6</v>
      </c>
      <c r="E392" t="s">
        <v>2141</v>
      </c>
      <c r="F392" t="s">
        <v>2137</v>
      </c>
      <c r="G392" t="s">
        <v>2138</v>
      </c>
      <c r="H392" t="s">
        <v>2138</v>
      </c>
      <c r="I392" t="s">
        <v>2138</v>
      </c>
      <c r="J392" t="s">
        <v>2139</v>
      </c>
      <c r="K392" t="s">
        <v>2669</v>
      </c>
    </row>
    <row r="393" spans="3:11" x14ac:dyDescent="0.3">
      <c r="C393" t="s">
        <v>1305</v>
      </c>
      <c r="D393" t="s">
        <v>6</v>
      </c>
      <c r="E393" t="s">
        <v>2141</v>
      </c>
      <c r="F393" t="s">
        <v>2137</v>
      </c>
      <c r="G393" t="s">
        <v>2138</v>
      </c>
      <c r="H393" t="s">
        <v>2138</v>
      </c>
      <c r="I393" t="s">
        <v>2138</v>
      </c>
      <c r="J393" t="s">
        <v>2139</v>
      </c>
      <c r="K393" t="s">
        <v>2671</v>
      </c>
    </row>
    <row r="394" spans="3:11" x14ac:dyDescent="0.3">
      <c r="C394" t="s">
        <v>1307</v>
      </c>
      <c r="D394" t="s">
        <v>6</v>
      </c>
      <c r="E394" t="s">
        <v>2141</v>
      </c>
      <c r="F394" t="s">
        <v>2137</v>
      </c>
      <c r="G394" t="s">
        <v>2138</v>
      </c>
      <c r="H394" t="s">
        <v>2138</v>
      </c>
      <c r="I394" t="s">
        <v>2138</v>
      </c>
      <c r="J394" t="s">
        <v>2139</v>
      </c>
      <c r="K394" t="s">
        <v>2672</v>
      </c>
    </row>
    <row r="395" spans="3:11" x14ac:dyDescent="0.3">
      <c r="C395" t="s">
        <v>1308</v>
      </c>
      <c r="D395" t="s">
        <v>6</v>
      </c>
      <c r="E395" t="s">
        <v>2141</v>
      </c>
      <c r="F395" t="s">
        <v>2137</v>
      </c>
      <c r="G395" t="s">
        <v>2138</v>
      </c>
      <c r="H395" t="s">
        <v>2138</v>
      </c>
      <c r="I395" t="s">
        <v>2138</v>
      </c>
      <c r="J395" t="s">
        <v>2139</v>
      </c>
      <c r="K395" t="s">
        <v>2673</v>
      </c>
    </row>
    <row r="396" spans="3:11" x14ac:dyDescent="0.3">
      <c r="C396" t="s">
        <v>1309</v>
      </c>
      <c r="D396" t="s">
        <v>6</v>
      </c>
      <c r="E396" t="s">
        <v>2141</v>
      </c>
      <c r="F396" t="s">
        <v>2137</v>
      </c>
      <c r="G396" t="s">
        <v>2138</v>
      </c>
      <c r="H396" t="s">
        <v>2138</v>
      </c>
      <c r="I396" t="s">
        <v>2138</v>
      </c>
      <c r="J396" t="s">
        <v>2139</v>
      </c>
      <c r="K396" t="s">
        <v>2674</v>
      </c>
    </row>
    <row r="397" spans="3:11" x14ac:dyDescent="0.3">
      <c r="C397" t="s">
        <v>1311</v>
      </c>
      <c r="D397" t="s">
        <v>6</v>
      </c>
      <c r="E397" t="s">
        <v>2141</v>
      </c>
      <c r="F397" t="s">
        <v>2137</v>
      </c>
      <c r="G397" t="s">
        <v>2138</v>
      </c>
      <c r="H397" t="s">
        <v>2138</v>
      </c>
      <c r="I397" t="s">
        <v>2138</v>
      </c>
      <c r="J397" t="s">
        <v>2139</v>
      </c>
      <c r="K397" t="s">
        <v>2675</v>
      </c>
    </row>
    <row r="398" spans="3:11" x14ac:dyDescent="0.3">
      <c r="C398" t="s">
        <v>1312</v>
      </c>
      <c r="D398" t="s">
        <v>6</v>
      </c>
      <c r="E398" t="s">
        <v>2141</v>
      </c>
      <c r="F398" t="s">
        <v>2137</v>
      </c>
      <c r="G398" t="s">
        <v>2138</v>
      </c>
      <c r="H398" t="s">
        <v>2138</v>
      </c>
      <c r="I398" t="s">
        <v>2138</v>
      </c>
      <c r="J398" t="s">
        <v>2139</v>
      </c>
      <c r="K398" t="s">
        <v>2676</v>
      </c>
    </row>
    <row r="399" spans="3:11" x14ac:dyDescent="0.3">
      <c r="C399" t="s">
        <v>2677</v>
      </c>
      <c r="D399" t="s">
        <v>6</v>
      </c>
      <c r="E399" t="s">
        <v>2141</v>
      </c>
      <c r="F399" t="s">
        <v>2137</v>
      </c>
      <c r="G399" t="s">
        <v>2138</v>
      </c>
      <c r="H399" t="s">
        <v>2138</v>
      </c>
      <c r="I399" t="s">
        <v>2138</v>
      </c>
      <c r="J399" t="s">
        <v>2139</v>
      </c>
      <c r="K399" t="s">
        <v>2678</v>
      </c>
    </row>
    <row r="400" spans="3:11" x14ac:dyDescent="0.3">
      <c r="C400" t="s">
        <v>2679</v>
      </c>
      <c r="D400" t="s">
        <v>6</v>
      </c>
      <c r="E400" t="s">
        <v>2141</v>
      </c>
      <c r="F400" t="s">
        <v>2137</v>
      </c>
      <c r="G400" t="s">
        <v>2138</v>
      </c>
      <c r="H400" t="s">
        <v>2138</v>
      </c>
      <c r="I400" t="s">
        <v>2138</v>
      </c>
      <c r="J400" t="s">
        <v>2139</v>
      </c>
      <c r="K400" t="s">
        <v>2680</v>
      </c>
    </row>
    <row r="401" spans="3:11" x14ac:dyDescent="0.3">
      <c r="C401" t="s">
        <v>2681</v>
      </c>
      <c r="D401" t="s">
        <v>6</v>
      </c>
      <c r="E401" t="s">
        <v>2141</v>
      </c>
      <c r="F401" t="s">
        <v>2137</v>
      </c>
      <c r="G401" t="s">
        <v>2138</v>
      </c>
      <c r="H401" t="s">
        <v>2138</v>
      </c>
      <c r="I401" t="s">
        <v>2138</v>
      </c>
      <c r="J401" t="s">
        <v>2139</v>
      </c>
      <c r="K401" t="s">
        <v>2682</v>
      </c>
    </row>
    <row r="402" spans="3:11" x14ac:dyDescent="0.3">
      <c r="C402" t="s">
        <v>2683</v>
      </c>
      <c r="D402" t="s">
        <v>6</v>
      </c>
      <c r="E402" t="s">
        <v>2141</v>
      </c>
      <c r="F402" t="s">
        <v>2137</v>
      </c>
      <c r="G402" t="s">
        <v>2138</v>
      </c>
      <c r="H402" t="s">
        <v>2138</v>
      </c>
      <c r="I402" t="s">
        <v>2138</v>
      </c>
      <c r="J402" t="s">
        <v>2139</v>
      </c>
      <c r="K402" t="s">
        <v>2684</v>
      </c>
    </row>
    <row r="403" spans="3:11" x14ac:dyDescent="0.3">
      <c r="C403" t="s">
        <v>2685</v>
      </c>
      <c r="D403" t="s">
        <v>6</v>
      </c>
      <c r="E403" t="s">
        <v>2141</v>
      </c>
      <c r="F403" t="s">
        <v>2137</v>
      </c>
      <c r="G403" t="s">
        <v>2138</v>
      </c>
      <c r="H403" t="s">
        <v>2138</v>
      </c>
      <c r="I403" t="s">
        <v>2138</v>
      </c>
      <c r="J403" t="s">
        <v>2139</v>
      </c>
      <c r="K403" t="s">
        <v>2686</v>
      </c>
    </row>
    <row r="404" spans="3:11" x14ac:dyDescent="0.3">
      <c r="C404" t="s">
        <v>2687</v>
      </c>
      <c r="D404" t="s">
        <v>6</v>
      </c>
      <c r="E404" t="s">
        <v>2141</v>
      </c>
      <c r="F404" t="s">
        <v>2137</v>
      </c>
      <c r="G404" t="s">
        <v>2138</v>
      </c>
      <c r="H404" t="s">
        <v>2138</v>
      </c>
      <c r="I404" t="s">
        <v>2138</v>
      </c>
      <c r="J404" t="s">
        <v>2139</v>
      </c>
      <c r="K404" t="s">
        <v>2688</v>
      </c>
    </row>
    <row r="405" spans="3:11" x14ac:dyDescent="0.3">
      <c r="C405" t="s">
        <v>2689</v>
      </c>
      <c r="D405" t="s">
        <v>6</v>
      </c>
      <c r="E405" t="s">
        <v>2141</v>
      </c>
      <c r="F405" t="s">
        <v>2137</v>
      </c>
      <c r="G405" t="s">
        <v>2138</v>
      </c>
      <c r="H405" t="s">
        <v>2138</v>
      </c>
      <c r="I405" t="s">
        <v>2138</v>
      </c>
      <c r="J405" t="s">
        <v>2139</v>
      </c>
      <c r="K405" t="s">
        <v>2690</v>
      </c>
    </row>
    <row r="406" spans="3:11" x14ac:dyDescent="0.3">
      <c r="C406" t="s">
        <v>2691</v>
      </c>
      <c r="D406" t="s">
        <v>6</v>
      </c>
      <c r="E406" t="s">
        <v>2141</v>
      </c>
      <c r="F406" t="s">
        <v>2137</v>
      </c>
      <c r="G406" t="s">
        <v>2138</v>
      </c>
      <c r="H406" t="s">
        <v>2138</v>
      </c>
      <c r="I406" t="s">
        <v>2138</v>
      </c>
      <c r="J406" t="s">
        <v>2139</v>
      </c>
      <c r="K406" t="s">
        <v>2692</v>
      </c>
    </row>
    <row r="407" spans="3:11" x14ac:dyDescent="0.3">
      <c r="C407" t="s">
        <v>2693</v>
      </c>
      <c r="D407" t="s">
        <v>6</v>
      </c>
      <c r="E407" t="s">
        <v>2141</v>
      </c>
      <c r="F407" t="s">
        <v>2137</v>
      </c>
      <c r="G407" t="s">
        <v>2138</v>
      </c>
      <c r="H407" t="s">
        <v>2138</v>
      </c>
      <c r="I407" t="s">
        <v>2138</v>
      </c>
      <c r="J407" t="s">
        <v>2139</v>
      </c>
      <c r="K407" t="s">
        <v>2694</v>
      </c>
    </row>
    <row r="408" spans="3:11" x14ac:dyDescent="0.3">
      <c r="C408" t="s">
        <v>2695</v>
      </c>
      <c r="D408" t="s">
        <v>6</v>
      </c>
      <c r="E408" t="s">
        <v>2141</v>
      </c>
      <c r="F408" t="s">
        <v>2137</v>
      </c>
      <c r="G408" t="s">
        <v>2138</v>
      </c>
      <c r="H408" t="s">
        <v>2138</v>
      </c>
      <c r="I408" t="s">
        <v>2138</v>
      </c>
      <c r="J408" t="s">
        <v>2139</v>
      </c>
      <c r="K408" t="s">
        <v>2696</v>
      </c>
    </row>
    <row r="409" spans="3:11" x14ac:dyDescent="0.3">
      <c r="C409" t="s">
        <v>2697</v>
      </c>
      <c r="D409" t="s">
        <v>6</v>
      </c>
      <c r="E409" t="s">
        <v>2141</v>
      </c>
      <c r="F409" t="s">
        <v>2137</v>
      </c>
      <c r="G409" t="s">
        <v>2138</v>
      </c>
      <c r="H409" t="s">
        <v>2138</v>
      </c>
      <c r="I409" t="s">
        <v>2138</v>
      </c>
      <c r="J409" t="s">
        <v>2139</v>
      </c>
      <c r="K409" t="s">
        <v>2698</v>
      </c>
    </row>
    <row r="410" spans="3:11" x14ac:dyDescent="0.3">
      <c r="C410" t="s">
        <v>2699</v>
      </c>
      <c r="D410" t="s">
        <v>6</v>
      </c>
      <c r="E410" t="s">
        <v>2141</v>
      </c>
      <c r="F410" t="s">
        <v>2137</v>
      </c>
      <c r="G410" t="s">
        <v>2138</v>
      </c>
      <c r="H410" t="s">
        <v>2138</v>
      </c>
      <c r="I410" t="s">
        <v>2138</v>
      </c>
      <c r="J410" t="s">
        <v>2139</v>
      </c>
      <c r="K410" t="s">
        <v>2700</v>
      </c>
    </row>
    <row r="411" spans="3:11" x14ac:dyDescent="0.3">
      <c r="C411" t="s">
        <v>2095</v>
      </c>
      <c r="D411" t="s">
        <v>6</v>
      </c>
      <c r="E411" t="s">
        <v>2141</v>
      </c>
      <c r="F411" t="s">
        <v>2137</v>
      </c>
      <c r="G411" t="s">
        <v>2138</v>
      </c>
      <c r="H411" t="s">
        <v>2138</v>
      </c>
      <c r="I411" t="s">
        <v>2138</v>
      </c>
      <c r="J411" t="s">
        <v>2139</v>
      </c>
      <c r="K411" t="s">
        <v>2701</v>
      </c>
    </row>
    <row r="412" spans="3:11" x14ac:dyDescent="0.3">
      <c r="C412" t="s">
        <v>2096</v>
      </c>
      <c r="D412" t="s">
        <v>6</v>
      </c>
      <c r="E412" t="s">
        <v>2141</v>
      </c>
      <c r="F412" t="s">
        <v>2137</v>
      </c>
      <c r="G412" t="s">
        <v>2138</v>
      </c>
      <c r="H412" t="s">
        <v>2138</v>
      </c>
      <c r="I412" t="s">
        <v>2138</v>
      </c>
      <c r="J412" t="s">
        <v>2139</v>
      </c>
      <c r="K412" t="s">
        <v>2702</v>
      </c>
    </row>
    <row r="413" spans="3:11" x14ac:dyDescent="0.3">
      <c r="C413" t="s">
        <v>2705</v>
      </c>
      <c r="D413" t="s">
        <v>6</v>
      </c>
      <c r="E413" t="s">
        <v>2141</v>
      </c>
      <c r="F413" t="s">
        <v>2137</v>
      </c>
      <c r="G413" t="s">
        <v>2138</v>
      </c>
      <c r="H413" t="s">
        <v>2138</v>
      </c>
      <c r="I413" t="s">
        <v>2138</v>
      </c>
      <c r="J413" t="s">
        <v>2139</v>
      </c>
      <c r="K413" t="s">
        <v>2706</v>
      </c>
    </row>
    <row r="414" spans="3:11" x14ac:dyDescent="0.3">
      <c r="C414" t="s">
        <v>2707</v>
      </c>
      <c r="D414" t="s">
        <v>6</v>
      </c>
      <c r="E414" t="s">
        <v>2141</v>
      </c>
      <c r="F414" t="s">
        <v>2137</v>
      </c>
      <c r="G414" t="s">
        <v>2138</v>
      </c>
      <c r="H414" t="s">
        <v>2138</v>
      </c>
      <c r="I414" t="s">
        <v>2138</v>
      </c>
      <c r="J414" t="s">
        <v>2139</v>
      </c>
      <c r="K414" t="s">
        <v>2708</v>
      </c>
    </row>
    <row r="415" spans="3:11" x14ac:dyDescent="0.3">
      <c r="C415" t="s">
        <v>2709</v>
      </c>
      <c r="D415" t="s">
        <v>6</v>
      </c>
      <c r="E415" t="s">
        <v>2141</v>
      </c>
      <c r="F415" t="s">
        <v>2137</v>
      </c>
      <c r="G415" t="s">
        <v>2138</v>
      </c>
      <c r="H415" t="s">
        <v>2138</v>
      </c>
      <c r="I415" t="s">
        <v>2138</v>
      </c>
      <c r="J415" t="s">
        <v>2139</v>
      </c>
      <c r="K415" t="s">
        <v>2710</v>
      </c>
    </row>
    <row r="416" spans="3:11" x14ac:dyDescent="0.3">
      <c r="C416" t="s">
        <v>2711</v>
      </c>
      <c r="D416" t="s">
        <v>6</v>
      </c>
      <c r="E416" t="s">
        <v>2141</v>
      </c>
      <c r="F416" t="s">
        <v>2137</v>
      </c>
      <c r="G416" t="s">
        <v>2138</v>
      </c>
      <c r="H416" t="s">
        <v>2138</v>
      </c>
      <c r="I416" t="s">
        <v>2138</v>
      </c>
      <c r="J416" t="s">
        <v>2139</v>
      </c>
      <c r="K416" t="s">
        <v>2712</v>
      </c>
    </row>
    <row r="417" spans="3:11" x14ac:dyDescent="0.3">
      <c r="C417" t="s">
        <v>2713</v>
      </c>
      <c r="D417" t="s">
        <v>6</v>
      </c>
      <c r="E417" t="s">
        <v>2141</v>
      </c>
      <c r="F417" t="s">
        <v>2137</v>
      </c>
      <c r="G417" t="s">
        <v>2138</v>
      </c>
      <c r="H417" t="s">
        <v>2138</v>
      </c>
      <c r="I417" t="s">
        <v>2138</v>
      </c>
      <c r="J417" t="s">
        <v>2139</v>
      </c>
      <c r="K417" t="s">
        <v>2714</v>
      </c>
    </row>
    <row r="418" spans="3:11" x14ac:dyDescent="0.3">
      <c r="C418" t="s">
        <v>2715</v>
      </c>
      <c r="D418" t="s">
        <v>6</v>
      </c>
      <c r="E418" t="s">
        <v>2141</v>
      </c>
      <c r="F418" t="s">
        <v>2137</v>
      </c>
      <c r="G418" t="s">
        <v>2138</v>
      </c>
      <c r="H418" t="s">
        <v>2138</v>
      </c>
      <c r="I418" t="s">
        <v>2138</v>
      </c>
      <c r="J418" t="s">
        <v>2139</v>
      </c>
      <c r="K418" t="s">
        <v>2716</v>
      </c>
    </row>
    <row r="419" spans="3:11" x14ac:dyDescent="0.3">
      <c r="C419" t="s">
        <v>2717</v>
      </c>
      <c r="D419" t="s">
        <v>6</v>
      </c>
      <c r="E419" t="s">
        <v>2141</v>
      </c>
      <c r="F419" t="s">
        <v>2137</v>
      </c>
      <c r="G419" t="s">
        <v>2138</v>
      </c>
      <c r="H419" t="s">
        <v>2138</v>
      </c>
      <c r="I419" t="s">
        <v>2138</v>
      </c>
      <c r="J419" t="s">
        <v>2139</v>
      </c>
      <c r="K419" t="s">
        <v>2718</v>
      </c>
    </row>
    <row r="420" spans="3:11" x14ac:dyDescent="0.3">
      <c r="C420" t="s">
        <v>2719</v>
      </c>
      <c r="D420" t="s">
        <v>6</v>
      </c>
      <c r="E420" t="s">
        <v>2141</v>
      </c>
      <c r="F420" t="s">
        <v>2137</v>
      </c>
      <c r="G420" t="s">
        <v>2138</v>
      </c>
      <c r="H420" t="s">
        <v>2138</v>
      </c>
      <c r="I420" t="s">
        <v>2138</v>
      </c>
      <c r="J420" t="s">
        <v>2139</v>
      </c>
      <c r="K420" t="s">
        <v>2720</v>
      </c>
    </row>
    <row r="421" spans="3:11" x14ac:dyDescent="0.3">
      <c r="C421" t="s">
        <v>2721</v>
      </c>
      <c r="D421" t="s">
        <v>6</v>
      </c>
      <c r="E421" t="s">
        <v>2141</v>
      </c>
      <c r="F421" t="s">
        <v>2137</v>
      </c>
      <c r="G421" t="s">
        <v>2138</v>
      </c>
      <c r="H421" t="s">
        <v>2138</v>
      </c>
      <c r="I421" t="s">
        <v>2138</v>
      </c>
      <c r="J421" t="s">
        <v>2139</v>
      </c>
      <c r="K421" t="s">
        <v>2722</v>
      </c>
    </row>
    <row r="422" spans="3:11" x14ac:dyDescent="0.3">
      <c r="C422" t="s">
        <v>2723</v>
      </c>
      <c r="D422" t="s">
        <v>6</v>
      </c>
      <c r="E422" t="s">
        <v>2141</v>
      </c>
      <c r="F422" t="s">
        <v>2137</v>
      </c>
      <c r="G422" t="s">
        <v>2138</v>
      </c>
      <c r="H422" t="s">
        <v>2138</v>
      </c>
      <c r="I422" t="s">
        <v>2138</v>
      </c>
      <c r="J422" t="s">
        <v>2139</v>
      </c>
      <c r="K422" t="s">
        <v>2724</v>
      </c>
    </row>
    <row r="423" spans="3:11" x14ac:dyDescent="0.3">
      <c r="C423" t="s">
        <v>2725</v>
      </c>
      <c r="D423" t="s">
        <v>6</v>
      </c>
      <c r="E423" t="s">
        <v>2141</v>
      </c>
      <c r="F423" t="s">
        <v>2137</v>
      </c>
      <c r="G423" t="s">
        <v>2138</v>
      </c>
      <c r="H423" t="s">
        <v>2138</v>
      </c>
      <c r="I423" t="s">
        <v>2138</v>
      </c>
      <c r="J423" t="s">
        <v>2139</v>
      </c>
      <c r="K423" t="s">
        <v>2726</v>
      </c>
    </row>
    <row r="424" spans="3:11" x14ac:dyDescent="0.3">
      <c r="C424" t="s">
        <v>2727</v>
      </c>
      <c r="D424" t="s">
        <v>6</v>
      </c>
      <c r="E424" t="s">
        <v>2141</v>
      </c>
      <c r="F424" t="s">
        <v>2137</v>
      </c>
      <c r="G424" t="s">
        <v>2138</v>
      </c>
      <c r="H424" t="s">
        <v>2138</v>
      </c>
      <c r="I424" t="s">
        <v>2138</v>
      </c>
      <c r="J424" t="s">
        <v>2139</v>
      </c>
      <c r="K424" t="s">
        <v>2728</v>
      </c>
    </row>
    <row r="425" spans="3:11" x14ac:dyDescent="0.3">
      <c r="C425" t="s">
        <v>2729</v>
      </c>
      <c r="D425" t="s">
        <v>6</v>
      </c>
      <c r="E425" t="s">
        <v>2141</v>
      </c>
      <c r="F425" t="s">
        <v>2137</v>
      </c>
      <c r="G425" t="s">
        <v>2138</v>
      </c>
      <c r="H425" t="s">
        <v>2138</v>
      </c>
      <c r="I425" t="s">
        <v>2138</v>
      </c>
      <c r="J425" t="s">
        <v>2139</v>
      </c>
      <c r="K425" t="s">
        <v>2730</v>
      </c>
    </row>
    <row r="426" spans="3:11" x14ac:dyDescent="0.3">
      <c r="C426" t="s">
        <v>2731</v>
      </c>
      <c r="D426" t="s">
        <v>6</v>
      </c>
      <c r="E426" t="s">
        <v>2141</v>
      </c>
      <c r="F426" t="s">
        <v>2137</v>
      </c>
      <c r="G426" t="s">
        <v>2138</v>
      </c>
      <c r="H426" t="s">
        <v>2138</v>
      </c>
      <c r="I426" t="s">
        <v>2138</v>
      </c>
      <c r="J426" t="s">
        <v>2139</v>
      </c>
      <c r="K426" t="s">
        <v>2732</v>
      </c>
    </row>
    <row r="427" spans="3:11" x14ac:dyDescent="0.3">
      <c r="C427" t="s">
        <v>2733</v>
      </c>
      <c r="D427" t="s">
        <v>6</v>
      </c>
      <c r="E427" t="s">
        <v>2141</v>
      </c>
      <c r="F427" t="s">
        <v>2137</v>
      </c>
      <c r="G427" t="s">
        <v>2138</v>
      </c>
      <c r="H427" t="s">
        <v>2138</v>
      </c>
      <c r="I427" t="s">
        <v>2138</v>
      </c>
      <c r="J427" t="s">
        <v>2139</v>
      </c>
      <c r="K427" t="s">
        <v>5798</v>
      </c>
    </row>
    <row r="428" spans="3:11" x14ac:dyDescent="0.3">
      <c r="C428" t="s">
        <v>2734</v>
      </c>
      <c r="D428" t="s">
        <v>6</v>
      </c>
      <c r="E428" t="s">
        <v>2141</v>
      </c>
      <c r="F428" t="s">
        <v>2137</v>
      </c>
      <c r="G428" t="s">
        <v>2138</v>
      </c>
      <c r="H428" t="s">
        <v>2138</v>
      </c>
      <c r="I428" t="s">
        <v>2138</v>
      </c>
      <c r="J428" t="s">
        <v>2139</v>
      </c>
      <c r="K428" t="s">
        <v>5799</v>
      </c>
    </row>
    <row r="429" spans="3:11" x14ac:dyDescent="0.3">
      <c r="C429" t="s">
        <v>2735</v>
      </c>
      <c r="D429" t="s">
        <v>6</v>
      </c>
      <c r="E429" t="s">
        <v>2141</v>
      </c>
      <c r="F429" t="s">
        <v>2137</v>
      </c>
      <c r="G429" t="s">
        <v>2138</v>
      </c>
      <c r="H429" t="s">
        <v>2138</v>
      </c>
      <c r="I429" t="s">
        <v>2138</v>
      </c>
      <c r="J429" t="s">
        <v>2139</v>
      </c>
      <c r="K429" t="s">
        <v>5800</v>
      </c>
    </row>
    <row r="430" spans="3:11" x14ac:dyDescent="0.3">
      <c r="C430" t="s">
        <v>2736</v>
      </c>
      <c r="D430" t="s">
        <v>6</v>
      </c>
      <c r="E430" t="s">
        <v>2141</v>
      </c>
      <c r="F430" t="s">
        <v>2137</v>
      </c>
      <c r="G430" t="s">
        <v>2138</v>
      </c>
      <c r="H430" t="s">
        <v>2138</v>
      </c>
      <c r="I430" t="s">
        <v>2138</v>
      </c>
      <c r="J430" t="s">
        <v>2139</v>
      </c>
      <c r="K430" t="s">
        <v>5801</v>
      </c>
    </row>
    <row r="431" spans="3:11" x14ac:dyDescent="0.3">
      <c r="C431" t="s">
        <v>2737</v>
      </c>
      <c r="D431" t="s">
        <v>6</v>
      </c>
      <c r="E431" t="s">
        <v>2141</v>
      </c>
      <c r="F431" t="s">
        <v>2137</v>
      </c>
      <c r="G431" t="s">
        <v>2138</v>
      </c>
      <c r="H431" t="s">
        <v>2138</v>
      </c>
      <c r="I431" t="s">
        <v>2138</v>
      </c>
      <c r="J431" t="s">
        <v>2139</v>
      </c>
      <c r="K431" t="s">
        <v>5802</v>
      </c>
    </row>
    <row r="432" spans="3:11" x14ac:dyDescent="0.3">
      <c r="C432" t="s">
        <v>2738</v>
      </c>
      <c r="D432" t="s">
        <v>6</v>
      </c>
      <c r="E432" t="s">
        <v>2141</v>
      </c>
      <c r="F432" t="s">
        <v>2137</v>
      </c>
      <c r="G432" t="s">
        <v>2138</v>
      </c>
      <c r="H432" t="s">
        <v>2138</v>
      </c>
      <c r="I432" t="s">
        <v>2138</v>
      </c>
      <c r="J432" t="s">
        <v>2139</v>
      </c>
      <c r="K432" t="s">
        <v>5803</v>
      </c>
    </row>
    <row r="433" spans="3:11" x14ac:dyDescent="0.3">
      <c r="C433" t="s">
        <v>444</v>
      </c>
      <c r="D433" t="s">
        <v>6</v>
      </c>
      <c r="E433" t="s">
        <v>2141</v>
      </c>
      <c r="F433" t="s">
        <v>2137</v>
      </c>
      <c r="G433" t="s">
        <v>2138</v>
      </c>
      <c r="H433" t="s">
        <v>2138</v>
      </c>
      <c r="I433" t="s">
        <v>2138</v>
      </c>
      <c r="J433" t="s">
        <v>2139</v>
      </c>
      <c r="K433" t="s">
        <v>2739</v>
      </c>
    </row>
    <row r="434" spans="3:11" x14ac:dyDescent="0.3">
      <c r="C434" t="s">
        <v>2740</v>
      </c>
      <c r="D434" t="s">
        <v>6</v>
      </c>
      <c r="E434" t="s">
        <v>2141</v>
      </c>
      <c r="F434" t="s">
        <v>2137</v>
      </c>
      <c r="G434" t="s">
        <v>2138</v>
      </c>
      <c r="H434" t="s">
        <v>2138</v>
      </c>
      <c r="I434" t="s">
        <v>2138</v>
      </c>
      <c r="J434" t="s">
        <v>2139</v>
      </c>
      <c r="K434" t="s">
        <v>2741</v>
      </c>
    </row>
    <row r="435" spans="3:11" x14ac:dyDescent="0.3">
      <c r="C435" t="s">
        <v>2742</v>
      </c>
      <c r="D435" t="s">
        <v>6</v>
      </c>
      <c r="E435" t="s">
        <v>2141</v>
      </c>
      <c r="F435" t="s">
        <v>2137</v>
      </c>
      <c r="G435" t="s">
        <v>2138</v>
      </c>
      <c r="H435" t="s">
        <v>2138</v>
      </c>
      <c r="I435" t="s">
        <v>2138</v>
      </c>
      <c r="J435" t="s">
        <v>2139</v>
      </c>
      <c r="K435" t="s">
        <v>2743</v>
      </c>
    </row>
    <row r="436" spans="3:11" x14ac:dyDescent="0.3">
      <c r="C436" t="s">
        <v>2744</v>
      </c>
      <c r="D436" t="s">
        <v>6</v>
      </c>
      <c r="E436" t="s">
        <v>2141</v>
      </c>
      <c r="F436" t="s">
        <v>2137</v>
      </c>
      <c r="G436" t="s">
        <v>2138</v>
      </c>
      <c r="H436" t="s">
        <v>2138</v>
      </c>
      <c r="I436" t="s">
        <v>2138</v>
      </c>
      <c r="J436" t="s">
        <v>2139</v>
      </c>
      <c r="K436" t="s">
        <v>2745</v>
      </c>
    </row>
    <row r="437" spans="3:11" x14ac:dyDescent="0.3">
      <c r="C437" t="s">
        <v>2746</v>
      </c>
      <c r="D437" t="s">
        <v>6</v>
      </c>
      <c r="E437" t="s">
        <v>2141</v>
      </c>
      <c r="F437" t="s">
        <v>2137</v>
      </c>
      <c r="G437" t="s">
        <v>2138</v>
      </c>
      <c r="H437" t="s">
        <v>2138</v>
      </c>
      <c r="I437" t="s">
        <v>2138</v>
      </c>
      <c r="J437" t="s">
        <v>2139</v>
      </c>
      <c r="K437" t="s">
        <v>2747</v>
      </c>
    </row>
    <row r="438" spans="3:11" x14ac:dyDescent="0.3">
      <c r="C438" t="s">
        <v>2748</v>
      </c>
      <c r="D438" t="s">
        <v>6</v>
      </c>
      <c r="E438" t="s">
        <v>2141</v>
      </c>
      <c r="F438" t="s">
        <v>2137</v>
      </c>
      <c r="G438" t="s">
        <v>2138</v>
      </c>
      <c r="H438" t="s">
        <v>2138</v>
      </c>
      <c r="I438" t="s">
        <v>2138</v>
      </c>
      <c r="J438" t="s">
        <v>2139</v>
      </c>
      <c r="K438" t="s">
        <v>2749</v>
      </c>
    </row>
    <row r="439" spans="3:11" x14ac:dyDescent="0.3">
      <c r="C439" t="s">
        <v>2750</v>
      </c>
      <c r="D439" t="s">
        <v>6</v>
      </c>
      <c r="E439" t="s">
        <v>2141</v>
      </c>
      <c r="F439" t="s">
        <v>2137</v>
      </c>
      <c r="G439" t="s">
        <v>2138</v>
      </c>
      <c r="H439" t="s">
        <v>2138</v>
      </c>
      <c r="I439" t="s">
        <v>2138</v>
      </c>
      <c r="J439" t="s">
        <v>2139</v>
      </c>
      <c r="K439" t="s">
        <v>2751</v>
      </c>
    </row>
    <row r="440" spans="3:11" x14ac:dyDescent="0.3">
      <c r="C440" t="s">
        <v>2752</v>
      </c>
      <c r="D440" t="s">
        <v>6</v>
      </c>
      <c r="E440" t="s">
        <v>2141</v>
      </c>
      <c r="F440" t="s">
        <v>2137</v>
      </c>
      <c r="G440" t="s">
        <v>2138</v>
      </c>
      <c r="H440" t="s">
        <v>2138</v>
      </c>
      <c r="I440" t="s">
        <v>2138</v>
      </c>
      <c r="J440" t="s">
        <v>2139</v>
      </c>
      <c r="K440" t="s">
        <v>2753</v>
      </c>
    </row>
    <row r="441" spans="3:11" x14ac:dyDescent="0.3">
      <c r="C441" t="s">
        <v>2754</v>
      </c>
      <c r="D441" t="s">
        <v>6</v>
      </c>
      <c r="E441" t="s">
        <v>2141</v>
      </c>
      <c r="F441" t="s">
        <v>2137</v>
      </c>
      <c r="G441" t="s">
        <v>2138</v>
      </c>
      <c r="H441" t="s">
        <v>2138</v>
      </c>
      <c r="I441" t="s">
        <v>2138</v>
      </c>
      <c r="J441" t="s">
        <v>2139</v>
      </c>
      <c r="K441" t="s">
        <v>2755</v>
      </c>
    </row>
    <row r="442" spans="3:11" x14ac:dyDescent="0.3">
      <c r="C442" t="s">
        <v>2756</v>
      </c>
      <c r="D442" t="s">
        <v>6</v>
      </c>
      <c r="E442" t="s">
        <v>2141</v>
      </c>
      <c r="F442" t="s">
        <v>2137</v>
      </c>
      <c r="G442" t="s">
        <v>2138</v>
      </c>
      <c r="H442" t="s">
        <v>2138</v>
      </c>
      <c r="I442" t="s">
        <v>2138</v>
      </c>
      <c r="J442" t="s">
        <v>2139</v>
      </c>
      <c r="K442" t="s">
        <v>2757</v>
      </c>
    </row>
    <row r="443" spans="3:11" x14ac:dyDescent="0.3">
      <c r="C443" t="s">
        <v>2758</v>
      </c>
      <c r="D443" t="s">
        <v>6</v>
      </c>
      <c r="E443" t="s">
        <v>2141</v>
      </c>
      <c r="F443" t="s">
        <v>2137</v>
      </c>
      <c r="G443" t="s">
        <v>2138</v>
      </c>
      <c r="H443" t="s">
        <v>2138</v>
      </c>
      <c r="I443" t="s">
        <v>2138</v>
      </c>
      <c r="J443" t="s">
        <v>2139</v>
      </c>
      <c r="K443" t="s">
        <v>2759</v>
      </c>
    </row>
    <row r="444" spans="3:11" x14ac:dyDescent="0.3">
      <c r="C444" t="s">
        <v>2760</v>
      </c>
      <c r="D444" t="s">
        <v>6</v>
      </c>
      <c r="E444" t="s">
        <v>2141</v>
      </c>
      <c r="F444" t="s">
        <v>2137</v>
      </c>
      <c r="G444" t="s">
        <v>2138</v>
      </c>
      <c r="H444" t="s">
        <v>2138</v>
      </c>
      <c r="I444" t="s">
        <v>2138</v>
      </c>
      <c r="J444" t="s">
        <v>2139</v>
      </c>
      <c r="K444" t="s">
        <v>2761</v>
      </c>
    </row>
    <row r="445" spans="3:11" x14ac:dyDescent="0.3">
      <c r="C445" t="s">
        <v>2762</v>
      </c>
      <c r="D445" t="s">
        <v>6</v>
      </c>
      <c r="E445" t="s">
        <v>2141</v>
      </c>
      <c r="F445" t="s">
        <v>2137</v>
      </c>
      <c r="G445" t="s">
        <v>2138</v>
      </c>
      <c r="H445" t="s">
        <v>2138</v>
      </c>
      <c r="I445" t="s">
        <v>2138</v>
      </c>
      <c r="J445" t="s">
        <v>2139</v>
      </c>
      <c r="K445" t="s">
        <v>2763</v>
      </c>
    </row>
    <row r="446" spans="3:11" x14ac:dyDescent="0.3">
      <c r="C446" t="s">
        <v>2764</v>
      </c>
      <c r="D446" t="s">
        <v>6</v>
      </c>
      <c r="E446" t="s">
        <v>2141</v>
      </c>
      <c r="F446" t="s">
        <v>2137</v>
      </c>
      <c r="G446" t="s">
        <v>2138</v>
      </c>
      <c r="H446" t="s">
        <v>2138</v>
      </c>
      <c r="I446" t="s">
        <v>2138</v>
      </c>
      <c r="J446" t="s">
        <v>2139</v>
      </c>
      <c r="K446" t="s">
        <v>2765</v>
      </c>
    </row>
    <row r="447" spans="3:11" x14ac:dyDescent="0.3">
      <c r="C447" t="s">
        <v>2766</v>
      </c>
      <c r="D447" t="s">
        <v>6</v>
      </c>
      <c r="E447" t="s">
        <v>2141</v>
      </c>
      <c r="F447" t="s">
        <v>2137</v>
      </c>
      <c r="G447" t="s">
        <v>2138</v>
      </c>
      <c r="H447" t="s">
        <v>2138</v>
      </c>
      <c r="I447" t="s">
        <v>2138</v>
      </c>
      <c r="J447" t="s">
        <v>2139</v>
      </c>
      <c r="K447" t="s">
        <v>2767</v>
      </c>
    </row>
    <row r="448" spans="3:11" x14ac:dyDescent="0.3">
      <c r="C448" t="s">
        <v>2768</v>
      </c>
      <c r="D448" t="s">
        <v>6</v>
      </c>
      <c r="E448" t="s">
        <v>2141</v>
      </c>
      <c r="F448" t="s">
        <v>2137</v>
      </c>
      <c r="G448" t="s">
        <v>2138</v>
      </c>
      <c r="H448" t="s">
        <v>2138</v>
      </c>
      <c r="I448" t="s">
        <v>2138</v>
      </c>
      <c r="J448" t="s">
        <v>2139</v>
      </c>
      <c r="K448" t="s">
        <v>2769</v>
      </c>
    </row>
    <row r="449" spans="3:11" x14ac:dyDescent="0.3">
      <c r="C449" t="s">
        <v>2770</v>
      </c>
      <c r="D449" t="s">
        <v>6</v>
      </c>
      <c r="E449" t="s">
        <v>2141</v>
      </c>
      <c r="F449" t="s">
        <v>2137</v>
      </c>
      <c r="G449" t="s">
        <v>2138</v>
      </c>
      <c r="H449" t="s">
        <v>2138</v>
      </c>
      <c r="I449" t="s">
        <v>2138</v>
      </c>
      <c r="J449" t="s">
        <v>2139</v>
      </c>
      <c r="K449" t="s">
        <v>2771</v>
      </c>
    </row>
    <row r="450" spans="3:11" x14ac:dyDescent="0.3">
      <c r="C450" t="s">
        <v>2772</v>
      </c>
      <c r="D450" t="s">
        <v>6</v>
      </c>
      <c r="E450" t="s">
        <v>2141</v>
      </c>
      <c r="F450" t="s">
        <v>2137</v>
      </c>
      <c r="G450" t="s">
        <v>2138</v>
      </c>
      <c r="H450" t="s">
        <v>2138</v>
      </c>
      <c r="I450" t="s">
        <v>2138</v>
      </c>
      <c r="J450" t="s">
        <v>2139</v>
      </c>
      <c r="K450" t="s">
        <v>2773</v>
      </c>
    </row>
    <row r="451" spans="3:11" x14ac:dyDescent="0.3">
      <c r="C451" t="s">
        <v>2774</v>
      </c>
      <c r="D451" t="s">
        <v>6</v>
      </c>
      <c r="E451" t="s">
        <v>2141</v>
      </c>
      <c r="F451" t="s">
        <v>2137</v>
      </c>
      <c r="G451" t="s">
        <v>2138</v>
      </c>
      <c r="H451" t="s">
        <v>2138</v>
      </c>
      <c r="I451" t="s">
        <v>2138</v>
      </c>
      <c r="J451" t="s">
        <v>2139</v>
      </c>
      <c r="K451" t="s">
        <v>2775</v>
      </c>
    </row>
    <row r="452" spans="3:11" x14ac:dyDescent="0.3">
      <c r="C452" t="s">
        <v>2776</v>
      </c>
      <c r="D452" t="s">
        <v>6</v>
      </c>
      <c r="E452" t="s">
        <v>2141</v>
      </c>
      <c r="F452" t="s">
        <v>2137</v>
      </c>
      <c r="G452" t="s">
        <v>2138</v>
      </c>
      <c r="H452" t="s">
        <v>2138</v>
      </c>
      <c r="I452" t="s">
        <v>2138</v>
      </c>
      <c r="J452" t="s">
        <v>2139</v>
      </c>
      <c r="K452" t="s">
        <v>2777</v>
      </c>
    </row>
    <row r="453" spans="3:11" x14ac:dyDescent="0.3">
      <c r="C453" t="s">
        <v>2778</v>
      </c>
      <c r="D453" t="s">
        <v>6</v>
      </c>
      <c r="E453" t="s">
        <v>2141</v>
      </c>
      <c r="F453" t="s">
        <v>2137</v>
      </c>
      <c r="G453" t="s">
        <v>2138</v>
      </c>
      <c r="H453" t="s">
        <v>2138</v>
      </c>
      <c r="I453" t="s">
        <v>2138</v>
      </c>
      <c r="J453" t="s">
        <v>2139</v>
      </c>
      <c r="K453" t="s">
        <v>2779</v>
      </c>
    </row>
    <row r="454" spans="3:11" x14ac:dyDescent="0.3">
      <c r="C454" t="s">
        <v>2780</v>
      </c>
      <c r="D454" t="s">
        <v>6</v>
      </c>
      <c r="E454" t="s">
        <v>2141</v>
      </c>
      <c r="F454" t="s">
        <v>2137</v>
      </c>
      <c r="G454" t="s">
        <v>2138</v>
      </c>
      <c r="H454" t="s">
        <v>2138</v>
      </c>
      <c r="I454" t="s">
        <v>2138</v>
      </c>
      <c r="J454" t="s">
        <v>2139</v>
      </c>
      <c r="K454" t="s">
        <v>2781</v>
      </c>
    </row>
    <row r="455" spans="3:11" x14ac:dyDescent="0.3">
      <c r="C455" t="s">
        <v>2782</v>
      </c>
      <c r="D455" t="s">
        <v>6</v>
      </c>
      <c r="E455" t="s">
        <v>2141</v>
      </c>
      <c r="F455" t="s">
        <v>2137</v>
      </c>
      <c r="G455" t="s">
        <v>2138</v>
      </c>
      <c r="H455" t="s">
        <v>2138</v>
      </c>
      <c r="I455" t="s">
        <v>2138</v>
      </c>
      <c r="J455" t="s">
        <v>2139</v>
      </c>
      <c r="K455" t="s">
        <v>2783</v>
      </c>
    </row>
    <row r="456" spans="3:11" x14ac:dyDescent="0.3">
      <c r="C456" t="s">
        <v>2784</v>
      </c>
      <c r="D456" t="s">
        <v>6</v>
      </c>
      <c r="E456" t="s">
        <v>2141</v>
      </c>
      <c r="F456" t="s">
        <v>2137</v>
      </c>
      <c r="G456" t="s">
        <v>2138</v>
      </c>
      <c r="H456" t="s">
        <v>2138</v>
      </c>
      <c r="I456" t="s">
        <v>2138</v>
      </c>
      <c r="J456" t="s">
        <v>2139</v>
      </c>
      <c r="K456" t="s">
        <v>2785</v>
      </c>
    </row>
    <row r="457" spans="3:11" x14ac:dyDescent="0.3">
      <c r="C457" t="s">
        <v>2786</v>
      </c>
      <c r="D457" t="s">
        <v>6</v>
      </c>
      <c r="E457" t="s">
        <v>2141</v>
      </c>
      <c r="F457" t="s">
        <v>2137</v>
      </c>
      <c r="G457" t="s">
        <v>2138</v>
      </c>
      <c r="H457" t="s">
        <v>2138</v>
      </c>
      <c r="I457" t="s">
        <v>2138</v>
      </c>
      <c r="J457" t="s">
        <v>2139</v>
      </c>
      <c r="K457" t="s">
        <v>2787</v>
      </c>
    </row>
    <row r="458" spans="3:11" x14ac:dyDescent="0.3">
      <c r="C458" t="s">
        <v>2788</v>
      </c>
      <c r="D458" t="s">
        <v>6</v>
      </c>
      <c r="E458" t="s">
        <v>2141</v>
      </c>
      <c r="F458" t="s">
        <v>2137</v>
      </c>
      <c r="G458" t="s">
        <v>2138</v>
      </c>
      <c r="H458" t="s">
        <v>2138</v>
      </c>
      <c r="I458" t="s">
        <v>2138</v>
      </c>
      <c r="J458" t="s">
        <v>2139</v>
      </c>
      <c r="K458" t="s">
        <v>2789</v>
      </c>
    </row>
    <row r="459" spans="3:11" x14ac:dyDescent="0.3">
      <c r="C459" t="s">
        <v>2790</v>
      </c>
      <c r="D459" t="s">
        <v>6</v>
      </c>
      <c r="E459" t="s">
        <v>2141</v>
      </c>
      <c r="F459" t="s">
        <v>2137</v>
      </c>
      <c r="G459" t="s">
        <v>2138</v>
      </c>
      <c r="H459" t="s">
        <v>2138</v>
      </c>
      <c r="I459" t="s">
        <v>2138</v>
      </c>
      <c r="J459" t="s">
        <v>2139</v>
      </c>
      <c r="K459" t="s">
        <v>2791</v>
      </c>
    </row>
    <row r="460" spans="3:11" x14ac:dyDescent="0.3">
      <c r="C460" t="s">
        <v>2792</v>
      </c>
      <c r="D460" t="s">
        <v>6</v>
      </c>
      <c r="E460" t="s">
        <v>2141</v>
      </c>
      <c r="F460" t="s">
        <v>2137</v>
      </c>
      <c r="G460" t="s">
        <v>2138</v>
      </c>
      <c r="H460" t="s">
        <v>2138</v>
      </c>
      <c r="I460" t="s">
        <v>2138</v>
      </c>
      <c r="J460" t="s">
        <v>2139</v>
      </c>
      <c r="K460" t="s">
        <v>2793</v>
      </c>
    </row>
    <row r="461" spans="3:11" x14ac:dyDescent="0.3">
      <c r="C461" t="s">
        <v>2794</v>
      </c>
      <c r="D461" t="s">
        <v>6</v>
      </c>
      <c r="E461" t="s">
        <v>2141</v>
      </c>
      <c r="F461" t="s">
        <v>2137</v>
      </c>
      <c r="G461" t="s">
        <v>2138</v>
      </c>
      <c r="H461" t="s">
        <v>2138</v>
      </c>
      <c r="I461" t="s">
        <v>2138</v>
      </c>
      <c r="J461" t="s">
        <v>2139</v>
      </c>
      <c r="K461" t="s">
        <v>2795</v>
      </c>
    </row>
    <row r="462" spans="3:11" x14ac:dyDescent="0.3">
      <c r="C462" t="s">
        <v>2796</v>
      </c>
      <c r="D462" t="s">
        <v>6</v>
      </c>
      <c r="E462" t="s">
        <v>2141</v>
      </c>
      <c r="F462" t="s">
        <v>2137</v>
      </c>
      <c r="G462" t="s">
        <v>2138</v>
      </c>
      <c r="H462" t="s">
        <v>2138</v>
      </c>
      <c r="I462" t="s">
        <v>2138</v>
      </c>
      <c r="J462" t="s">
        <v>2139</v>
      </c>
      <c r="K462" t="s">
        <v>2797</v>
      </c>
    </row>
    <row r="463" spans="3:11" x14ac:dyDescent="0.3">
      <c r="C463" t="s">
        <v>2798</v>
      </c>
      <c r="D463" t="s">
        <v>6</v>
      </c>
      <c r="E463" t="s">
        <v>2141</v>
      </c>
      <c r="F463" t="s">
        <v>2137</v>
      </c>
      <c r="G463" t="s">
        <v>2138</v>
      </c>
      <c r="H463" t="s">
        <v>2138</v>
      </c>
      <c r="I463" t="s">
        <v>2138</v>
      </c>
      <c r="J463" t="s">
        <v>2139</v>
      </c>
      <c r="K463" t="s">
        <v>2799</v>
      </c>
    </row>
    <row r="464" spans="3:11" x14ac:dyDescent="0.3">
      <c r="C464" t="s">
        <v>2800</v>
      </c>
      <c r="D464" t="s">
        <v>6</v>
      </c>
      <c r="E464" t="s">
        <v>2141</v>
      </c>
      <c r="F464" t="s">
        <v>2137</v>
      </c>
      <c r="G464" t="s">
        <v>2138</v>
      </c>
      <c r="H464" t="s">
        <v>2138</v>
      </c>
      <c r="I464" t="s">
        <v>2138</v>
      </c>
      <c r="J464" t="s">
        <v>2139</v>
      </c>
      <c r="K464" t="s">
        <v>2801</v>
      </c>
    </row>
    <row r="465" spans="3:11" x14ac:dyDescent="0.3">
      <c r="C465" t="s">
        <v>2802</v>
      </c>
      <c r="D465" t="s">
        <v>6</v>
      </c>
      <c r="E465" t="s">
        <v>2141</v>
      </c>
      <c r="F465" t="s">
        <v>2137</v>
      </c>
      <c r="G465" t="s">
        <v>2138</v>
      </c>
      <c r="H465" t="s">
        <v>2138</v>
      </c>
      <c r="I465" t="s">
        <v>2138</v>
      </c>
      <c r="J465" t="s">
        <v>2139</v>
      </c>
      <c r="K465" t="s">
        <v>2803</v>
      </c>
    </row>
    <row r="466" spans="3:11" x14ac:dyDescent="0.3">
      <c r="C466" t="s">
        <v>2804</v>
      </c>
      <c r="D466" t="s">
        <v>6</v>
      </c>
      <c r="E466" t="s">
        <v>2141</v>
      </c>
      <c r="F466" t="s">
        <v>2137</v>
      </c>
      <c r="G466" t="s">
        <v>2138</v>
      </c>
      <c r="H466" t="s">
        <v>2138</v>
      </c>
      <c r="I466" t="s">
        <v>2138</v>
      </c>
      <c r="J466" t="s">
        <v>2139</v>
      </c>
      <c r="K466" t="s">
        <v>2805</v>
      </c>
    </row>
    <row r="467" spans="3:11" x14ac:dyDescent="0.3">
      <c r="C467" t="s">
        <v>2806</v>
      </c>
      <c r="D467" t="s">
        <v>6</v>
      </c>
      <c r="E467" t="s">
        <v>2141</v>
      </c>
      <c r="F467" t="s">
        <v>2137</v>
      </c>
      <c r="G467" t="s">
        <v>2138</v>
      </c>
      <c r="H467" t="s">
        <v>2138</v>
      </c>
      <c r="I467" t="s">
        <v>2138</v>
      </c>
      <c r="J467" t="s">
        <v>2139</v>
      </c>
      <c r="K467" t="s">
        <v>2807</v>
      </c>
    </row>
    <row r="468" spans="3:11" x14ac:dyDescent="0.3">
      <c r="C468" t="s">
        <v>2808</v>
      </c>
      <c r="D468" t="s">
        <v>6</v>
      </c>
      <c r="E468" t="s">
        <v>2141</v>
      </c>
      <c r="F468" t="s">
        <v>2137</v>
      </c>
      <c r="G468" t="s">
        <v>2138</v>
      </c>
      <c r="H468" t="s">
        <v>2138</v>
      </c>
      <c r="I468" t="s">
        <v>2138</v>
      </c>
      <c r="J468" t="s">
        <v>2139</v>
      </c>
      <c r="K468" t="s">
        <v>2809</v>
      </c>
    </row>
    <row r="469" spans="3:11" x14ac:dyDescent="0.3">
      <c r="C469" t="s">
        <v>2810</v>
      </c>
      <c r="D469" t="s">
        <v>6</v>
      </c>
      <c r="E469" t="s">
        <v>2141</v>
      </c>
      <c r="F469" t="s">
        <v>2137</v>
      </c>
      <c r="G469" t="s">
        <v>2138</v>
      </c>
      <c r="H469" t="s">
        <v>2138</v>
      </c>
      <c r="I469" t="s">
        <v>2138</v>
      </c>
      <c r="J469" t="s">
        <v>2139</v>
      </c>
      <c r="K469" t="s">
        <v>2811</v>
      </c>
    </row>
    <row r="470" spans="3:11" x14ac:dyDescent="0.3">
      <c r="C470" t="s">
        <v>2812</v>
      </c>
      <c r="D470" t="s">
        <v>6</v>
      </c>
      <c r="E470" t="s">
        <v>2141</v>
      </c>
      <c r="F470" t="s">
        <v>2137</v>
      </c>
      <c r="G470" t="s">
        <v>2138</v>
      </c>
      <c r="H470" t="s">
        <v>2138</v>
      </c>
      <c r="I470" t="s">
        <v>2138</v>
      </c>
      <c r="J470" t="s">
        <v>2139</v>
      </c>
      <c r="K470" t="s">
        <v>2813</v>
      </c>
    </row>
    <row r="471" spans="3:11" x14ac:dyDescent="0.3">
      <c r="C471" t="s">
        <v>2814</v>
      </c>
      <c r="D471" t="s">
        <v>6</v>
      </c>
      <c r="E471" t="s">
        <v>2141</v>
      </c>
      <c r="F471" t="s">
        <v>2137</v>
      </c>
      <c r="G471" t="s">
        <v>2138</v>
      </c>
      <c r="H471" t="s">
        <v>2138</v>
      </c>
      <c r="I471" t="s">
        <v>2138</v>
      </c>
      <c r="J471" t="s">
        <v>2139</v>
      </c>
      <c r="K471" t="s">
        <v>2815</v>
      </c>
    </row>
    <row r="472" spans="3:11" x14ac:dyDescent="0.3">
      <c r="C472" t="s">
        <v>2816</v>
      </c>
      <c r="D472" t="s">
        <v>6</v>
      </c>
      <c r="E472" t="s">
        <v>2141</v>
      </c>
      <c r="F472" t="s">
        <v>2137</v>
      </c>
      <c r="G472" t="s">
        <v>2138</v>
      </c>
      <c r="H472" t="s">
        <v>2138</v>
      </c>
      <c r="I472" t="s">
        <v>2138</v>
      </c>
      <c r="J472" t="s">
        <v>2139</v>
      </c>
      <c r="K472" t="s">
        <v>2817</v>
      </c>
    </row>
    <row r="473" spans="3:11" x14ac:dyDescent="0.3">
      <c r="C473" t="s">
        <v>2818</v>
      </c>
      <c r="D473" t="s">
        <v>6</v>
      </c>
      <c r="E473" t="s">
        <v>2141</v>
      </c>
      <c r="F473" t="s">
        <v>2137</v>
      </c>
      <c r="G473" t="s">
        <v>2138</v>
      </c>
      <c r="H473" t="s">
        <v>2138</v>
      </c>
      <c r="I473" t="s">
        <v>2138</v>
      </c>
      <c r="J473" t="s">
        <v>2139</v>
      </c>
      <c r="K473" t="s">
        <v>2819</v>
      </c>
    </row>
    <row r="474" spans="3:11" x14ac:dyDescent="0.3">
      <c r="C474" t="s">
        <v>2820</v>
      </c>
      <c r="D474" t="s">
        <v>6</v>
      </c>
      <c r="E474" t="s">
        <v>2141</v>
      </c>
      <c r="F474" t="s">
        <v>2137</v>
      </c>
      <c r="G474" t="s">
        <v>2138</v>
      </c>
      <c r="H474" t="s">
        <v>2138</v>
      </c>
      <c r="I474" t="s">
        <v>2138</v>
      </c>
      <c r="J474" t="s">
        <v>2139</v>
      </c>
      <c r="K474" t="s">
        <v>5804</v>
      </c>
    </row>
    <row r="475" spans="3:11" x14ac:dyDescent="0.3">
      <c r="C475" t="s">
        <v>2821</v>
      </c>
      <c r="D475" t="s">
        <v>6</v>
      </c>
      <c r="E475" t="s">
        <v>2141</v>
      </c>
      <c r="F475" t="s">
        <v>2137</v>
      </c>
      <c r="G475" t="s">
        <v>2138</v>
      </c>
      <c r="H475" t="s">
        <v>2138</v>
      </c>
      <c r="I475" t="s">
        <v>2138</v>
      </c>
      <c r="J475" t="s">
        <v>2139</v>
      </c>
      <c r="K475" t="s">
        <v>5805</v>
      </c>
    </row>
    <row r="476" spans="3:11" x14ac:dyDescent="0.3">
      <c r="C476" t="s">
        <v>2822</v>
      </c>
      <c r="D476" t="s">
        <v>6</v>
      </c>
      <c r="E476" t="s">
        <v>2141</v>
      </c>
      <c r="F476" t="s">
        <v>2137</v>
      </c>
      <c r="G476" t="s">
        <v>2138</v>
      </c>
      <c r="H476" t="s">
        <v>2138</v>
      </c>
      <c r="I476" t="s">
        <v>2138</v>
      </c>
      <c r="J476" t="s">
        <v>2139</v>
      </c>
      <c r="K476" t="s">
        <v>5806</v>
      </c>
    </row>
    <row r="477" spans="3:11" x14ac:dyDescent="0.3">
      <c r="C477" t="s">
        <v>2823</v>
      </c>
      <c r="D477" t="s">
        <v>6</v>
      </c>
      <c r="E477" t="s">
        <v>2141</v>
      </c>
      <c r="F477" t="s">
        <v>2137</v>
      </c>
      <c r="G477" t="s">
        <v>2138</v>
      </c>
      <c r="H477" t="s">
        <v>2138</v>
      </c>
      <c r="I477" t="s">
        <v>2138</v>
      </c>
      <c r="J477" t="s">
        <v>2139</v>
      </c>
      <c r="K477" t="s">
        <v>5807</v>
      </c>
    </row>
    <row r="478" spans="3:11" x14ac:dyDescent="0.3">
      <c r="C478" t="s">
        <v>2824</v>
      </c>
      <c r="D478" t="s">
        <v>6</v>
      </c>
      <c r="E478" t="s">
        <v>2141</v>
      </c>
      <c r="F478" t="s">
        <v>2137</v>
      </c>
      <c r="G478" t="s">
        <v>2138</v>
      </c>
      <c r="H478" t="s">
        <v>2138</v>
      </c>
      <c r="I478" t="s">
        <v>2138</v>
      </c>
      <c r="J478" t="s">
        <v>2139</v>
      </c>
      <c r="K478" t="s">
        <v>5808</v>
      </c>
    </row>
    <row r="479" spans="3:11" x14ac:dyDescent="0.3">
      <c r="C479" t="s">
        <v>2825</v>
      </c>
      <c r="D479" t="s">
        <v>6</v>
      </c>
      <c r="E479" t="s">
        <v>2141</v>
      </c>
      <c r="F479" t="s">
        <v>2137</v>
      </c>
      <c r="G479" t="s">
        <v>2138</v>
      </c>
      <c r="H479" t="s">
        <v>2138</v>
      </c>
      <c r="I479" t="s">
        <v>2138</v>
      </c>
      <c r="J479" t="s">
        <v>2139</v>
      </c>
      <c r="K479" t="s">
        <v>5809</v>
      </c>
    </row>
    <row r="480" spans="3:11" x14ac:dyDescent="0.3">
      <c r="C480" t="s">
        <v>2826</v>
      </c>
      <c r="D480" t="s">
        <v>6</v>
      </c>
      <c r="E480" t="s">
        <v>2141</v>
      </c>
      <c r="F480" t="s">
        <v>2137</v>
      </c>
      <c r="G480" t="s">
        <v>2138</v>
      </c>
      <c r="H480" t="s">
        <v>2138</v>
      </c>
      <c r="I480" t="s">
        <v>2138</v>
      </c>
      <c r="J480" t="s">
        <v>2139</v>
      </c>
      <c r="K480" t="s">
        <v>5810</v>
      </c>
    </row>
    <row r="481" spans="3:11" x14ac:dyDescent="0.3">
      <c r="C481" t="s">
        <v>2827</v>
      </c>
      <c r="D481" t="s">
        <v>6</v>
      </c>
      <c r="E481" t="s">
        <v>2141</v>
      </c>
      <c r="F481" t="s">
        <v>2137</v>
      </c>
      <c r="G481" t="s">
        <v>2138</v>
      </c>
      <c r="H481" t="s">
        <v>2138</v>
      </c>
      <c r="I481" t="s">
        <v>2138</v>
      </c>
      <c r="J481" t="s">
        <v>2139</v>
      </c>
      <c r="K481" t="s">
        <v>5811</v>
      </c>
    </row>
    <row r="482" spans="3:11" x14ac:dyDescent="0.3">
      <c r="C482" t="s">
        <v>2828</v>
      </c>
      <c r="D482" t="s">
        <v>6</v>
      </c>
      <c r="E482" t="s">
        <v>2141</v>
      </c>
      <c r="F482" t="s">
        <v>2137</v>
      </c>
      <c r="G482" t="s">
        <v>2138</v>
      </c>
      <c r="H482" t="s">
        <v>2138</v>
      </c>
      <c r="I482" t="s">
        <v>2138</v>
      </c>
      <c r="J482" t="s">
        <v>2139</v>
      </c>
      <c r="K482" t="s">
        <v>5812</v>
      </c>
    </row>
    <row r="483" spans="3:11" x14ac:dyDescent="0.3">
      <c r="C483" t="s">
        <v>2829</v>
      </c>
      <c r="D483" t="s">
        <v>6</v>
      </c>
      <c r="E483" t="s">
        <v>2141</v>
      </c>
      <c r="F483" t="s">
        <v>2137</v>
      </c>
      <c r="G483" t="s">
        <v>2138</v>
      </c>
      <c r="H483" t="s">
        <v>2138</v>
      </c>
      <c r="I483" t="s">
        <v>2138</v>
      </c>
      <c r="J483" t="s">
        <v>2139</v>
      </c>
      <c r="K483" t="s">
        <v>5813</v>
      </c>
    </row>
    <row r="484" spans="3:11" x14ac:dyDescent="0.3">
      <c r="C484" t="s">
        <v>2830</v>
      </c>
      <c r="D484" t="s">
        <v>6</v>
      </c>
      <c r="E484" t="s">
        <v>2141</v>
      </c>
      <c r="F484" t="s">
        <v>2137</v>
      </c>
      <c r="G484" t="s">
        <v>2138</v>
      </c>
      <c r="H484" t="s">
        <v>2138</v>
      </c>
      <c r="I484" t="s">
        <v>2138</v>
      </c>
      <c r="J484" t="s">
        <v>2139</v>
      </c>
      <c r="K484" t="s">
        <v>5814</v>
      </c>
    </row>
    <row r="485" spans="3:11" x14ac:dyDescent="0.3">
      <c r="C485" t="s">
        <v>2831</v>
      </c>
      <c r="D485" t="s">
        <v>6</v>
      </c>
      <c r="E485" t="s">
        <v>2141</v>
      </c>
      <c r="F485" t="s">
        <v>2137</v>
      </c>
      <c r="G485" t="s">
        <v>2138</v>
      </c>
      <c r="H485" t="s">
        <v>2138</v>
      </c>
      <c r="I485" t="s">
        <v>2138</v>
      </c>
      <c r="J485" t="s">
        <v>2139</v>
      </c>
      <c r="K485" t="s">
        <v>5815</v>
      </c>
    </row>
    <row r="486" spans="3:11" x14ac:dyDescent="0.3">
      <c r="C486" t="s">
        <v>2832</v>
      </c>
      <c r="D486" t="s">
        <v>6</v>
      </c>
      <c r="E486" t="s">
        <v>2141</v>
      </c>
      <c r="F486" t="s">
        <v>2137</v>
      </c>
      <c r="G486" t="s">
        <v>2138</v>
      </c>
      <c r="H486" t="s">
        <v>2138</v>
      </c>
      <c r="I486" t="s">
        <v>2138</v>
      </c>
      <c r="J486" t="s">
        <v>2139</v>
      </c>
      <c r="K486" t="s">
        <v>5816</v>
      </c>
    </row>
    <row r="487" spans="3:11" x14ac:dyDescent="0.3">
      <c r="C487" t="s">
        <v>2833</v>
      </c>
      <c r="D487" t="s">
        <v>6</v>
      </c>
      <c r="E487" t="s">
        <v>2141</v>
      </c>
      <c r="F487" t="s">
        <v>2137</v>
      </c>
      <c r="G487" t="s">
        <v>2138</v>
      </c>
      <c r="H487" t="s">
        <v>2138</v>
      </c>
      <c r="I487" t="s">
        <v>2138</v>
      </c>
      <c r="J487" t="s">
        <v>2139</v>
      </c>
      <c r="K487" t="s">
        <v>5817</v>
      </c>
    </row>
    <row r="488" spans="3:11" x14ac:dyDescent="0.3">
      <c r="C488" t="s">
        <v>2834</v>
      </c>
      <c r="D488" t="s">
        <v>6</v>
      </c>
      <c r="E488" t="s">
        <v>2141</v>
      </c>
      <c r="F488" t="s">
        <v>2137</v>
      </c>
      <c r="G488" t="s">
        <v>2138</v>
      </c>
      <c r="H488" t="s">
        <v>2138</v>
      </c>
      <c r="I488" t="s">
        <v>2138</v>
      </c>
      <c r="J488" t="s">
        <v>2139</v>
      </c>
      <c r="K488" t="s">
        <v>5818</v>
      </c>
    </row>
    <row r="489" spans="3:11" x14ac:dyDescent="0.3">
      <c r="C489" t="s">
        <v>2835</v>
      </c>
      <c r="D489" t="s">
        <v>6</v>
      </c>
      <c r="E489" t="s">
        <v>2141</v>
      </c>
      <c r="F489" t="s">
        <v>2137</v>
      </c>
      <c r="G489" t="s">
        <v>2138</v>
      </c>
      <c r="H489" t="s">
        <v>2138</v>
      </c>
      <c r="I489" t="s">
        <v>2138</v>
      </c>
      <c r="J489" t="s">
        <v>2139</v>
      </c>
      <c r="K489" t="s">
        <v>5819</v>
      </c>
    </row>
    <row r="490" spans="3:11" x14ac:dyDescent="0.3">
      <c r="C490" t="s">
        <v>2836</v>
      </c>
      <c r="D490" t="s">
        <v>6</v>
      </c>
      <c r="E490" t="s">
        <v>2141</v>
      </c>
      <c r="F490" t="s">
        <v>2137</v>
      </c>
      <c r="G490" t="s">
        <v>2138</v>
      </c>
      <c r="H490" t="s">
        <v>2138</v>
      </c>
      <c r="I490" t="s">
        <v>2138</v>
      </c>
      <c r="J490" t="s">
        <v>2139</v>
      </c>
      <c r="K490" t="s">
        <v>5820</v>
      </c>
    </row>
    <row r="491" spans="3:11" x14ac:dyDescent="0.3">
      <c r="C491" t="s">
        <v>2837</v>
      </c>
      <c r="D491" t="s">
        <v>6</v>
      </c>
      <c r="E491" t="s">
        <v>2141</v>
      </c>
      <c r="F491" t="s">
        <v>2137</v>
      </c>
      <c r="G491" t="s">
        <v>2138</v>
      </c>
      <c r="H491" t="s">
        <v>2138</v>
      </c>
      <c r="I491" t="s">
        <v>2138</v>
      </c>
      <c r="J491" t="s">
        <v>2139</v>
      </c>
      <c r="K491" t="s">
        <v>5821</v>
      </c>
    </row>
    <row r="492" spans="3:11" x14ac:dyDescent="0.3">
      <c r="C492" t="s">
        <v>2838</v>
      </c>
      <c r="D492" t="s">
        <v>6</v>
      </c>
      <c r="E492" t="s">
        <v>2141</v>
      </c>
      <c r="F492" t="s">
        <v>2137</v>
      </c>
      <c r="G492" t="s">
        <v>2138</v>
      </c>
      <c r="H492" t="s">
        <v>2138</v>
      </c>
      <c r="I492" t="s">
        <v>2138</v>
      </c>
      <c r="J492" t="s">
        <v>2139</v>
      </c>
      <c r="K492" t="s">
        <v>5822</v>
      </c>
    </row>
    <row r="493" spans="3:11" x14ac:dyDescent="0.3">
      <c r="C493" t="s">
        <v>2839</v>
      </c>
      <c r="D493" t="s">
        <v>6</v>
      </c>
      <c r="E493" t="s">
        <v>2141</v>
      </c>
      <c r="F493" t="s">
        <v>2137</v>
      </c>
      <c r="G493" t="s">
        <v>2138</v>
      </c>
      <c r="H493" t="s">
        <v>2138</v>
      </c>
      <c r="I493" t="s">
        <v>2138</v>
      </c>
      <c r="J493" t="s">
        <v>2139</v>
      </c>
      <c r="K493" t="s">
        <v>5823</v>
      </c>
    </row>
    <row r="494" spans="3:11" x14ac:dyDescent="0.3">
      <c r="C494" t="s">
        <v>2840</v>
      </c>
      <c r="D494" t="s">
        <v>6</v>
      </c>
      <c r="E494" t="s">
        <v>2141</v>
      </c>
      <c r="F494" t="s">
        <v>2137</v>
      </c>
      <c r="G494" t="s">
        <v>2138</v>
      </c>
      <c r="H494" t="s">
        <v>2138</v>
      </c>
      <c r="I494" t="s">
        <v>2138</v>
      </c>
      <c r="J494" t="s">
        <v>2139</v>
      </c>
      <c r="K494" t="s">
        <v>5824</v>
      </c>
    </row>
    <row r="495" spans="3:11" x14ac:dyDescent="0.3">
      <c r="C495" t="s">
        <v>2841</v>
      </c>
      <c r="D495" t="s">
        <v>6</v>
      </c>
      <c r="E495" t="s">
        <v>2141</v>
      </c>
      <c r="F495" t="s">
        <v>2137</v>
      </c>
      <c r="G495" t="s">
        <v>2138</v>
      </c>
      <c r="H495" t="s">
        <v>2138</v>
      </c>
      <c r="I495" t="s">
        <v>2138</v>
      </c>
      <c r="J495" t="s">
        <v>2139</v>
      </c>
      <c r="K495" t="s">
        <v>5825</v>
      </c>
    </row>
    <row r="496" spans="3:11" x14ac:dyDescent="0.3">
      <c r="C496" t="s">
        <v>2842</v>
      </c>
      <c r="D496" t="s">
        <v>6</v>
      </c>
      <c r="E496" t="s">
        <v>2141</v>
      </c>
      <c r="F496" t="s">
        <v>2137</v>
      </c>
      <c r="G496" t="s">
        <v>2138</v>
      </c>
      <c r="H496" t="s">
        <v>2138</v>
      </c>
      <c r="I496" t="s">
        <v>2138</v>
      </c>
      <c r="J496" t="s">
        <v>2139</v>
      </c>
      <c r="K496" t="s">
        <v>5826</v>
      </c>
    </row>
    <row r="497" spans="3:11" x14ac:dyDescent="0.3">
      <c r="C497" t="s">
        <v>2843</v>
      </c>
      <c r="D497" t="s">
        <v>6</v>
      </c>
      <c r="E497" t="s">
        <v>2141</v>
      </c>
      <c r="F497" t="s">
        <v>2137</v>
      </c>
      <c r="G497" t="s">
        <v>2138</v>
      </c>
      <c r="H497" t="s">
        <v>2138</v>
      </c>
      <c r="I497" t="s">
        <v>2138</v>
      </c>
      <c r="J497" t="s">
        <v>2139</v>
      </c>
      <c r="K497" t="s">
        <v>5827</v>
      </c>
    </row>
    <row r="498" spans="3:11" x14ac:dyDescent="0.3">
      <c r="C498" t="s">
        <v>2844</v>
      </c>
      <c r="D498" t="s">
        <v>6</v>
      </c>
      <c r="E498" t="s">
        <v>2141</v>
      </c>
      <c r="F498" t="s">
        <v>2137</v>
      </c>
      <c r="G498" t="s">
        <v>2138</v>
      </c>
      <c r="H498" t="s">
        <v>2138</v>
      </c>
      <c r="I498" t="s">
        <v>2138</v>
      </c>
      <c r="J498" t="s">
        <v>2139</v>
      </c>
      <c r="K498" t="s">
        <v>5828</v>
      </c>
    </row>
    <row r="499" spans="3:11" x14ac:dyDescent="0.3">
      <c r="C499" t="s">
        <v>2845</v>
      </c>
      <c r="D499" t="s">
        <v>6</v>
      </c>
      <c r="E499" t="s">
        <v>2141</v>
      </c>
      <c r="F499" t="s">
        <v>2137</v>
      </c>
      <c r="G499" t="s">
        <v>2138</v>
      </c>
      <c r="H499" t="s">
        <v>2138</v>
      </c>
      <c r="I499" t="s">
        <v>2138</v>
      </c>
      <c r="J499" t="s">
        <v>2139</v>
      </c>
      <c r="K499" t="s">
        <v>5829</v>
      </c>
    </row>
    <row r="500" spans="3:11" x14ac:dyDescent="0.3">
      <c r="C500" t="s">
        <v>2846</v>
      </c>
      <c r="D500" t="s">
        <v>6</v>
      </c>
      <c r="E500" t="s">
        <v>2141</v>
      </c>
      <c r="F500" t="s">
        <v>2137</v>
      </c>
      <c r="G500" t="s">
        <v>2138</v>
      </c>
      <c r="H500" t="s">
        <v>2138</v>
      </c>
      <c r="I500" t="s">
        <v>2138</v>
      </c>
      <c r="J500" t="s">
        <v>2139</v>
      </c>
      <c r="K500" t="s">
        <v>5830</v>
      </c>
    </row>
    <row r="501" spans="3:11" x14ac:dyDescent="0.3">
      <c r="C501" t="s">
        <v>2847</v>
      </c>
      <c r="D501" t="s">
        <v>6</v>
      </c>
      <c r="E501" t="s">
        <v>2141</v>
      </c>
      <c r="F501" t="s">
        <v>2137</v>
      </c>
      <c r="G501" t="s">
        <v>2138</v>
      </c>
      <c r="H501" t="s">
        <v>2138</v>
      </c>
      <c r="I501" t="s">
        <v>2138</v>
      </c>
      <c r="J501" t="s">
        <v>2139</v>
      </c>
      <c r="K501" t="s">
        <v>5831</v>
      </c>
    </row>
    <row r="502" spans="3:11" x14ac:dyDescent="0.3">
      <c r="C502" t="s">
        <v>2848</v>
      </c>
      <c r="D502" t="s">
        <v>6</v>
      </c>
      <c r="E502" t="s">
        <v>2141</v>
      </c>
      <c r="F502" t="s">
        <v>2137</v>
      </c>
      <c r="G502" t="s">
        <v>2138</v>
      </c>
      <c r="H502" t="s">
        <v>2138</v>
      </c>
      <c r="I502" t="s">
        <v>2138</v>
      </c>
      <c r="J502" t="s">
        <v>2139</v>
      </c>
      <c r="K502" t="s">
        <v>5832</v>
      </c>
    </row>
    <row r="503" spans="3:11" x14ac:dyDescent="0.3">
      <c r="C503" t="s">
        <v>2849</v>
      </c>
      <c r="D503" t="s">
        <v>6</v>
      </c>
      <c r="E503" t="s">
        <v>2141</v>
      </c>
      <c r="F503" t="s">
        <v>2137</v>
      </c>
      <c r="G503" t="s">
        <v>2138</v>
      </c>
      <c r="H503" t="s">
        <v>2138</v>
      </c>
      <c r="I503" t="s">
        <v>2138</v>
      </c>
      <c r="J503" t="s">
        <v>2139</v>
      </c>
      <c r="K503" t="s">
        <v>5833</v>
      </c>
    </row>
    <row r="504" spans="3:11" x14ac:dyDescent="0.3">
      <c r="C504" t="s">
        <v>2850</v>
      </c>
      <c r="D504" t="s">
        <v>6</v>
      </c>
      <c r="E504" t="s">
        <v>2141</v>
      </c>
      <c r="F504" t="s">
        <v>2137</v>
      </c>
      <c r="G504" t="s">
        <v>2138</v>
      </c>
      <c r="H504" t="s">
        <v>2138</v>
      </c>
      <c r="I504" t="s">
        <v>2138</v>
      </c>
      <c r="J504" t="s">
        <v>2139</v>
      </c>
      <c r="K504" t="s">
        <v>5834</v>
      </c>
    </row>
    <row r="505" spans="3:11" x14ac:dyDescent="0.3">
      <c r="C505" t="s">
        <v>2851</v>
      </c>
      <c r="D505" t="s">
        <v>6</v>
      </c>
      <c r="E505" t="s">
        <v>2141</v>
      </c>
      <c r="F505" t="s">
        <v>2137</v>
      </c>
      <c r="G505" t="s">
        <v>2138</v>
      </c>
      <c r="H505" t="s">
        <v>2138</v>
      </c>
      <c r="I505" t="s">
        <v>2138</v>
      </c>
      <c r="J505" t="s">
        <v>2139</v>
      </c>
      <c r="K505" t="s">
        <v>2852</v>
      </c>
    </row>
    <row r="506" spans="3:11" x14ac:dyDescent="0.3">
      <c r="C506" t="s">
        <v>2853</v>
      </c>
      <c r="D506" t="s">
        <v>6</v>
      </c>
      <c r="E506" t="s">
        <v>2141</v>
      </c>
      <c r="F506" t="s">
        <v>2137</v>
      </c>
      <c r="G506" t="s">
        <v>2138</v>
      </c>
      <c r="H506" t="s">
        <v>2138</v>
      </c>
      <c r="I506" t="s">
        <v>2138</v>
      </c>
      <c r="J506" t="s">
        <v>2139</v>
      </c>
      <c r="K506" t="s">
        <v>2854</v>
      </c>
    </row>
    <row r="507" spans="3:11" x14ac:dyDescent="0.3">
      <c r="C507" t="s">
        <v>2855</v>
      </c>
      <c r="D507" t="s">
        <v>6</v>
      </c>
      <c r="E507" t="s">
        <v>2141</v>
      </c>
      <c r="F507" t="s">
        <v>2137</v>
      </c>
      <c r="G507" t="s">
        <v>2138</v>
      </c>
      <c r="H507" t="s">
        <v>2138</v>
      </c>
      <c r="I507" t="s">
        <v>2138</v>
      </c>
      <c r="J507" t="s">
        <v>2139</v>
      </c>
      <c r="K507" t="s">
        <v>5835</v>
      </c>
    </row>
    <row r="508" spans="3:11" x14ac:dyDescent="0.3">
      <c r="C508" t="s">
        <v>2856</v>
      </c>
      <c r="D508" t="s">
        <v>6</v>
      </c>
      <c r="E508" t="s">
        <v>2141</v>
      </c>
      <c r="F508" t="s">
        <v>2137</v>
      </c>
      <c r="G508" t="s">
        <v>2138</v>
      </c>
      <c r="H508" t="s">
        <v>2138</v>
      </c>
      <c r="I508" t="s">
        <v>2138</v>
      </c>
      <c r="J508" t="s">
        <v>2139</v>
      </c>
      <c r="K508" t="s">
        <v>5836</v>
      </c>
    </row>
    <row r="509" spans="3:11" x14ac:dyDescent="0.3">
      <c r="C509" t="s">
        <v>2857</v>
      </c>
      <c r="D509" t="s">
        <v>6</v>
      </c>
      <c r="E509" t="s">
        <v>2141</v>
      </c>
      <c r="F509" t="s">
        <v>2137</v>
      </c>
      <c r="G509" t="s">
        <v>2138</v>
      </c>
      <c r="H509" t="s">
        <v>2138</v>
      </c>
      <c r="I509" t="s">
        <v>2138</v>
      </c>
      <c r="J509" t="s">
        <v>2139</v>
      </c>
      <c r="K509" t="s">
        <v>5837</v>
      </c>
    </row>
    <row r="510" spans="3:11" x14ac:dyDescent="0.3">
      <c r="C510" t="s">
        <v>2858</v>
      </c>
      <c r="D510" t="s">
        <v>6</v>
      </c>
      <c r="E510" t="s">
        <v>2141</v>
      </c>
      <c r="F510" t="s">
        <v>2137</v>
      </c>
      <c r="G510" t="s">
        <v>2138</v>
      </c>
      <c r="H510" t="s">
        <v>2138</v>
      </c>
      <c r="I510" t="s">
        <v>2138</v>
      </c>
      <c r="J510" t="s">
        <v>2139</v>
      </c>
      <c r="K510" t="s">
        <v>5838</v>
      </c>
    </row>
    <row r="511" spans="3:11" x14ac:dyDescent="0.3">
      <c r="C511" t="s">
        <v>2859</v>
      </c>
      <c r="D511" t="s">
        <v>6</v>
      </c>
      <c r="E511" t="s">
        <v>2141</v>
      </c>
      <c r="F511" t="s">
        <v>2137</v>
      </c>
      <c r="G511" t="s">
        <v>2138</v>
      </c>
      <c r="H511" t="s">
        <v>2138</v>
      </c>
      <c r="I511" t="s">
        <v>2138</v>
      </c>
      <c r="J511" t="s">
        <v>2139</v>
      </c>
      <c r="K511" t="s">
        <v>5839</v>
      </c>
    </row>
    <row r="512" spans="3:11" x14ac:dyDescent="0.3">
      <c r="C512" t="s">
        <v>2860</v>
      </c>
      <c r="D512" t="s">
        <v>6</v>
      </c>
      <c r="E512" t="s">
        <v>2141</v>
      </c>
      <c r="F512" t="s">
        <v>2137</v>
      </c>
      <c r="G512" t="s">
        <v>2138</v>
      </c>
      <c r="H512" t="s">
        <v>2138</v>
      </c>
      <c r="I512" t="s">
        <v>2138</v>
      </c>
      <c r="J512" t="s">
        <v>2139</v>
      </c>
      <c r="K512" t="s">
        <v>5840</v>
      </c>
    </row>
    <row r="513" spans="3:11" x14ac:dyDescent="0.3">
      <c r="C513" t="s">
        <v>2861</v>
      </c>
      <c r="D513" t="s">
        <v>6</v>
      </c>
      <c r="E513" t="s">
        <v>2141</v>
      </c>
      <c r="F513" t="s">
        <v>2137</v>
      </c>
      <c r="G513" t="s">
        <v>2138</v>
      </c>
      <c r="H513" t="s">
        <v>2138</v>
      </c>
      <c r="I513" t="s">
        <v>2138</v>
      </c>
      <c r="J513" t="s">
        <v>2139</v>
      </c>
      <c r="K513" t="s">
        <v>5841</v>
      </c>
    </row>
    <row r="514" spans="3:11" x14ac:dyDescent="0.3">
      <c r="C514" t="s">
        <v>2862</v>
      </c>
      <c r="D514" t="s">
        <v>6</v>
      </c>
      <c r="E514" t="s">
        <v>2141</v>
      </c>
      <c r="F514" t="s">
        <v>2137</v>
      </c>
      <c r="G514" t="s">
        <v>2138</v>
      </c>
      <c r="H514" t="s">
        <v>2138</v>
      </c>
      <c r="I514" t="s">
        <v>2138</v>
      </c>
      <c r="J514" t="s">
        <v>2139</v>
      </c>
      <c r="K514" t="s">
        <v>5842</v>
      </c>
    </row>
    <row r="515" spans="3:11" x14ac:dyDescent="0.3">
      <c r="C515" t="s">
        <v>2863</v>
      </c>
      <c r="D515" t="s">
        <v>6</v>
      </c>
      <c r="E515" t="s">
        <v>2141</v>
      </c>
      <c r="F515" t="s">
        <v>2137</v>
      </c>
      <c r="G515" t="s">
        <v>2138</v>
      </c>
      <c r="H515" t="s">
        <v>2138</v>
      </c>
      <c r="I515" t="s">
        <v>2138</v>
      </c>
      <c r="J515" t="s">
        <v>2139</v>
      </c>
      <c r="K515" t="s">
        <v>5843</v>
      </c>
    </row>
    <row r="516" spans="3:11" x14ac:dyDescent="0.3">
      <c r="C516" t="s">
        <v>2864</v>
      </c>
      <c r="D516" t="s">
        <v>6</v>
      </c>
      <c r="E516" t="s">
        <v>2141</v>
      </c>
      <c r="F516" t="s">
        <v>2137</v>
      </c>
      <c r="G516" t="s">
        <v>2138</v>
      </c>
      <c r="H516" t="s">
        <v>2138</v>
      </c>
      <c r="I516" t="s">
        <v>2138</v>
      </c>
      <c r="J516" t="s">
        <v>2139</v>
      </c>
      <c r="K516" t="s">
        <v>5844</v>
      </c>
    </row>
    <row r="517" spans="3:11" x14ac:dyDescent="0.3">
      <c r="C517" t="s">
        <v>2865</v>
      </c>
      <c r="D517" t="s">
        <v>6</v>
      </c>
      <c r="E517" t="s">
        <v>2141</v>
      </c>
      <c r="F517" t="s">
        <v>2137</v>
      </c>
      <c r="G517" t="s">
        <v>2138</v>
      </c>
      <c r="H517" t="s">
        <v>2138</v>
      </c>
      <c r="I517" t="s">
        <v>2138</v>
      </c>
      <c r="J517" t="s">
        <v>2139</v>
      </c>
      <c r="K517" t="s">
        <v>5845</v>
      </c>
    </row>
    <row r="518" spans="3:11" x14ac:dyDescent="0.3">
      <c r="C518" t="s">
        <v>2866</v>
      </c>
      <c r="D518" t="s">
        <v>6</v>
      </c>
      <c r="E518" t="s">
        <v>2141</v>
      </c>
      <c r="F518" t="s">
        <v>2137</v>
      </c>
      <c r="G518" t="s">
        <v>2138</v>
      </c>
      <c r="H518" t="s">
        <v>2138</v>
      </c>
      <c r="I518" t="s">
        <v>2138</v>
      </c>
      <c r="J518" t="s">
        <v>2139</v>
      </c>
      <c r="K518" t="s">
        <v>5846</v>
      </c>
    </row>
    <row r="519" spans="3:11" x14ac:dyDescent="0.3">
      <c r="C519" t="s">
        <v>2867</v>
      </c>
      <c r="D519" t="s">
        <v>6</v>
      </c>
      <c r="E519" t="s">
        <v>2141</v>
      </c>
      <c r="F519" t="s">
        <v>2137</v>
      </c>
      <c r="G519" t="s">
        <v>2138</v>
      </c>
      <c r="H519" t="s">
        <v>2138</v>
      </c>
      <c r="I519" t="s">
        <v>2138</v>
      </c>
      <c r="J519" t="s">
        <v>2139</v>
      </c>
      <c r="K519" t="s">
        <v>5847</v>
      </c>
    </row>
    <row r="520" spans="3:11" x14ac:dyDescent="0.3">
      <c r="C520" t="s">
        <v>2868</v>
      </c>
      <c r="D520" t="s">
        <v>6</v>
      </c>
      <c r="E520" t="s">
        <v>2141</v>
      </c>
      <c r="F520" t="s">
        <v>2137</v>
      </c>
      <c r="G520" t="s">
        <v>2138</v>
      </c>
      <c r="H520" t="s">
        <v>2138</v>
      </c>
      <c r="I520" t="s">
        <v>2138</v>
      </c>
      <c r="J520" t="s">
        <v>2139</v>
      </c>
      <c r="K520" t="s">
        <v>5848</v>
      </c>
    </row>
    <row r="521" spans="3:11" x14ac:dyDescent="0.3">
      <c r="C521" t="s">
        <v>2869</v>
      </c>
      <c r="D521" t="s">
        <v>6</v>
      </c>
      <c r="E521" t="s">
        <v>2141</v>
      </c>
      <c r="F521" t="s">
        <v>2137</v>
      </c>
      <c r="G521" t="s">
        <v>2138</v>
      </c>
      <c r="H521" t="s">
        <v>2138</v>
      </c>
      <c r="I521" t="s">
        <v>2138</v>
      </c>
      <c r="J521" t="s">
        <v>2139</v>
      </c>
      <c r="K521" t="s">
        <v>5849</v>
      </c>
    </row>
    <row r="522" spans="3:11" x14ac:dyDescent="0.3">
      <c r="C522" t="s">
        <v>2870</v>
      </c>
      <c r="D522" t="s">
        <v>6</v>
      </c>
      <c r="E522" t="s">
        <v>2141</v>
      </c>
      <c r="F522" t="s">
        <v>2137</v>
      </c>
      <c r="G522" t="s">
        <v>2138</v>
      </c>
      <c r="H522" t="s">
        <v>2138</v>
      </c>
      <c r="I522" t="s">
        <v>2138</v>
      </c>
      <c r="J522" t="s">
        <v>2139</v>
      </c>
      <c r="K522" t="s">
        <v>5850</v>
      </c>
    </row>
    <row r="523" spans="3:11" x14ac:dyDescent="0.3">
      <c r="C523" t="s">
        <v>2871</v>
      </c>
      <c r="D523" t="s">
        <v>6</v>
      </c>
      <c r="E523" t="s">
        <v>2141</v>
      </c>
      <c r="F523" t="s">
        <v>2137</v>
      </c>
      <c r="G523" t="s">
        <v>2138</v>
      </c>
      <c r="H523" t="s">
        <v>2138</v>
      </c>
      <c r="I523" t="s">
        <v>2138</v>
      </c>
      <c r="J523" t="s">
        <v>2139</v>
      </c>
      <c r="K523" t="s">
        <v>5851</v>
      </c>
    </row>
    <row r="524" spans="3:11" x14ac:dyDescent="0.3">
      <c r="C524" t="s">
        <v>2872</v>
      </c>
      <c r="D524" t="s">
        <v>6</v>
      </c>
      <c r="E524" t="s">
        <v>2141</v>
      </c>
      <c r="F524" t="s">
        <v>2137</v>
      </c>
      <c r="G524" t="s">
        <v>2138</v>
      </c>
      <c r="H524" t="s">
        <v>2138</v>
      </c>
      <c r="I524" t="s">
        <v>2138</v>
      </c>
      <c r="J524" t="s">
        <v>2139</v>
      </c>
      <c r="K524" t="s">
        <v>5852</v>
      </c>
    </row>
    <row r="525" spans="3:11" x14ac:dyDescent="0.3">
      <c r="C525" t="s">
        <v>2873</v>
      </c>
      <c r="D525" t="s">
        <v>6</v>
      </c>
      <c r="E525" t="s">
        <v>2141</v>
      </c>
      <c r="F525" t="s">
        <v>2137</v>
      </c>
      <c r="G525" t="s">
        <v>2138</v>
      </c>
      <c r="H525" t="s">
        <v>2138</v>
      </c>
      <c r="I525" t="s">
        <v>2138</v>
      </c>
      <c r="J525" t="s">
        <v>2139</v>
      </c>
      <c r="K525" t="s">
        <v>5853</v>
      </c>
    </row>
    <row r="526" spans="3:11" x14ac:dyDescent="0.3">
      <c r="C526" t="s">
        <v>2874</v>
      </c>
      <c r="D526" t="s">
        <v>6</v>
      </c>
      <c r="E526" t="s">
        <v>2141</v>
      </c>
      <c r="F526" t="s">
        <v>2137</v>
      </c>
      <c r="G526" t="s">
        <v>2138</v>
      </c>
      <c r="H526" t="s">
        <v>2138</v>
      </c>
      <c r="I526" t="s">
        <v>2138</v>
      </c>
      <c r="J526" t="s">
        <v>2139</v>
      </c>
      <c r="K526" t="s">
        <v>5854</v>
      </c>
    </row>
    <row r="527" spans="3:11" x14ac:dyDescent="0.3">
      <c r="C527" t="s">
        <v>2875</v>
      </c>
      <c r="D527" t="s">
        <v>6</v>
      </c>
      <c r="E527" t="s">
        <v>2141</v>
      </c>
      <c r="F527" t="s">
        <v>2137</v>
      </c>
      <c r="G527" t="s">
        <v>2138</v>
      </c>
      <c r="H527" t="s">
        <v>2138</v>
      </c>
      <c r="I527" t="s">
        <v>2138</v>
      </c>
      <c r="J527" t="s">
        <v>2139</v>
      </c>
      <c r="K527" t="s">
        <v>5855</v>
      </c>
    </row>
    <row r="528" spans="3:11" x14ac:dyDescent="0.3">
      <c r="C528" t="s">
        <v>2876</v>
      </c>
      <c r="D528" t="s">
        <v>6</v>
      </c>
      <c r="E528" t="s">
        <v>2141</v>
      </c>
      <c r="F528" t="s">
        <v>2137</v>
      </c>
      <c r="G528" t="s">
        <v>2138</v>
      </c>
      <c r="H528" t="s">
        <v>2138</v>
      </c>
      <c r="I528" t="s">
        <v>2138</v>
      </c>
      <c r="J528" t="s">
        <v>2139</v>
      </c>
      <c r="K528" t="s">
        <v>5856</v>
      </c>
    </row>
    <row r="529" spans="3:11" x14ac:dyDescent="0.3">
      <c r="C529" t="s">
        <v>2877</v>
      </c>
      <c r="D529" t="s">
        <v>6</v>
      </c>
      <c r="E529" t="s">
        <v>2141</v>
      </c>
      <c r="F529" t="s">
        <v>2137</v>
      </c>
      <c r="G529" t="s">
        <v>2138</v>
      </c>
      <c r="H529" t="s">
        <v>2138</v>
      </c>
      <c r="I529" t="s">
        <v>2138</v>
      </c>
      <c r="J529" t="s">
        <v>2139</v>
      </c>
      <c r="K529" t="s">
        <v>5857</v>
      </c>
    </row>
    <row r="530" spans="3:11" x14ac:dyDescent="0.3">
      <c r="C530" t="s">
        <v>2878</v>
      </c>
      <c r="D530" t="s">
        <v>6</v>
      </c>
      <c r="E530" t="s">
        <v>2141</v>
      </c>
      <c r="F530" t="s">
        <v>2137</v>
      </c>
      <c r="G530" t="s">
        <v>2138</v>
      </c>
      <c r="H530" t="s">
        <v>2138</v>
      </c>
      <c r="I530" t="s">
        <v>2138</v>
      </c>
      <c r="J530" t="s">
        <v>2139</v>
      </c>
      <c r="K530" t="s">
        <v>5858</v>
      </c>
    </row>
    <row r="531" spans="3:11" x14ac:dyDescent="0.3">
      <c r="C531" t="s">
        <v>2879</v>
      </c>
      <c r="D531" t="s">
        <v>6</v>
      </c>
      <c r="E531" t="s">
        <v>2141</v>
      </c>
      <c r="F531" t="s">
        <v>2137</v>
      </c>
      <c r="G531" t="s">
        <v>2138</v>
      </c>
      <c r="H531" t="s">
        <v>2138</v>
      </c>
      <c r="I531" t="s">
        <v>2138</v>
      </c>
      <c r="J531" t="s">
        <v>2139</v>
      </c>
      <c r="K531" t="s">
        <v>5859</v>
      </c>
    </row>
    <row r="532" spans="3:11" x14ac:dyDescent="0.3">
      <c r="C532" t="s">
        <v>2880</v>
      </c>
      <c r="D532" t="s">
        <v>6</v>
      </c>
      <c r="E532" t="s">
        <v>2141</v>
      </c>
      <c r="F532" t="s">
        <v>2137</v>
      </c>
      <c r="G532" t="s">
        <v>2138</v>
      </c>
      <c r="H532" t="s">
        <v>2138</v>
      </c>
      <c r="I532" t="s">
        <v>2138</v>
      </c>
      <c r="J532" t="s">
        <v>2139</v>
      </c>
      <c r="K532" t="s">
        <v>5860</v>
      </c>
    </row>
    <row r="533" spans="3:11" x14ac:dyDescent="0.3">
      <c r="C533" t="s">
        <v>2881</v>
      </c>
      <c r="D533" t="s">
        <v>6</v>
      </c>
      <c r="E533" t="s">
        <v>2141</v>
      </c>
      <c r="F533" t="s">
        <v>2137</v>
      </c>
      <c r="G533" t="s">
        <v>2138</v>
      </c>
      <c r="H533" t="s">
        <v>2138</v>
      </c>
      <c r="I533" t="s">
        <v>2138</v>
      </c>
      <c r="J533" t="s">
        <v>2139</v>
      </c>
      <c r="K533" t="s">
        <v>5861</v>
      </c>
    </row>
    <row r="534" spans="3:11" x14ac:dyDescent="0.3">
      <c r="C534" t="s">
        <v>2882</v>
      </c>
      <c r="D534" t="s">
        <v>6</v>
      </c>
      <c r="E534" t="s">
        <v>2141</v>
      </c>
      <c r="F534" t="s">
        <v>2137</v>
      </c>
      <c r="G534" t="s">
        <v>2138</v>
      </c>
      <c r="H534" t="s">
        <v>2138</v>
      </c>
      <c r="I534" t="s">
        <v>2138</v>
      </c>
      <c r="J534" t="s">
        <v>2139</v>
      </c>
      <c r="K534" t="s">
        <v>5862</v>
      </c>
    </row>
    <row r="535" spans="3:11" x14ac:dyDescent="0.3">
      <c r="C535" t="s">
        <v>2883</v>
      </c>
      <c r="D535" t="s">
        <v>6</v>
      </c>
      <c r="E535" t="s">
        <v>2141</v>
      </c>
      <c r="F535" t="s">
        <v>2137</v>
      </c>
      <c r="G535" t="s">
        <v>2138</v>
      </c>
      <c r="H535" t="s">
        <v>2138</v>
      </c>
      <c r="I535" t="s">
        <v>2138</v>
      </c>
      <c r="J535" t="s">
        <v>2139</v>
      </c>
      <c r="K535" t="s">
        <v>2884</v>
      </c>
    </row>
    <row r="536" spans="3:11" x14ac:dyDescent="0.3">
      <c r="C536" t="s">
        <v>2885</v>
      </c>
      <c r="D536" t="s">
        <v>6</v>
      </c>
      <c r="E536" t="s">
        <v>2141</v>
      </c>
      <c r="F536" t="s">
        <v>2137</v>
      </c>
      <c r="G536" t="s">
        <v>2138</v>
      </c>
      <c r="H536" t="s">
        <v>2138</v>
      </c>
      <c r="I536" t="s">
        <v>2138</v>
      </c>
      <c r="J536" t="s">
        <v>2139</v>
      </c>
      <c r="K536" t="s">
        <v>2886</v>
      </c>
    </row>
    <row r="537" spans="3:11" x14ac:dyDescent="0.3">
      <c r="C537" t="s">
        <v>2887</v>
      </c>
      <c r="D537" t="s">
        <v>6</v>
      </c>
      <c r="E537" t="s">
        <v>2141</v>
      </c>
      <c r="F537" t="s">
        <v>2137</v>
      </c>
      <c r="G537" t="s">
        <v>2138</v>
      </c>
      <c r="H537" t="s">
        <v>2138</v>
      </c>
      <c r="I537" t="s">
        <v>2138</v>
      </c>
      <c r="J537" t="s">
        <v>2139</v>
      </c>
      <c r="K537" t="s">
        <v>2888</v>
      </c>
    </row>
    <row r="538" spans="3:11" x14ac:dyDescent="0.3">
      <c r="C538" t="s">
        <v>161</v>
      </c>
      <c r="D538" t="s">
        <v>6</v>
      </c>
      <c r="E538" t="s">
        <v>2141</v>
      </c>
      <c r="F538" t="s">
        <v>2137</v>
      </c>
      <c r="G538" t="s">
        <v>2138</v>
      </c>
      <c r="H538" t="s">
        <v>2138</v>
      </c>
      <c r="I538" t="s">
        <v>2138</v>
      </c>
      <c r="J538" t="s">
        <v>2139</v>
      </c>
      <c r="K538" t="s">
        <v>2889</v>
      </c>
    </row>
    <row r="539" spans="3:11" x14ac:dyDescent="0.3">
      <c r="C539" t="s">
        <v>2890</v>
      </c>
      <c r="D539" t="s">
        <v>6</v>
      </c>
      <c r="E539" t="s">
        <v>2141</v>
      </c>
      <c r="F539" t="s">
        <v>2137</v>
      </c>
      <c r="G539" t="s">
        <v>2138</v>
      </c>
      <c r="H539" t="s">
        <v>2138</v>
      </c>
      <c r="I539" t="s">
        <v>2138</v>
      </c>
      <c r="J539" t="s">
        <v>2139</v>
      </c>
      <c r="K539" t="s">
        <v>2891</v>
      </c>
    </row>
    <row r="540" spans="3:11" x14ac:dyDescent="0.3">
      <c r="C540" t="s">
        <v>2892</v>
      </c>
      <c r="D540" t="s">
        <v>6</v>
      </c>
      <c r="E540" t="s">
        <v>2141</v>
      </c>
      <c r="F540" t="s">
        <v>2137</v>
      </c>
      <c r="G540" t="s">
        <v>2138</v>
      </c>
      <c r="H540" t="s">
        <v>2138</v>
      </c>
      <c r="I540" t="s">
        <v>2138</v>
      </c>
      <c r="J540" t="s">
        <v>2139</v>
      </c>
      <c r="K540" t="s">
        <v>2893</v>
      </c>
    </row>
    <row r="541" spans="3:11" x14ac:dyDescent="0.3">
      <c r="C541" t="s">
        <v>443</v>
      </c>
      <c r="D541" t="s">
        <v>6</v>
      </c>
      <c r="E541" t="s">
        <v>2141</v>
      </c>
      <c r="F541" t="s">
        <v>2137</v>
      </c>
      <c r="G541" t="s">
        <v>2138</v>
      </c>
      <c r="H541" t="s">
        <v>2138</v>
      </c>
      <c r="I541" t="s">
        <v>2138</v>
      </c>
      <c r="J541" t="s">
        <v>2139</v>
      </c>
      <c r="K541" t="s">
        <v>5863</v>
      </c>
    </row>
    <row r="542" spans="3:11" x14ac:dyDescent="0.3">
      <c r="C542" t="s">
        <v>5360</v>
      </c>
      <c r="D542" t="s">
        <v>6</v>
      </c>
      <c r="E542" t="s">
        <v>2141</v>
      </c>
      <c r="F542" t="s">
        <v>2137</v>
      </c>
      <c r="G542" t="s">
        <v>2138</v>
      </c>
      <c r="H542" t="s">
        <v>2138</v>
      </c>
      <c r="I542" t="s">
        <v>2138</v>
      </c>
      <c r="J542" t="s">
        <v>2139</v>
      </c>
      <c r="K542" t="s">
        <v>5361</v>
      </c>
    </row>
    <row r="543" spans="3:11" x14ac:dyDescent="0.3">
      <c r="C543" t="s">
        <v>5362</v>
      </c>
      <c r="D543" t="s">
        <v>6</v>
      </c>
      <c r="E543" t="s">
        <v>2141</v>
      </c>
      <c r="F543" t="s">
        <v>2137</v>
      </c>
      <c r="G543" t="s">
        <v>2138</v>
      </c>
      <c r="H543" t="s">
        <v>2138</v>
      </c>
      <c r="I543" t="s">
        <v>2138</v>
      </c>
      <c r="J543" t="s">
        <v>2139</v>
      </c>
      <c r="K543" t="s">
        <v>5363</v>
      </c>
    </row>
    <row r="544" spans="3:11" x14ac:dyDescent="0.3">
      <c r="C544" t="s">
        <v>5364</v>
      </c>
      <c r="D544" t="s">
        <v>6</v>
      </c>
      <c r="E544" t="s">
        <v>2141</v>
      </c>
      <c r="F544" t="s">
        <v>2137</v>
      </c>
      <c r="G544" t="s">
        <v>2138</v>
      </c>
      <c r="H544" t="s">
        <v>2138</v>
      </c>
      <c r="I544" t="s">
        <v>2138</v>
      </c>
      <c r="J544" t="s">
        <v>2139</v>
      </c>
      <c r="K544" t="s">
        <v>5365</v>
      </c>
    </row>
    <row r="545" spans="3:11" x14ac:dyDescent="0.3">
      <c r="C545" t="s">
        <v>2894</v>
      </c>
      <c r="D545" t="s">
        <v>6</v>
      </c>
      <c r="E545" t="s">
        <v>2141</v>
      </c>
      <c r="F545" t="s">
        <v>2137</v>
      </c>
      <c r="G545" t="s">
        <v>2138</v>
      </c>
      <c r="H545" t="s">
        <v>2138</v>
      </c>
      <c r="I545" t="s">
        <v>2138</v>
      </c>
      <c r="J545" t="s">
        <v>2139</v>
      </c>
      <c r="K545" t="s">
        <v>2895</v>
      </c>
    </row>
    <row r="546" spans="3:11" x14ac:dyDescent="0.3">
      <c r="C546" t="s">
        <v>2902</v>
      </c>
      <c r="D546" t="s">
        <v>6</v>
      </c>
      <c r="E546" t="s">
        <v>2141</v>
      </c>
      <c r="F546" t="s">
        <v>2137</v>
      </c>
      <c r="G546" t="s">
        <v>2138</v>
      </c>
      <c r="H546" t="s">
        <v>2138</v>
      </c>
      <c r="I546" t="s">
        <v>2138</v>
      </c>
      <c r="J546" t="s">
        <v>2139</v>
      </c>
      <c r="K546" t="s">
        <v>2903</v>
      </c>
    </row>
    <row r="547" spans="3:11" x14ac:dyDescent="0.3">
      <c r="C547" t="s">
        <v>2904</v>
      </c>
      <c r="D547" t="s">
        <v>6</v>
      </c>
      <c r="E547" t="s">
        <v>2141</v>
      </c>
      <c r="F547" t="s">
        <v>2137</v>
      </c>
      <c r="G547" t="s">
        <v>2138</v>
      </c>
      <c r="H547" t="s">
        <v>2138</v>
      </c>
      <c r="I547" t="s">
        <v>2138</v>
      </c>
      <c r="J547" t="s">
        <v>2139</v>
      </c>
      <c r="K547" t="s">
        <v>2905</v>
      </c>
    </row>
    <row r="548" spans="3:11" x14ac:dyDescent="0.3">
      <c r="C548" t="s">
        <v>2906</v>
      </c>
      <c r="D548" t="s">
        <v>6</v>
      </c>
      <c r="E548" t="s">
        <v>2141</v>
      </c>
      <c r="F548" t="s">
        <v>2137</v>
      </c>
      <c r="G548" t="s">
        <v>2138</v>
      </c>
      <c r="H548" t="s">
        <v>2138</v>
      </c>
      <c r="I548" t="s">
        <v>2138</v>
      </c>
      <c r="J548" t="s">
        <v>2139</v>
      </c>
      <c r="K548" t="s">
        <v>2907</v>
      </c>
    </row>
    <row r="549" spans="3:11" x14ac:dyDescent="0.3">
      <c r="C549" t="s">
        <v>2912</v>
      </c>
      <c r="D549" t="s">
        <v>6</v>
      </c>
      <c r="E549" t="s">
        <v>2141</v>
      </c>
      <c r="F549" t="s">
        <v>2137</v>
      </c>
      <c r="G549" t="s">
        <v>2138</v>
      </c>
      <c r="H549" t="s">
        <v>2138</v>
      </c>
      <c r="I549" t="s">
        <v>2138</v>
      </c>
      <c r="J549" t="s">
        <v>2139</v>
      </c>
      <c r="K549" t="s">
        <v>2913</v>
      </c>
    </row>
    <row r="550" spans="3:11" x14ac:dyDescent="0.3">
      <c r="C550" t="s">
        <v>676</v>
      </c>
      <c r="D550" t="s">
        <v>6</v>
      </c>
      <c r="E550" t="s">
        <v>2141</v>
      </c>
      <c r="F550" t="s">
        <v>2137</v>
      </c>
      <c r="G550" t="s">
        <v>2138</v>
      </c>
      <c r="H550" t="s">
        <v>2138</v>
      </c>
      <c r="I550" t="s">
        <v>2138</v>
      </c>
      <c r="J550" t="s">
        <v>2139</v>
      </c>
      <c r="K550" t="s">
        <v>2914</v>
      </c>
    </row>
    <row r="551" spans="3:11" x14ac:dyDescent="0.3">
      <c r="C551" t="s">
        <v>2915</v>
      </c>
      <c r="D551" t="s">
        <v>6</v>
      </c>
      <c r="E551" t="s">
        <v>2141</v>
      </c>
      <c r="F551" t="s">
        <v>2137</v>
      </c>
      <c r="G551" t="s">
        <v>2138</v>
      </c>
      <c r="H551" t="s">
        <v>2138</v>
      </c>
      <c r="I551" t="s">
        <v>2138</v>
      </c>
      <c r="J551" t="s">
        <v>2139</v>
      </c>
      <c r="K551" t="s">
        <v>2916</v>
      </c>
    </row>
    <row r="552" spans="3:11" x14ac:dyDescent="0.3">
      <c r="C552" t="s">
        <v>2917</v>
      </c>
      <c r="D552" t="s">
        <v>6</v>
      </c>
      <c r="E552" t="s">
        <v>2141</v>
      </c>
      <c r="F552" t="s">
        <v>2137</v>
      </c>
      <c r="G552" t="s">
        <v>2138</v>
      </c>
      <c r="H552" t="s">
        <v>2138</v>
      </c>
      <c r="I552" t="s">
        <v>2138</v>
      </c>
      <c r="J552" t="s">
        <v>2139</v>
      </c>
      <c r="K552" t="s">
        <v>2918</v>
      </c>
    </row>
    <row r="553" spans="3:11" x14ac:dyDescent="0.3">
      <c r="C553" t="s">
        <v>2919</v>
      </c>
      <c r="D553" t="s">
        <v>6</v>
      </c>
      <c r="E553" t="s">
        <v>2141</v>
      </c>
      <c r="F553" t="s">
        <v>2137</v>
      </c>
      <c r="G553" t="s">
        <v>2138</v>
      </c>
      <c r="H553" t="s">
        <v>2138</v>
      </c>
      <c r="I553" t="s">
        <v>2138</v>
      </c>
      <c r="J553" t="s">
        <v>2139</v>
      </c>
      <c r="K553" t="s">
        <v>2920</v>
      </c>
    </row>
    <row r="554" spans="3:11" x14ac:dyDescent="0.3">
      <c r="C554" t="s">
        <v>2921</v>
      </c>
      <c r="D554" t="s">
        <v>6</v>
      </c>
      <c r="E554" t="s">
        <v>2141</v>
      </c>
      <c r="F554" t="s">
        <v>2137</v>
      </c>
      <c r="G554" t="s">
        <v>2138</v>
      </c>
      <c r="H554" t="s">
        <v>2138</v>
      </c>
      <c r="I554" t="s">
        <v>2138</v>
      </c>
      <c r="J554" t="s">
        <v>2139</v>
      </c>
      <c r="K554" t="s">
        <v>2922</v>
      </c>
    </row>
    <row r="555" spans="3:11" x14ac:dyDescent="0.3">
      <c r="C555" t="s">
        <v>2923</v>
      </c>
      <c r="D555" t="s">
        <v>6</v>
      </c>
      <c r="E555" t="s">
        <v>2141</v>
      </c>
      <c r="F555" t="s">
        <v>2137</v>
      </c>
      <c r="G555" t="s">
        <v>2138</v>
      </c>
      <c r="H555" t="s">
        <v>2138</v>
      </c>
      <c r="I555" t="s">
        <v>2138</v>
      </c>
      <c r="J555" t="s">
        <v>2139</v>
      </c>
      <c r="K555" t="s">
        <v>2924</v>
      </c>
    </row>
    <row r="556" spans="3:11" x14ac:dyDescent="0.3">
      <c r="C556" t="s">
        <v>2926</v>
      </c>
      <c r="D556" t="s">
        <v>6</v>
      </c>
      <c r="E556" t="s">
        <v>2141</v>
      </c>
      <c r="F556" t="s">
        <v>2137</v>
      </c>
      <c r="G556" t="s">
        <v>2138</v>
      </c>
      <c r="H556" t="s">
        <v>2138</v>
      </c>
      <c r="I556" t="s">
        <v>2138</v>
      </c>
      <c r="J556" t="s">
        <v>2139</v>
      </c>
      <c r="K556" t="s">
        <v>2927</v>
      </c>
    </row>
    <row r="557" spans="3:11" x14ac:dyDescent="0.3">
      <c r="C557" t="s">
        <v>2928</v>
      </c>
      <c r="D557" t="s">
        <v>6</v>
      </c>
      <c r="E557" t="s">
        <v>2141</v>
      </c>
      <c r="F557" t="s">
        <v>2137</v>
      </c>
      <c r="G557" t="s">
        <v>2138</v>
      </c>
      <c r="H557" t="s">
        <v>2138</v>
      </c>
      <c r="I557" t="s">
        <v>2138</v>
      </c>
      <c r="J557" t="s">
        <v>2139</v>
      </c>
      <c r="K557" t="s">
        <v>2929</v>
      </c>
    </row>
    <row r="558" spans="3:11" x14ac:dyDescent="0.3">
      <c r="C558" t="s">
        <v>2930</v>
      </c>
      <c r="D558" t="s">
        <v>6</v>
      </c>
      <c r="E558" t="s">
        <v>2141</v>
      </c>
      <c r="F558" t="s">
        <v>2137</v>
      </c>
      <c r="G558" t="s">
        <v>2138</v>
      </c>
      <c r="H558" t="s">
        <v>2138</v>
      </c>
      <c r="I558" t="s">
        <v>2138</v>
      </c>
      <c r="J558" t="s">
        <v>2139</v>
      </c>
      <c r="K558" t="s">
        <v>2931</v>
      </c>
    </row>
    <row r="559" spans="3:11" x14ac:dyDescent="0.3">
      <c r="C559" t="s">
        <v>22</v>
      </c>
      <c r="D559" t="s">
        <v>6</v>
      </c>
      <c r="E559" t="s">
        <v>2141</v>
      </c>
      <c r="F559" t="s">
        <v>2137</v>
      </c>
      <c r="G559" t="s">
        <v>2138</v>
      </c>
      <c r="H559" t="s">
        <v>2138</v>
      </c>
      <c r="I559" t="s">
        <v>2138</v>
      </c>
      <c r="J559" t="s">
        <v>2139</v>
      </c>
      <c r="K559" t="s">
        <v>2932</v>
      </c>
    </row>
    <row r="560" spans="3:11" x14ac:dyDescent="0.3">
      <c r="C560" t="s">
        <v>12</v>
      </c>
      <c r="D560" t="s">
        <v>6</v>
      </c>
      <c r="E560" t="s">
        <v>2141</v>
      </c>
      <c r="F560" t="s">
        <v>2137</v>
      </c>
      <c r="G560" t="s">
        <v>2138</v>
      </c>
      <c r="H560" t="s">
        <v>2138</v>
      </c>
      <c r="I560" t="s">
        <v>2138</v>
      </c>
      <c r="J560" t="s">
        <v>2139</v>
      </c>
      <c r="K560" t="s">
        <v>2933</v>
      </c>
    </row>
    <row r="561" spans="3:11" x14ac:dyDescent="0.3">
      <c r="C561" t="s">
        <v>1021</v>
      </c>
      <c r="D561" t="s">
        <v>6</v>
      </c>
      <c r="E561" t="s">
        <v>2141</v>
      </c>
      <c r="F561" t="s">
        <v>2137</v>
      </c>
      <c r="G561" t="s">
        <v>2138</v>
      </c>
      <c r="H561" t="s">
        <v>2138</v>
      </c>
      <c r="I561" t="s">
        <v>2138</v>
      </c>
      <c r="J561" t="s">
        <v>2139</v>
      </c>
      <c r="K561" t="s">
        <v>2934</v>
      </c>
    </row>
    <row r="562" spans="3:11" x14ac:dyDescent="0.3">
      <c r="C562" t="s">
        <v>1070</v>
      </c>
      <c r="D562" t="s">
        <v>6</v>
      </c>
      <c r="E562" t="s">
        <v>2141</v>
      </c>
      <c r="F562" t="s">
        <v>2137</v>
      </c>
      <c r="G562" t="s">
        <v>2138</v>
      </c>
      <c r="H562" t="s">
        <v>2138</v>
      </c>
      <c r="I562" t="s">
        <v>2138</v>
      </c>
      <c r="J562" t="s">
        <v>2139</v>
      </c>
      <c r="K562" t="s">
        <v>2935</v>
      </c>
    </row>
    <row r="563" spans="3:11" x14ac:dyDescent="0.3">
      <c r="C563" t="s">
        <v>1131</v>
      </c>
      <c r="D563" t="s">
        <v>6</v>
      </c>
      <c r="E563" t="s">
        <v>2141</v>
      </c>
      <c r="F563" t="s">
        <v>2137</v>
      </c>
      <c r="G563" t="s">
        <v>2138</v>
      </c>
      <c r="H563" t="s">
        <v>2138</v>
      </c>
      <c r="I563" t="s">
        <v>2138</v>
      </c>
      <c r="J563" t="s">
        <v>2139</v>
      </c>
      <c r="K563" t="s">
        <v>2936</v>
      </c>
    </row>
    <row r="564" spans="3:11" x14ac:dyDescent="0.3">
      <c r="C564" t="s">
        <v>415</v>
      </c>
      <c r="D564" t="s">
        <v>6</v>
      </c>
      <c r="E564" t="s">
        <v>2141</v>
      </c>
      <c r="F564" t="s">
        <v>2137</v>
      </c>
      <c r="G564" t="s">
        <v>2138</v>
      </c>
      <c r="H564" t="s">
        <v>2138</v>
      </c>
      <c r="I564" t="s">
        <v>2138</v>
      </c>
      <c r="J564" t="s">
        <v>2139</v>
      </c>
      <c r="K564" t="s">
        <v>2937</v>
      </c>
    </row>
    <row r="565" spans="3:11" x14ac:dyDescent="0.3">
      <c r="C565" t="s">
        <v>5366</v>
      </c>
      <c r="D565" t="s">
        <v>6</v>
      </c>
      <c r="E565" t="s">
        <v>2141</v>
      </c>
      <c r="F565" t="s">
        <v>2137</v>
      </c>
      <c r="G565" t="s">
        <v>2138</v>
      </c>
      <c r="H565" t="s">
        <v>2138</v>
      </c>
      <c r="I565" t="s">
        <v>2138</v>
      </c>
      <c r="J565" t="s">
        <v>2139</v>
      </c>
      <c r="K565" t="s">
        <v>5367</v>
      </c>
    </row>
    <row r="566" spans="3:11" x14ac:dyDescent="0.3">
      <c r="C566" t="s">
        <v>5409</v>
      </c>
      <c r="D566" t="s">
        <v>6</v>
      </c>
      <c r="E566" t="s">
        <v>2141</v>
      </c>
      <c r="F566" t="s">
        <v>2137</v>
      </c>
      <c r="G566" t="s">
        <v>2138</v>
      </c>
      <c r="H566" t="s">
        <v>2138</v>
      </c>
      <c r="I566" t="s">
        <v>2138</v>
      </c>
      <c r="J566" t="s">
        <v>2139</v>
      </c>
      <c r="K566" t="s">
        <v>5864</v>
      </c>
    </row>
    <row r="567" spans="3:11" x14ac:dyDescent="0.3">
      <c r="C567" t="s">
        <v>5410</v>
      </c>
      <c r="D567" t="s">
        <v>6</v>
      </c>
      <c r="E567" t="s">
        <v>2141</v>
      </c>
      <c r="F567" t="s">
        <v>2137</v>
      </c>
      <c r="G567" t="s">
        <v>2138</v>
      </c>
      <c r="H567" t="s">
        <v>2138</v>
      </c>
      <c r="I567" t="s">
        <v>2138</v>
      </c>
      <c r="J567" t="s">
        <v>2139</v>
      </c>
      <c r="K567" t="s">
        <v>5865</v>
      </c>
    </row>
    <row r="568" spans="3:11" x14ac:dyDescent="0.3">
      <c r="C568" t="s">
        <v>974</v>
      </c>
      <c r="D568" t="s">
        <v>6</v>
      </c>
      <c r="E568" t="s">
        <v>2141</v>
      </c>
      <c r="F568" t="s">
        <v>2137</v>
      </c>
      <c r="G568" t="s">
        <v>2138</v>
      </c>
      <c r="H568" t="s">
        <v>2138</v>
      </c>
      <c r="I568" t="s">
        <v>2138</v>
      </c>
      <c r="J568" t="s">
        <v>2139</v>
      </c>
      <c r="K568" t="s">
        <v>2521</v>
      </c>
    </row>
    <row r="569" spans="3:11" x14ac:dyDescent="0.3">
      <c r="C569" t="s">
        <v>450</v>
      </c>
      <c r="D569" t="s">
        <v>6</v>
      </c>
      <c r="E569" t="s">
        <v>2141</v>
      </c>
      <c r="F569" t="s">
        <v>2137</v>
      </c>
      <c r="G569" t="s">
        <v>2138</v>
      </c>
      <c r="H569" t="s">
        <v>2138</v>
      </c>
      <c r="I569" t="s">
        <v>2138</v>
      </c>
      <c r="J569" t="s">
        <v>2139</v>
      </c>
      <c r="K569" t="s">
        <v>2250</v>
      </c>
    </row>
    <row r="570" spans="3:11" x14ac:dyDescent="0.3">
      <c r="C570" t="s">
        <v>5411</v>
      </c>
      <c r="D570" t="s">
        <v>6</v>
      </c>
      <c r="E570" t="s">
        <v>2141</v>
      </c>
      <c r="F570" t="s">
        <v>2137</v>
      </c>
      <c r="G570" t="s">
        <v>2138</v>
      </c>
      <c r="H570" t="s">
        <v>2138</v>
      </c>
      <c r="I570" t="s">
        <v>2138</v>
      </c>
      <c r="J570" t="s">
        <v>2139</v>
      </c>
      <c r="K570" t="s">
        <v>5412</v>
      </c>
    </row>
    <row r="571" spans="3:11" x14ac:dyDescent="0.3">
      <c r="C571" t="s">
        <v>5414</v>
      </c>
      <c r="D571" t="s">
        <v>6</v>
      </c>
      <c r="E571" t="s">
        <v>2141</v>
      </c>
      <c r="F571" t="s">
        <v>2137</v>
      </c>
      <c r="G571" t="s">
        <v>2138</v>
      </c>
      <c r="H571" t="s">
        <v>2138</v>
      </c>
      <c r="I571" t="s">
        <v>2138</v>
      </c>
      <c r="J571" t="s">
        <v>2139</v>
      </c>
      <c r="K571" t="s">
        <v>5415</v>
      </c>
    </row>
    <row r="572" spans="3:11" x14ac:dyDescent="0.3">
      <c r="C572" t="s">
        <v>5416</v>
      </c>
      <c r="D572" t="s">
        <v>6</v>
      </c>
      <c r="E572" t="s">
        <v>2141</v>
      </c>
      <c r="F572" t="s">
        <v>2137</v>
      </c>
      <c r="G572" t="s">
        <v>2138</v>
      </c>
      <c r="H572" t="s">
        <v>2138</v>
      </c>
      <c r="I572" t="s">
        <v>2138</v>
      </c>
      <c r="J572" t="s">
        <v>2139</v>
      </c>
      <c r="K572" t="s">
        <v>5417</v>
      </c>
    </row>
    <row r="573" spans="3:11" x14ac:dyDescent="0.3">
      <c r="C573" t="s">
        <v>5368</v>
      </c>
      <c r="D573" t="s">
        <v>6</v>
      </c>
      <c r="E573" t="s">
        <v>2141</v>
      </c>
      <c r="F573" t="s">
        <v>2137</v>
      </c>
      <c r="G573" t="s">
        <v>2138</v>
      </c>
      <c r="H573" t="s">
        <v>2138</v>
      </c>
      <c r="I573" t="s">
        <v>2138</v>
      </c>
      <c r="J573" t="s">
        <v>2139</v>
      </c>
      <c r="K573" t="s">
        <v>5369</v>
      </c>
    </row>
    <row r="574" spans="3:11" x14ac:dyDescent="0.3">
      <c r="C574" t="s">
        <v>5370</v>
      </c>
      <c r="D574" t="s">
        <v>6</v>
      </c>
      <c r="E574" t="s">
        <v>2141</v>
      </c>
      <c r="F574" t="s">
        <v>2137</v>
      </c>
      <c r="G574" t="s">
        <v>2138</v>
      </c>
      <c r="H574" t="s">
        <v>2138</v>
      </c>
      <c r="I574" t="s">
        <v>2138</v>
      </c>
      <c r="J574" t="s">
        <v>2139</v>
      </c>
      <c r="K574" t="s">
        <v>5371</v>
      </c>
    </row>
    <row r="575" spans="3:11" x14ac:dyDescent="0.3">
      <c r="C575" t="s">
        <v>5372</v>
      </c>
      <c r="D575" t="s">
        <v>6</v>
      </c>
      <c r="E575" t="s">
        <v>2141</v>
      </c>
      <c r="F575" t="s">
        <v>2137</v>
      </c>
      <c r="G575" t="s">
        <v>2138</v>
      </c>
      <c r="H575" t="s">
        <v>2138</v>
      </c>
      <c r="I575" t="s">
        <v>2138</v>
      </c>
      <c r="J575" t="s">
        <v>2139</v>
      </c>
      <c r="K575" t="s">
        <v>5373</v>
      </c>
    </row>
    <row r="576" spans="3:11" x14ac:dyDescent="0.3">
      <c r="C576" t="s">
        <v>5374</v>
      </c>
      <c r="D576" t="s">
        <v>6</v>
      </c>
      <c r="E576" t="s">
        <v>2141</v>
      </c>
      <c r="F576" t="s">
        <v>2137</v>
      </c>
      <c r="G576" t="s">
        <v>2138</v>
      </c>
      <c r="H576" t="s">
        <v>2138</v>
      </c>
      <c r="I576" t="s">
        <v>2138</v>
      </c>
      <c r="J576" t="s">
        <v>2139</v>
      </c>
      <c r="K576" t="s">
        <v>5375</v>
      </c>
    </row>
    <row r="577" spans="3:11" x14ac:dyDescent="0.3">
      <c r="C577" t="s">
        <v>5376</v>
      </c>
      <c r="D577" t="s">
        <v>6</v>
      </c>
      <c r="E577" t="s">
        <v>2141</v>
      </c>
      <c r="F577" t="s">
        <v>2137</v>
      </c>
      <c r="G577" t="s">
        <v>2138</v>
      </c>
      <c r="H577" t="s">
        <v>2138</v>
      </c>
      <c r="I577" t="s">
        <v>2138</v>
      </c>
      <c r="J577" t="s">
        <v>2139</v>
      </c>
      <c r="K577" t="s">
        <v>5377</v>
      </c>
    </row>
    <row r="578" spans="3:11" x14ac:dyDescent="0.3">
      <c r="C578" t="s">
        <v>5378</v>
      </c>
      <c r="D578" t="s">
        <v>6</v>
      </c>
      <c r="E578" t="s">
        <v>2141</v>
      </c>
      <c r="F578" t="s">
        <v>2137</v>
      </c>
      <c r="G578" t="s">
        <v>2138</v>
      </c>
      <c r="H578" t="s">
        <v>2138</v>
      </c>
      <c r="I578" t="s">
        <v>2138</v>
      </c>
      <c r="J578" t="s">
        <v>2139</v>
      </c>
      <c r="K578" t="s">
        <v>5379</v>
      </c>
    </row>
    <row r="579" spans="3:11" x14ac:dyDescent="0.3">
      <c r="C579" t="s">
        <v>5380</v>
      </c>
      <c r="D579" t="s">
        <v>6</v>
      </c>
      <c r="E579" t="s">
        <v>2141</v>
      </c>
      <c r="F579" t="s">
        <v>2137</v>
      </c>
      <c r="G579" t="s">
        <v>2138</v>
      </c>
      <c r="H579" t="s">
        <v>2138</v>
      </c>
      <c r="I579" t="s">
        <v>2138</v>
      </c>
      <c r="J579" t="s">
        <v>2139</v>
      </c>
      <c r="K579" t="s">
        <v>5381</v>
      </c>
    </row>
    <row r="580" spans="3:11" x14ac:dyDescent="0.3">
      <c r="C580" t="s">
        <v>5382</v>
      </c>
      <c r="D580" t="s">
        <v>6</v>
      </c>
      <c r="E580" t="s">
        <v>2141</v>
      </c>
      <c r="F580" t="s">
        <v>2137</v>
      </c>
      <c r="G580" t="s">
        <v>2138</v>
      </c>
      <c r="H580" t="s">
        <v>2138</v>
      </c>
      <c r="I580" t="s">
        <v>2138</v>
      </c>
      <c r="J580" t="s">
        <v>2139</v>
      </c>
      <c r="K580" t="s">
        <v>5383</v>
      </c>
    </row>
    <row r="581" spans="3:11" x14ac:dyDescent="0.3">
      <c r="C581" t="s">
        <v>5384</v>
      </c>
      <c r="D581" t="s">
        <v>6</v>
      </c>
      <c r="E581" t="s">
        <v>2141</v>
      </c>
      <c r="F581" t="s">
        <v>2137</v>
      </c>
      <c r="G581" t="s">
        <v>2138</v>
      </c>
      <c r="H581" t="s">
        <v>2138</v>
      </c>
      <c r="I581" t="s">
        <v>2138</v>
      </c>
      <c r="J581" t="s">
        <v>2139</v>
      </c>
      <c r="K581" t="s">
        <v>5385</v>
      </c>
    </row>
    <row r="582" spans="3:11" x14ac:dyDescent="0.3">
      <c r="C582" t="s">
        <v>5386</v>
      </c>
      <c r="D582" t="s">
        <v>6</v>
      </c>
      <c r="E582" t="s">
        <v>2141</v>
      </c>
      <c r="F582" t="s">
        <v>2137</v>
      </c>
      <c r="G582" t="s">
        <v>2138</v>
      </c>
      <c r="H582" t="s">
        <v>2138</v>
      </c>
      <c r="I582" t="s">
        <v>2138</v>
      </c>
      <c r="J582" t="s">
        <v>2139</v>
      </c>
      <c r="K582" t="s">
        <v>5387</v>
      </c>
    </row>
    <row r="583" spans="3:11" x14ac:dyDescent="0.3">
      <c r="C583" t="s">
        <v>5388</v>
      </c>
      <c r="D583" t="s">
        <v>6</v>
      </c>
      <c r="E583" t="s">
        <v>2141</v>
      </c>
      <c r="F583" t="s">
        <v>2137</v>
      </c>
      <c r="G583" t="s">
        <v>2138</v>
      </c>
      <c r="H583" t="s">
        <v>2138</v>
      </c>
      <c r="I583" t="s">
        <v>2138</v>
      </c>
      <c r="J583" t="s">
        <v>2139</v>
      </c>
      <c r="K583" t="s">
        <v>5389</v>
      </c>
    </row>
    <row r="584" spans="3:11" x14ac:dyDescent="0.3">
      <c r="C584" t="s">
        <v>5390</v>
      </c>
      <c r="D584" t="s">
        <v>6</v>
      </c>
      <c r="E584" t="s">
        <v>2141</v>
      </c>
      <c r="F584" t="s">
        <v>2137</v>
      </c>
      <c r="G584" t="s">
        <v>2138</v>
      </c>
      <c r="H584" t="s">
        <v>2138</v>
      </c>
      <c r="I584" t="s">
        <v>2138</v>
      </c>
      <c r="J584" t="s">
        <v>2139</v>
      </c>
      <c r="K584" t="s">
        <v>5391</v>
      </c>
    </row>
    <row r="585" spans="3:11" x14ac:dyDescent="0.3">
      <c r="C585" t="s">
        <v>5392</v>
      </c>
      <c r="D585" t="s">
        <v>6</v>
      </c>
      <c r="E585" t="s">
        <v>2141</v>
      </c>
      <c r="F585" t="s">
        <v>2137</v>
      </c>
      <c r="G585" t="s">
        <v>2138</v>
      </c>
      <c r="H585" t="s">
        <v>2138</v>
      </c>
      <c r="I585" t="s">
        <v>2138</v>
      </c>
      <c r="J585" t="s">
        <v>2139</v>
      </c>
      <c r="K585" t="s">
        <v>5393</v>
      </c>
    </row>
    <row r="586" spans="3:11" x14ac:dyDescent="0.3">
      <c r="C586" t="s">
        <v>5394</v>
      </c>
      <c r="D586" t="s">
        <v>6</v>
      </c>
      <c r="E586" t="s">
        <v>2141</v>
      </c>
      <c r="F586" t="s">
        <v>2137</v>
      </c>
      <c r="G586" t="s">
        <v>2138</v>
      </c>
      <c r="H586" t="s">
        <v>2138</v>
      </c>
      <c r="I586" t="s">
        <v>2138</v>
      </c>
      <c r="J586" t="s">
        <v>2139</v>
      </c>
      <c r="K586" t="s">
        <v>5395</v>
      </c>
    </row>
    <row r="587" spans="3:11" x14ac:dyDescent="0.3">
      <c r="C587" t="s">
        <v>5396</v>
      </c>
      <c r="D587" t="s">
        <v>6</v>
      </c>
      <c r="E587" t="s">
        <v>2141</v>
      </c>
      <c r="F587" t="s">
        <v>2137</v>
      </c>
      <c r="G587" t="s">
        <v>2138</v>
      </c>
      <c r="H587" t="s">
        <v>2138</v>
      </c>
      <c r="I587" t="s">
        <v>2138</v>
      </c>
      <c r="J587" t="s">
        <v>2139</v>
      </c>
      <c r="K587" t="s">
        <v>5397</v>
      </c>
    </row>
    <row r="588" spans="3:11" x14ac:dyDescent="0.3">
      <c r="C588" t="s">
        <v>5398</v>
      </c>
      <c r="D588" t="s">
        <v>6</v>
      </c>
      <c r="E588" t="s">
        <v>2141</v>
      </c>
      <c r="F588" t="s">
        <v>2137</v>
      </c>
      <c r="G588" t="s">
        <v>2138</v>
      </c>
      <c r="H588" t="s">
        <v>2138</v>
      </c>
      <c r="I588" t="s">
        <v>2138</v>
      </c>
      <c r="J588" t="s">
        <v>2139</v>
      </c>
      <c r="K588" t="s">
        <v>5399</v>
      </c>
    </row>
    <row r="589" spans="3:11" x14ac:dyDescent="0.3">
      <c r="C589" t="s">
        <v>5400</v>
      </c>
      <c r="D589" t="s">
        <v>6</v>
      </c>
      <c r="E589" t="s">
        <v>2141</v>
      </c>
      <c r="F589" t="s">
        <v>2137</v>
      </c>
      <c r="G589" t="s">
        <v>2138</v>
      </c>
      <c r="H589" t="s">
        <v>2138</v>
      </c>
      <c r="I589" t="s">
        <v>2138</v>
      </c>
      <c r="J589" t="s">
        <v>2139</v>
      </c>
      <c r="K589" t="s">
        <v>5401</v>
      </c>
    </row>
    <row r="590" spans="3:11" x14ac:dyDescent="0.3">
      <c r="C590" t="s">
        <v>5402</v>
      </c>
      <c r="D590" t="s">
        <v>6</v>
      </c>
      <c r="E590" t="s">
        <v>2141</v>
      </c>
      <c r="F590" t="s">
        <v>2137</v>
      </c>
      <c r="G590" t="s">
        <v>2138</v>
      </c>
      <c r="H590" t="s">
        <v>2138</v>
      </c>
      <c r="I590" t="s">
        <v>2138</v>
      </c>
      <c r="J590" t="s">
        <v>2139</v>
      </c>
      <c r="K590" t="s">
        <v>5866</v>
      </c>
    </row>
    <row r="591" spans="3:11" x14ac:dyDescent="0.3">
      <c r="C591" t="s">
        <v>5403</v>
      </c>
      <c r="D591" t="s">
        <v>6</v>
      </c>
      <c r="E591" t="s">
        <v>2141</v>
      </c>
      <c r="F591" t="s">
        <v>2137</v>
      </c>
      <c r="G591" t="s">
        <v>2138</v>
      </c>
      <c r="H591" t="s">
        <v>2138</v>
      </c>
      <c r="I591" t="s">
        <v>2138</v>
      </c>
      <c r="J591" t="s">
        <v>2139</v>
      </c>
      <c r="K591" t="s">
        <v>5867</v>
      </c>
    </row>
    <row r="592" spans="3:11" x14ac:dyDescent="0.3">
      <c r="C592" t="s">
        <v>5404</v>
      </c>
      <c r="D592" t="s">
        <v>6</v>
      </c>
      <c r="E592" t="s">
        <v>2141</v>
      </c>
      <c r="F592" t="s">
        <v>2137</v>
      </c>
      <c r="G592" t="s">
        <v>2138</v>
      </c>
      <c r="H592" t="s">
        <v>2138</v>
      </c>
      <c r="I592" t="s">
        <v>2138</v>
      </c>
      <c r="J592" t="s">
        <v>2139</v>
      </c>
      <c r="K592" t="s">
        <v>5868</v>
      </c>
    </row>
    <row r="593" spans="3:11" x14ac:dyDescent="0.3">
      <c r="C593" t="s">
        <v>5405</v>
      </c>
      <c r="D593" t="s">
        <v>6</v>
      </c>
      <c r="E593" t="s">
        <v>2141</v>
      </c>
      <c r="F593" t="s">
        <v>2137</v>
      </c>
      <c r="G593" t="s">
        <v>2138</v>
      </c>
      <c r="H593" t="s">
        <v>2138</v>
      </c>
      <c r="I593" t="s">
        <v>2138</v>
      </c>
      <c r="J593" t="s">
        <v>2139</v>
      </c>
      <c r="K593" t="s">
        <v>5406</v>
      </c>
    </row>
    <row r="594" spans="3:11" x14ac:dyDescent="0.3">
      <c r="C594" t="s">
        <v>5407</v>
      </c>
      <c r="D594" t="s">
        <v>6</v>
      </c>
      <c r="E594" t="s">
        <v>2141</v>
      </c>
      <c r="F594" t="s">
        <v>2137</v>
      </c>
      <c r="G594" t="s">
        <v>2138</v>
      </c>
      <c r="H594" t="s">
        <v>2138</v>
      </c>
      <c r="I594" t="s">
        <v>2138</v>
      </c>
      <c r="J594" t="s">
        <v>2139</v>
      </c>
      <c r="K594" t="s">
        <v>5408</v>
      </c>
    </row>
    <row r="595" spans="3:11" x14ac:dyDescent="0.3">
      <c r="C595" t="s">
        <v>5413</v>
      </c>
      <c r="D595" t="s">
        <v>6</v>
      </c>
      <c r="E595" t="s">
        <v>2141</v>
      </c>
      <c r="F595" t="s">
        <v>2137</v>
      </c>
      <c r="G595" t="s">
        <v>2138</v>
      </c>
      <c r="H595" t="s">
        <v>2138</v>
      </c>
      <c r="I595" t="s">
        <v>2138</v>
      </c>
      <c r="J595" t="s">
        <v>2139</v>
      </c>
      <c r="K595" t="s">
        <v>5869</v>
      </c>
    </row>
    <row r="596" spans="3:11" x14ac:dyDescent="0.3">
      <c r="C596" t="s">
        <v>5418</v>
      </c>
      <c r="D596" t="s">
        <v>6</v>
      </c>
      <c r="E596" t="s">
        <v>2141</v>
      </c>
      <c r="F596" t="s">
        <v>2137</v>
      </c>
      <c r="G596" t="s">
        <v>2138</v>
      </c>
      <c r="H596" t="s">
        <v>2138</v>
      </c>
      <c r="I596" t="s">
        <v>2138</v>
      </c>
      <c r="J596" t="s">
        <v>2139</v>
      </c>
      <c r="K596" t="s">
        <v>5870</v>
      </c>
    </row>
    <row r="597" spans="3:11" x14ac:dyDescent="0.3">
      <c r="C597" t="s">
        <v>13</v>
      </c>
      <c r="D597" t="s">
        <v>6</v>
      </c>
      <c r="E597" t="s">
        <v>2141</v>
      </c>
      <c r="F597" t="s">
        <v>2137</v>
      </c>
      <c r="G597" t="s">
        <v>2138</v>
      </c>
      <c r="H597" t="s">
        <v>2138</v>
      </c>
      <c r="I597" t="s">
        <v>2138</v>
      </c>
      <c r="J597" t="s">
        <v>2139</v>
      </c>
      <c r="K597" t="s">
        <v>2147</v>
      </c>
    </row>
    <row r="598" spans="3:11" x14ac:dyDescent="0.3">
      <c r="C598" t="s">
        <v>601</v>
      </c>
      <c r="D598" t="s">
        <v>6</v>
      </c>
      <c r="E598" t="s">
        <v>2141</v>
      </c>
      <c r="F598" t="s">
        <v>2137</v>
      </c>
      <c r="G598" t="s">
        <v>2138</v>
      </c>
      <c r="H598" t="s">
        <v>2138</v>
      </c>
      <c r="I598" t="s">
        <v>2138</v>
      </c>
      <c r="J598" t="s">
        <v>2139</v>
      </c>
      <c r="K598" t="s">
        <v>2284</v>
      </c>
    </row>
    <row r="599" spans="3:11" x14ac:dyDescent="0.3">
      <c r="C599" t="s">
        <v>903</v>
      </c>
      <c r="D599" t="s">
        <v>6</v>
      </c>
      <c r="E599" t="s">
        <v>2141</v>
      </c>
      <c r="F599" t="s">
        <v>2137</v>
      </c>
      <c r="G599" t="s">
        <v>2138</v>
      </c>
      <c r="H599" t="s">
        <v>2138</v>
      </c>
      <c r="I599" t="s">
        <v>2138</v>
      </c>
      <c r="J599" t="s">
        <v>2139</v>
      </c>
      <c r="K599" t="s">
        <v>2326</v>
      </c>
    </row>
    <row r="600" spans="3:11" x14ac:dyDescent="0.3">
      <c r="C600" t="s">
        <v>915</v>
      </c>
      <c r="D600" t="s">
        <v>6</v>
      </c>
      <c r="E600" t="s">
        <v>2141</v>
      </c>
      <c r="F600" t="s">
        <v>2137</v>
      </c>
      <c r="G600" t="s">
        <v>2138</v>
      </c>
      <c r="H600" t="s">
        <v>2138</v>
      </c>
      <c r="I600" t="s">
        <v>2138</v>
      </c>
      <c r="J600" t="s">
        <v>2139</v>
      </c>
      <c r="K600" t="s">
        <v>2341</v>
      </c>
    </row>
    <row r="601" spans="3:11" x14ac:dyDescent="0.3">
      <c r="C601" t="s">
        <v>916</v>
      </c>
      <c r="D601" t="s">
        <v>6</v>
      </c>
      <c r="E601" t="s">
        <v>2141</v>
      </c>
      <c r="F601" t="s">
        <v>2137</v>
      </c>
      <c r="G601" t="s">
        <v>2138</v>
      </c>
      <c r="H601" t="s">
        <v>2138</v>
      </c>
      <c r="I601" t="s">
        <v>2138</v>
      </c>
      <c r="J601" t="s">
        <v>2139</v>
      </c>
      <c r="K601" t="s">
        <v>2342</v>
      </c>
    </row>
    <row r="602" spans="3:11" x14ac:dyDescent="0.3">
      <c r="C602" t="s">
        <v>1045</v>
      </c>
      <c r="D602" t="s">
        <v>6</v>
      </c>
      <c r="E602" t="s">
        <v>2141</v>
      </c>
      <c r="F602" t="s">
        <v>2137</v>
      </c>
      <c r="G602" t="s">
        <v>2138</v>
      </c>
      <c r="H602" t="s">
        <v>2138</v>
      </c>
      <c r="I602" t="s">
        <v>2138</v>
      </c>
      <c r="J602" t="s">
        <v>2139</v>
      </c>
      <c r="K602" t="s">
        <v>2585</v>
      </c>
    </row>
    <row r="603" spans="3:11" x14ac:dyDescent="0.3">
      <c r="C603" t="s">
        <v>1046</v>
      </c>
      <c r="D603" t="s">
        <v>6</v>
      </c>
      <c r="E603" t="s">
        <v>2141</v>
      </c>
      <c r="F603" t="s">
        <v>2137</v>
      </c>
      <c r="G603" t="s">
        <v>2138</v>
      </c>
      <c r="H603" t="s">
        <v>2138</v>
      </c>
      <c r="I603" t="s">
        <v>2138</v>
      </c>
      <c r="J603" t="s">
        <v>2139</v>
      </c>
      <c r="K603" t="s">
        <v>2586</v>
      </c>
    </row>
    <row r="604" spans="3:11" x14ac:dyDescent="0.3">
      <c r="C604" t="s">
        <v>1049</v>
      </c>
      <c r="D604" t="s">
        <v>6</v>
      </c>
      <c r="E604" t="s">
        <v>2141</v>
      </c>
      <c r="F604" t="s">
        <v>2137</v>
      </c>
      <c r="G604" t="s">
        <v>2138</v>
      </c>
      <c r="H604" t="s">
        <v>2138</v>
      </c>
      <c r="I604" t="s">
        <v>2138</v>
      </c>
      <c r="J604" t="s">
        <v>2139</v>
      </c>
      <c r="K604" t="s">
        <v>2589</v>
      </c>
    </row>
    <row r="605" spans="3:11" x14ac:dyDescent="0.3">
      <c r="C605" t="s">
        <v>1157</v>
      </c>
      <c r="D605" t="s">
        <v>6</v>
      </c>
      <c r="E605" t="s">
        <v>2141</v>
      </c>
      <c r="F605" t="s">
        <v>2137</v>
      </c>
      <c r="G605" t="s">
        <v>2138</v>
      </c>
      <c r="H605" t="s">
        <v>2138</v>
      </c>
      <c r="I605" t="s">
        <v>2138</v>
      </c>
      <c r="J605" t="s">
        <v>2139</v>
      </c>
      <c r="K605" t="s">
        <v>2670</v>
      </c>
    </row>
    <row r="606" spans="3:11" x14ac:dyDescent="0.3">
      <c r="C606" t="s">
        <v>930</v>
      </c>
      <c r="D606" t="s">
        <v>6</v>
      </c>
      <c r="E606" t="s">
        <v>2141</v>
      </c>
      <c r="F606" t="s">
        <v>2137</v>
      </c>
      <c r="G606" t="s">
        <v>2138</v>
      </c>
      <c r="H606" t="s">
        <v>2138</v>
      </c>
      <c r="I606" t="s">
        <v>2138</v>
      </c>
      <c r="J606" t="s">
        <v>2139</v>
      </c>
      <c r="K606" t="s">
        <v>2479</v>
      </c>
    </row>
    <row r="607" spans="3:11" x14ac:dyDescent="0.3">
      <c r="C607" t="s">
        <v>1020</v>
      </c>
      <c r="D607" t="s">
        <v>6</v>
      </c>
      <c r="E607" t="s">
        <v>2141</v>
      </c>
      <c r="F607" t="s">
        <v>2137</v>
      </c>
      <c r="G607" t="s">
        <v>2138</v>
      </c>
      <c r="H607" t="s">
        <v>2138</v>
      </c>
      <c r="I607" t="s">
        <v>2138</v>
      </c>
      <c r="J607" t="s">
        <v>2139</v>
      </c>
      <c r="K607" t="s">
        <v>2563</v>
      </c>
    </row>
    <row r="608" spans="3:11" x14ac:dyDescent="0.3">
      <c r="C608" t="s">
        <v>448</v>
      </c>
      <c r="D608" t="s">
        <v>6</v>
      </c>
      <c r="E608" t="s">
        <v>2141</v>
      </c>
      <c r="F608" t="s">
        <v>2137</v>
      </c>
      <c r="G608" t="s">
        <v>2138</v>
      </c>
      <c r="H608" t="s">
        <v>2138</v>
      </c>
      <c r="I608" t="s">
        <v>2138</v>
      </c>
      <c r="J608" t="s">
        <v>2139</v>
      </c>
      <c r="K608" t="s">
        <v>2248</v>
      </c>
    </row>
    <row r="609" spans="3:11" x14ac:dyDescent="0.3">
      <c r="C609" t="s">
        <v>449</v>
      </c>
      <c r="D609" t="s">
        <v>6</v>
      </c>
      <c r="E609" t="s">
        <v>2141</v>
      </c>
      <c r="F609" t="s">
        <v>2137</v>
      </c>
      <c r="G609" t="s">
        <v>2138</v>
      </c>
      <c r="H609" t="s">
        <v>2138</v>
      </c>
      <c r="I609" t="s">
        <v>2138</v>
      </c>
      <c r="J609" t="s">
        <v>2139</v>
      </c>
      <c r="K609" t="s">
        <v>2249</v>
      </c>
    </row>
    <row r="610" spans="3:11" x14ac:dyDescent="0.3">
      <c r="C610" t="s">
        <v>611</v>
      </c>
      <c r="D610" t="s">
        <v>6</v>
      </c>
      <c r="E610" t="s">
        <v>2141</v>
      </c>
      <c r="F610" t="s">
        <v>2137</v>
      </c>
      <c r="G610" t="s">
        <v>2138</v>
      </c>
      <c r="H610" t="s">
        <v>2138</v>
      </c>
      <c r="I610" t="s">
        <v>2138</v>
      </c>
      <c r="J610" t="s">
        <v>2139</v>
      </c>
      <c r="K610" t="s">
        <v>2294</v>
      </c>
    </row>
    <row r="611" spans="3:11" x14ac:dyDescent="0.3">
      <c r="C611" t="s">
        <v>1050</v>
      </c>
      <c r="D611" t="s">
        <v>6</v>
      </c>
      <c r="E611" t="s">
        <v>2141</v>
      </c>
      <c r="F611" t="s">
        <v>2137</v>
      </c>
      <c r="G611" t="s">
        <v>2138</v>
      </c>
      <c r="H611" t="s">
        <v>2138</v>
      </c>
      <c r="I611" t="s">
        <v>2138</v>
      </c>
      <c r="J611" t="s">
        <v>2139</v>
      </c>
      <c r="K611" t="s">
        <v>2590</v>
      </c>
    </row>
    <row r="612" spans="3:11" x14ac:dyDescent="0.3">
      <c r="C612" t="s">
        <v>1056</v>
      </c>
      <c r="D612" t="s">
        <v>6</v>
      </c>
      <c r="E612" t="s">
        <v>2141</v>
      </c>
      <c r="F612" t="s">
        <v>2137</v>
      </c>
      <c r="G612" t="s">
        <v>2138</v>
      </c>
      <c r="H612" t="s">
        <v>2138</v>
      </c>
      <c r="I612" t="s">
        <v>2138</v>
      </c>
      <c r="J612" t="s">
        <v>2139</v>
      </c>
      <c r="K612" t="s">
        <v>2598</v>
      </c>
    </row>
    <row r="613" spans="3:11" x14ac:dyDescent="0.3">
      <c r="C613" t="s">
        <v>434</v>
      </c>
      <c r="D613" t="s">
        <v>6</v>
      </c>
      <c r="E613" t="s">
        <v>2141</v>
      </c>
      <c r="F613" t="s">
        <v>2137</v>
      </c>
      <c r="G613" t="s">
        <v>2138</v>
      </c>
      <c r="H613" t="s">
        <v>2138</v>
      </c>
      <c r="I613" t="s">
        <v>2138</v>
      </c>
      <c r="J613" t="s">
        <v>2139</v>
      </c>
      <c r="K613" t="s">
        <v>2234</v>
      </c>
    </row>
    <row r="614" spans="3:11" x14ac:dyDescent="0.3">
      <c r="C614" t="s">
        <v>436</v>
      </c>
      <c r="D614" t="s">
        <v>6</v>
      </c>
      <c r="E614" t="s">
        <v>2141</v>
      </c>
      <c r="F614" t="s">
        <v>2137</v>
      </c>
      <c r="G614" t="s">
        <v>2138</v>
      </c>
      <c r="H614" t="s">
        <v>2138</v>
      </c>
      <c r="I614" t="s">
        <v>2138</v>
      </c>
      <c r="J614" t="s">
        <v>2139</v>
      </c>
      <c r="K614" t="s">
        <v>2236</v>
      </c>
    </row>
    <row r="615" spans="3:11" x14ac:dyDescent="0.3">
      <c r="C615" t="s">
        <v>1013</v>
      </c>
      <c r="D615" t="s">
        <v>6</v>
      </c>
      <c r="E615" t="s">
        <v>2141</v>
      </c>
      <c r="F615" t="s">
        <v>2137</v>
      </c>
      <c r="G615" t="s">
        <v>2138</v>
      </c>
      <c r="H615" t="s">
        <v>2138</v>
      </c>
      <c r="I615" t="s">
        <v>2138</v>
      </c>
      <c r="J615" t="s">
        <v>2139</v>
      </c>
      <c r="K615" t="s">
        <v>2556</v>
      </c>
    </row>
    <row r="616" spans="3:11" x14ac:dyDescent="0.3">
      <c r="C616" t="s">
        <v>1014</v>
      </c>
      <c r="D616" t="s">
        <v>6</v>
      </c>
      <c r="E616" t="s">
        <v>2141</v>
      </c>
      <c r="F616" t="s">
        <v>2137</v>
      </c>
      <c r="G616" t="s">
        <v>2138</v>
      </c>
      <c r="H616" t="s">
        <v>2138</v>
      </c>
      <c r="I616" t="s">
        <v>2138</v>
      </c>
      <c r="J616" t="s">
        <v>2139</v>
      </c>
      <c r="K616" t="s">
        <v>2557</v>
      </c>
    </row>
    <row r="617" spans="3:11" x14ac:dyDescent="0.3">
      <c r="C617" t="s">
        <v>1022</v>
      </c>
      <c r="D617" t="s">
        <v>6</v>
      </c>
      <c r="E617" t="s">
        <v>2141</v>
      </c>
      <c r="F617" t="s">
        <v>2137</v>
      </c>
      <c r="G617" t="s">
        <v>2138</v>
      </c>
      <c r="H617" t="s">
        <v>2138</v>
      </c>
      <c r="I617" t="s">
        <v>2138</v>
      </c>
      <c r="J617" t="s">
        <v>2139</v>
      </c>
      <c r="K617" t="s">
        <v>2564</v>
      </c>
    </row>
    <row r="618" spans="3:11" x14ac:dyDescent="0.3">
      <c r="C618" t="s">
        <v>1072</v>
      </c>
      <c r="D618" t="s">
        <v>6</v>
      </c>
      <c r="E618" t="s">
        <v>2141</v>
      </c>
      <c r="F618" t="s">
        <v>2137</v>
      </c>
      <c r="G618" t="s">
        <v>2138</v>
      </c>
      <c r="H618" t="s">
        <v>2138</v>
      </c>
      <c r="I618" t="s">
        <v>2138</v>
      </c>
      <c r="J618" t="s">
        <v>2139</v>
      </c>
      <c r="K618" t="s">
        <v>2613</v>
      </c>
    </row>
    <row r="619" spans="3:11" x14ac:dyDescent="0.3">
      <c r="C619" t="s">
        <v>1133</v>
      </c>
      <c r="D619" t="s">
        <v>6</v>
      </c>
      <c r="E619" t="s">
        <v>2141</v>
      </c>
      <c r="F619" t="s">
        <v>2137</v>
      </c>
      <c r="G619" t="s">
        <v>2138</v>
      </c>
      <c r="H619" t="s">
        <v>2138</v>
      </c>
      <c r="I619" t="s">
        <v>2138</v>
      </c>
      <c r="J619" t="s">
        <v>2139</v>
      </c>
      <c r="K619" t="s">
        <v>2656</v>
      </c>
    </row>
    <row r="620" spans="3:11" x14ac:dyDescent="0.3">
      <c r="C620" t="s">
        <v>1134</v>
      </c>
      <c r="D620" t="s">
        <v>6</v>
      </c>
      <c r="E620" t="s">
        <v>2141</v>
      </c>
      <c r="F620" t="s">
        <v>2137</v>
      </c>
      <c r="G620" t="s">
        <v>2138</v>
      </c>
      <c r="H620" t="s">
        <v>2138</v>
      </c>
      <c r="I620" t="s">
        <v>2138</v>
      </c>
      <c r="J620" t="s">
        <v>2139</v>
      </c>
      <c r="K620" t="s">
        <v>2657</v>
      </c>
    </row>
    <row r="621" spans="3:11" x14ac:dyDescent="0.3">
      <c r="C621" t="s">
        <v>2097</v>
      </c>
      <c r="D621" t="s">
        <v>6</v>
      </c>
      <c r="E621" t="s">
        <v>2141</v>
      </c>
      <c r="F621" t="s">
        <v>2137</v>
      </c>
      <c r="G621" t="s">
        <v>2138</v>
      </c>
      <c r="H621" t="s">
        <v>2138</v>
      </c>
      <c r="I621" t="s">
        <v>2138</v>
      </c>
      <c r="J621" t="s">
        <v>2139</v>
      </c>
      <c r="K621" t="s">
        <v>2703</v>
      </c>
    </row>
    <row r="622" spans="3:11" x14ac:dyDescent="0.3">
      <c r="C622" t="s">
        <v>2098</v>
      </c>
      <c r="D622" t="s">
        <v>6</v>
      </c>
      <c r="E622" t="s">
        <v>2141</v>
      </c>
      <c r="F622" t="s">
        <v>2137</v>
      </c>
      <c r="G622" t="s">
        <v>2138</v>
      </c>
      <c r="H622" t="s">
        <v>2138</v>
      </c>
      <c r="I622" t="s">
        <v>2138</v>
      </c>
      <c r="J622" t="s">
        <v>2139</v>
      </c>
      <c r="K622" t="s">
        <v>2704</v>
      </c>
    </row>
    <row r="623" spans="3:11" x14ac:dyDescent="0.3">
      <c r="C623" t="s">
        <v>5431</v>
      </c>
      <c r="D623" t="s">
        <v>6</v>
      </c>
      <c r="E623" t="s">
        <v>2141</v>
      </c>
      <c r="F623" t="s">
        <v>2137</v>
      </c>
      <c r="G623" t="s">
        <v>2138</v>
      </c>
      <c r="H623" t="s">
        <v>2138</v>
      </c>
      <c r="I623" t="s">
        <v>2138</v>
      </c>
      <c r="J623" t="s">
        <v>2139</v>
      </c>
      <c r="K623" t="s">
        <v>5871</v>
      </c>
    </row>
    <row r="624" spans="3:11" x14ac:dyDescent="0.3">
      <c r="C624" t="s">
        <v>5</v>
      </c>
      <c r="D624" t="s">
        <v>6</v>
      </c>
      <c r="E624" t="s">
        <v>2141</v>
      </c>
      <c r="F624" t="s">
        <v>2137</v>
      </c>
      <c r="G624" t="s">
        <v>2138</v>
      </c>
      <c r="H624" t="s">
        <v>2138</v>
      </c>
      <c r="I624" t="s">
        <v>2138</v>
      </c>
      <c r="J624" t="s">
        <v>2139</v>
      </c>
      <c r="K624" t="s">
        <v>2938</v>
      </c>
    </row>
    <row r="625" spans="3:11" x14ac:dyDescent="0.3">
      <c r="C625" t="s">
        <v>9</v>
      </c>
      <c r="D625" t="s">
        <v>6</v>
      </c>
      <c r="E625" t="s">
        <v>2141</v>
      </c>
      <c r="F625" t="s">
        <v>2137</v>
      </c>
      <c r="G625" t="s">
        <v>2138</v>
      </c>
      <c r="H625" t="s">
        <v>2138</v>
      </c>
      <c r="I625" t="s">
        <v>2138</v>
      </c>
      <c r="J625" t="s">
        <v>2139</v>
      </c>
      <c r="K625" t="s">
        <v>2939</v>
      </c>
    </row>
    <row r="626" spans="3:11" x14ac:dyDescent="0.3">
      <c r="C626" t="s">
        <v>11</v>
      </c>
      <c r="D626" t="s">
        <v>6</v>
      </c>
      <c r="E626" t="s">
        <v>2141</v>
      </c>
      <c r="F626" t="s">
        <v>2137</v>
      </c>
      <c r="G626" t="s">
        <v>2138</v>
      </c>
      <c r="H626" t="s">
        <v>2138</v>
      </c>
      <c r="I626" t="s">
        <v>2138</v>
      </c>
      <c r="J626" t="s">
        <v>2139</v>
      </c>
      <c r="K626" t="s">
        <v>2940</v>
      </c>
    </row>
    <row r="627" spans="3:11" x14ac:dyDescent="0.3">
      <c r="C627" t="s">
        <v>15</v>
      </c>
      <c r="D627" t="s">
        <v>6</v>
      </c>
      <c r="E627" t="s">
        <v>2141</v>
      </c>
      <c r="F627" t="s">
        <v>2137</v>
      </c>
      <c r="G627" t="s">
        <v>2138</v>
      </c>
      <c r="H627" t="s">
        <v>2138</v>
      </c>
      <c r="I627" t="s">
        <v>2138</v>
      </c>
      <c r="J627" t="s">
        <v>2139</v>
      </c>
      <c r="K627" t="s">
        <v>2941</v>
      </c>
    </row>
    <row r="628" spans="3:11" x14ac:dyDescent="0.3">
      <c r="C628" t="s">
        <v>18</v>
      </c>
      <c r="D628" t="s">
        <v>6</v>
      </c>
      <c r="E628" t="s">
        <v>2141</v>
      </c>
      <c r="F628" t="s">
        <v>2137</v>
      </c>
      <c r="G628" t="s">
        <v>2138</v>
      </c>
      <c r="H628" t="s">
        <v>2138</v>
      </c>
      <c r="I628" t="s">
        <v>2138</v>
      </c>
      <c r="J628" t="s">
        <v>2139</v>
      </c>
      <c r="K628" t="s">
        <v>2942</v>
      </c>
    </row>
    <row r="629" spans="3:11" x14ac:dyDescent="0.3">
      <c r="C629" t="s">
        <v>23</v>
      </c>
      <c r="D629" t="s">
        <v>6</v>
      </c>
      <c r="E629" t="s">
        <v>2141</v>
      </c>
      <c r="F629" t="s">
        <v>2137</v>
      </c>
      <c r="G629" t="s">
        <v>2138</v>
      </c>
      <c r="H629" t="s">
        <v>2138</v>
      </c>
      <c r="I629" t="s">
        <v>2138</v>
      </c>
      <c r="J629" t="s">
        <v>2139</v>
      </c>
      <c r="K629" t="s">
        <v>2943</v>
      </c>
    </row>
    <row r="630" spans="3:11" x14ac:dyDescent="0.3">
      <c r="C630" t="s">
        <v>24</v>
      </c>
      <c r="D630" t="s">
        <v>6</v>
      </c>
      <c r="E630" t="s">
        <v>2141</v>
      </c>
      <c r="F630" t="s">
        <v>2137</v>
      </c>
      <c r="G630" t="s">
        <v>2138</v>
      </c>
      <c r="H630" t="s">
        <v>2138</v>
      </c>
      <c r="I630" t="s">
        <v>2138</v>
      </c>
      <c r="J630" t="s">
        <v>2139</v>
      </c>
      <c r="K630" t="s">
        <v>2944</v>
      </c>
    </row>
    <row r="631" spans="3:11" x14ac:dyDescent="0.3">
      <c r="C631" t="s">
        <v>425</v>
      </c>
      <c r="D631" t="s">
        <v>6</v>
      </c>
      <c r="E631" t="s">
        <v>2141</v>
      </c>
      <c r="F631" t="s">
        <v>2137</v>
      </c>
      <c r="G631" t="s">
        <v>2138</v>
      </c>
      <c r="H631" t="s">
        <v>2138</v>
      </c>
      <c r="I631" t="s">
        <v>2138</v>
      </c>
      <c r="J631" t="s">
        <v>2139</v>
      </c>
      <c r="K631" t="s">
        <v>2945</v>
      </c>
    </row>
    <row r="632" spans="3:11" x14ac:dyDescent="0.3">
      <c r="C632" t="s">
        <v>426</v>
      </c>
      <c r="D632" t="s">
        <v>6</v>
      </c>
      <c r="E632" t="s">
        <v>2141</v>
      </c>
      <c r="F632" t="s">
        <v>2137</v>
      </c>
      <c r="G632" t="s">
        <v>2138</v>
      </c>
      <c r="H632" t="s">
        <v>2138</v>
      </c>
      <c r="I632" t="s">
        <v>2138</v>
      </c>
      <c r="J632" t="s">
        <v>2139</v>
      </c>
      <c r="K632" t="s">
        <v>2946</v>
      </c>
    </row>
    <row r="633" spans="3:11" x14ac:dyDescent="0.3">
      <c r="C633" t="s">
        <v>428</v>
      </c>
      <c r="D633" t="s">
        <v>6</v>
      </c>
      <c r="E633" t="s">
        <v>2141</v>
      </c>
      <c r="F633" t="s">
        <v>2137</v>
      </c>
      <c r="G633" t="s">
        <v>2138</v>
      </c>
      <c r="H633" t="s">
        <v>2138</v>
      </c>
      <c r="I633" t="s">
        <v>2138</v>
      </c>
      <c r="J633" t="s">
        <v>2139</v>
      </c>
      <c r="K633" t="s">
        <v>2947</v>
      </c>
    </row>
    <row r="634" spans="3:11" x14ac:dyDescent="0.3">
      <c r="C634" t="s">
        <v>429</v>
      </c>
      <c r="D634" t="s">
        <v>6</v>
      </c>
      <c r="E634" t="s">
        <v>2141</v>
      </c>
      <c r="F634" t="s">
        <v>2137</v>
      </c>
      <c r="G634" t="s">
        <v>2138</v>
      </c>
      <c r="H634" t="s">
        <v>2138</v>
      </c>
      <c r="I634" t="s">
        <v>2138</v>
      </c>
      <c r="J634" t="s">
        <v>2139</v>
      </c>
      <c r="K634" t="s">
        <v>2948</v>
      </c>
    </row>
    <row r="635" spans="3:11" x14ac:dyDescent="0.3">
      <c r="C635" t="s">
        <v>492</v>
      </c>
      <c r="D635" t="s">
        <v>6</v>
      </c>
      <c r="E635" t="s">
        <v>2141</v>
      </c>
      <c r="F635" t="s">
        <v>2137</v>
      </c>
      <c r="G635" t="s">
        <v>2138</v>
      </c>
      <c r="H635" t="s">
        <v>2138</v>
      </c>
      <c r="I635" t="s">
        <v>2138</v>
      </c>
      <c r="J635" t="s">
        <v>2139</v>
      </c>
      <c r="K635" t="s">
        <v>2949</v>
      </c>
    </row>
    <row r="636" spans="3:11" x14ac:dyDescent="0.3">
      <c r="C636" t="s">
        <v>493</v>
      </c>
      <c r="D636" t="s">
        <v>6</v>
      </c>
      <c r="E636" t="s">
        <v>2141</v>
      </c>
      <c r="F636" t="s">
        <v>2137</v>
      </c>
      <c r="G636" t="s">
        <v>2138</v>
      </c>
      <c r="H636" t="s">
        <v>2138</v>
      </c>
      <c r="I636" t="s">
        <v>2138</v>
      </c>
      <c r="J636" t="s">
        <v>2139</v>
      </c>
      <c r="K636" t="s">
        <v>2950</v>
      </c>
    </row>
    <row r="637" spans="3:11" x14ac:dyDescent="0.3">
      <c r="C637" t="s">
        <v>539</v>
      </c>
      <c r="D637" t="s">
        <v>6</v>
      </c>
      <c r="E637" t="s">
        <v>2141</v>
      </c>
      <c r="F637" t="s">
        <v>2137</v>
      </c>
      <c r="G637" t="s">
        <v>2138</v>
      </c>
      <c r="H637" t="s">
        <v>2138</v>
      </c>
      <c r="I637" t="s">
        <v>2138</v>
      </c>
      <c r="J637" t="s">
        <v>2139</v>
      </c>
      <c r="K637" t="s">
        <v>2951</v>
      </c>
    </row>
    <row r="638" spans="3:11" x14ac:dyDescent="0.3">
      <c r="C638" t="s">
        <v>540</v>
      </c>
      <c r="D638" t="s">
        <v>6</v>
      </c>
      <c r="E638" t="s">
        <v>2141</v>
      </c>
      <c r="F638" t="s">
        <v>2137</v>
      </c>
      <c r="G638" t="s">
        <v>2138</v>
      </c>
      <c r="H638" t="s">
        <v>2138</v>
      </c>
      <c r="I638" t="s">
        <v>2138</v>
      </c>
      <c r="J638" t="s">
        <v>2139</v>
      </c>
      <c r="K638" t="s">
        <v>2952</v>
      </c>
    </row>
    <row r="639" spans="3:11" x14ac:dyDescent="0.3">
      <c r="C639" t="s">
        <v>600</v>
      </c>
      <c r="D639" t="s">
        <v>6</v>
      </c>
      <c r="E639" t="s">
        <v>2141</v>
      </c>
      <c r="F639" t="s">
        <v>2137</v>
      </c>
      <c r="G639" t="s">
        <v>2138</v>
      </c>
      <c r="H639" t="s">
        <v>2138</v>
      </c>
      <c r="I639" t="s">
        <v>2138</v>
      </c>
      <c r="J639" t="s">
        <v>2139</v>
      </c>
      <c r="K639" t="s">
        <v>2953</v>
      </c>
    </row>
    <row r="640" spans="3:11" x14ac:dyDescent="0.3">
      <c r="C640" t="s">
        <v>764</v>
      </c>
      <c r="D640" t="s">
        <v>6</v>
      </c>
      <c r="E640" t="s">
        <v>2141</v>
      </c>
      <c r="F640" t="s">
        <v>2137</v>
      </c>
      <c r="G640" t="s">
        <v>2138</v>
      </c>
      <c r="H640" t="s">
        <v>2138</v>
      </c>
      <c r="I640" t="s">
        <v>2138</v>
      </c>
      <c r="J640" t="s">
        <v>2139</v>
      </c>
      <c r="K640" t="s">
        <v>2954</v>
      </c>
    </row>
    <row r="641" spans="3:11" x14ac:dyDescent="0.3">
      <c r="C641" t="s">
        <v>765</v>
      </c>
      <c r="D641" t="s">
        <v>6</v>
      </c>
      <c r="E641" t="s">
        <v>2141</v>
      </c>
      <c r="F641" t="s">
        <v>2137</v>
      </c>
      <c r="G641" t="s">
        <v>2138</v>
      </c>
      <c r="H641" t="s">
        <v>2138</v>
      </c>
      <c r="I641" t="s">
        <v>2138</v>
      </c>
      <c r="J641" t="s">
        <v>2139</v>
      </c>
      <c r="K641" t="s">
        <v>2955</v>
      </c>
    </row>
    <row r="642" spans="3:11" x14ac:dyDescent="0.3">
      <c r="C642" t="s">
        <v>766</v>
      </c>
      <c r="D642" t="s">
        <v>6</v>
      </c>
      <c r="E642" t="s">
        <v>2141</v>
      </c>
      <c r="F642" t="s">
        <v>2137</v>
      </c>
      <c r="G642" t="s">
        <v>2138</v>
      </c>
      <c r="H642" t="s">
        <v>2138</v>
      </c>
      <c r="I642" t="s">
        <v>2138</v>
      </c>
      <c r="J642" t="s">
        <v>2139</v>
      </c>
      <c r="K642" t="s">
        <v>2956</v>
      </c>
    </row>
    <row r="643" spans="3:11" x14ac:dyDescent="0.3">
      <c r="C643" t="s">
        <v>767</v>
      </c>
      <c r="D643" t="s">
        <v>6</v>
      </c>
      <c r="E643" t="s">
        <v>2141</v>
      </c>
      <c r="F643" t="s">
        <v>2137</v>
      </c>
      <c r="G643" t="s">
        <v>2138</v>
      </c>
      <c r="H643" t="s">
        <v>2138</v>
      </c>
      <c r="I643" t="s">
        <v>2138</v>
      </c>
      <c r="J643" t="s">
        <v>2139</v>
      </c>
      <c r="K643" t="s">
        <v>2957</v>
      </c>
    </row>
    <row r="644" spans="3:11" x14ac:dyDescent="0.3">
      <c r="C644" t="s">
        <v>768</v>
      </c>
      <c r="D644" t="s">
        <v>6</v>
      </c>
      <c r="E644" t="s">
        <v>2141</v>
      </c>
      <c r="F644" t="s">
        <v>2137</v>
      </c>
      <c r="G644" t="s">
        <v>2138</v>
      </c>
      <c r="H644" t="s">
        <v>2138</v>
      </c>
      <c r="I644" t="s">
        <v>2138</v>
      </c>
      <c r="J644" t="s">
        <v>2139</v>
      </c>
      <c r="K644" t="s">
        <v>2958</v>
      </c>
    </row>
    <row r="645" spans="3:11" x14ac:dyDescent="0.3">
      <c r="C645" t="s">
        <v>769</v>
      </c>
      <c r="D645" t="s">
        <v>6</v>
      </c>
      <c r="E645" t="s">
        <v>2141</v>
      </c>
      <c r="F645" t="s">
        <v>2137</v>
      </c>
      <c r="G645" t="s">
        <v>2138</v>
      </c>
      <c r="H645" t="s">
        <v>2138</v>
      </c>
      <c r="I645" t="s">
        <v>2138</v>
      </c>
      <c r="J645" t="s">
        <v>2139</v>
      </c>
      <c r="K645" t="s">
        <v>2959</v>
      </c>
    </row>
    <row r="646" spans="3:11" x14ac:dyDescent="0.3">
      <c r="C646" t="s">
        <v>770</v>
      </c>
      <c r="D646" t="s">
        <v>6</v>
      </c>
      <c r="E646" t="s">
        <v>2141</v>
      </c>
      <c r="F646" t="s">
        <v>2137</v>
      </c>
      <c r="G646" t="s">
        <v>2138</v>
      </c>
      <c r="H646" t="s">
        <v>2138</v>
      </c>
      <c r="I646" t="s">
        <v>2138</v>
      </c>
      <c r="J646" t="s">
        <v>2139</v>
      </c>
      <c r="K646" t="s">
        <v>2960</v>
      </c>
    </row>
    <row r="647" spans="3:11" x14ac:dyDescent="0.3">
      <c r="C647" t="s">
        <v>771</v>
      </c>
      <c r="D647" t="s">
        <v>6</v>
      </c>
      <c r="E647" t="s">
        <v>2141</v>
      </c>
      <c r="F647" t="s">
        <v>2137</v>
      </c>
      <c r="G647" t="s">
        <v>2138</v>
      </c>
      <c r="H647" t="s">
        <v>2138</v>
      </c>
      <c r="I647" t="s">
        <v>2138</v>
      </c>
      <c r="J647" t="s">
        <v>2139</v>
      </c>
      <c r="K647" t="s">
        <v>2961</v>
      </c>
    </row>
    <row r="648" spans="3:11" x14ac:dyDescent="0.3">
      <c r="C648" t="s">
        <v>772</v>
      </c>
      <c r="D648" t="s">
        <v>6</v>
      </c>
      <c r="E648" t="s">
        <v>2141</v>
      </c>
      <c r="F648" t="s">
        <v>2137</v>
      </c>
      <c r="G648" t="s">
        <v>2138</v>
      </c>
      <c r="H648" t="s">
        <v>2138</v>
      </c>
      <c r="I648" t="s">
        <v>2138</v>
      </c>
      <c r="J648" t="s">
        <v>2139</v>
      </c>
      <c r="K648" t="s">
        <v>2962</v>
      </c>
    </row>
    <row r="649" spans="3:11" x14ac:dyDescent="0.3">
      <c r="C649" t="s">
        <v>773</v>
      </c>
      <c r="D649" t="s">
        <v>6</v>
      </c>
      <c r="E649" t="s">
        <v>2141</v>
      </c>
      <c r="F649" t="s">
        <v>2137</v>
      </c>
      <c r="G649" t="s">
        <v>2138</v>
      </c>
      <c r="H649" t="s">
        <v>2138</v>
      </c>
      <c r="I649" t="s">
        <v>2138</v>
      </c>
      <c r="J649" t="s">
        <v>2139</v>
      </c>
      <c r="K649" t="s">
        <v>2963</v>
      </c>
    </row>
    <row r="650" spans="3:11" x14ac:dyDescent="0.3">
      <c r="C650" t="s">
        <v>774</v>
      </c>
      <c r="D650" t="s">
        <v>6</v>
      </c>
      <c r="E650" t="s">
        <v>2141</v>
      </c>
      <c r="F650" t="s">
        <v>2137</v>
      </c>
      <c r="G650" t="s">
        <v>2138</v>
      </c>
      <c r="H650" t="s">
        <v>2138</v>
      </c>
      <c r="I650" t="s">
        <v>2138</v>
      </c>
      <c r="J650" t="s">
        <v>2139</v>
      </c>
      <c r="K650" t="s">
        <v>2964</v>
      </c>
    </row>
    <row r="651" spans="3:11" x14ac:dyDescent="0.3">
      <c r="C651" t="s">
        <v>779</v>
      </c>
      <c r="D651" t="s">
        <v>6</v>
      </c>
      <c r="E651" t="s">
        <v>2141</v>
      </c>
      <c r="F651" t="s">
        <v>2137</v>
      </c>
      <c r="G651" t="s">
        <v>2138</v>
      </c>
      <c r="H651" t="s">
        <v>2138</v>
      </c>
      <c r="I651" t="s">
        <v>2138</v>
      </c>
      <c r="J651" t="s">
        <v>2139</v>
      </c>
      <c r="K651" t="s">
        <v>2965</v>
      </c>
    </row>
    <row r="652" spans="3:11" x14ac:dyDescent="0.3">
      <c r="C652" t="s">
        <v>780</v>
      </c>
      <c r="D652" t="s">
        <v>6</v>
      </c>
      <c r="E652" t="s">
        <v>2141</v>
      </c>
      <c r="F652" t="s">
        <v>2137</v>
      </c>
      <c r="G652" t="s">
        <v>2138</v>
      </c>
      <c r="H652" t="s">
        <v>2138</v>
      </c>
      <c r="I652" t="s">
        <v>2138</v>
      </c>
      <c r="J652" t="s">
        <v>2139</v>
      </c>
      <c r="K652" t="s">
        <v>2966</v>
      </c>
    </row>
    <row r="653" spans="3:11" x14ac:dyDescent="0.3">
      <c r="C653" t="s">
        <v>782</v>
      </c>
      <c r="D653" t="s">
        <v>6</v>
      </c>
      <c r="E653" t="s">
        <v>2141</v>
      </c>
      <c r="F653" t="s">
        <v>2137</v>
      </c>
      <c r="G653" t="s">
        <v>2138</v>
      </c>
      <c r="H653" t="s">
        <v>2138</v>
      </c>
      <c r="I653" t="s">
        <v>2138</v>
      </c>
      <c r="J653" t="s">
        <v>2139</v>
      </c>
      <c r="K653" t="s">
        <v>2967</v>
      </c>
    </row>
    <row r="654" spans="3:11" x14ac:dyDescent="0.3">
      <c r="C654" t="s">
        <v>783</v>
      </c>
      <c r="D654" t="s">
        <v>6</v>
      </c>
      <c r="E654" t="s">
        <v>2141</v>
      </c>
      <c r="F654" t="s">
        <v>2137</v>
      </c>
      <c r="G654" t="s">
        <v>2138</v>
      </c>
      <c r="H654" t="s">
        <v>2138</v>
      </c>
      <c r="I654" t="s">
        <v>2138</v>
      </c>
      <c r="J654" t="s">
        <v>2139</v>
      </c>
      <c r="K654" t="s">
        <v>2968</v>
      </c>
    </row>
    <row r="655" spans="3:11" x14ac:dyDescent="0.3">
      <c r="C655" t="s">
        <v>784</v>
      </c>
      <c r="D655" t="s">
        <v>6</v>
      </c>
      <c r="E655" t="s">
        <v>2141</v>
      </c>
      <c r="F655" t="s">
        <v>2137</v>
      </c>
      <c r="G655" t="s">
        <v>2138</v>
      </c>
      <c r="H655" t="s">
        <v>2138</v>
      </c>
      <c r="I655" t="s">
        <v>2138</v>
      </c>
      <c r="J655" t="s">
        <v>2139</v>
      </c>
      <c r="K655" t="s">
        <v>2969</v>
      </c>
    </row>
    <row r="656" spans="3:11" x14ac:dyDescent="0.3">
      <c r="C656" t="s">
        <v>786</v>
      </c>
      <c r="D656" t="s">
        <v>6</v>
      </c>
      <c r="E656" t="s">
        <v>2141</v>
      </c>
      <c r="F656" t="s">
        <v>2137</v>
      </c>
      <c r="G656" t="s">
        <v>2138</v>
      </c>
      <c r="H656" t="s">
        <v>2138</v>
      </c>
      <c r="I656" t="s">
        <v>2138</v>
      </c>
      <c r="J656" t="s">
        <v>2139</v>
      </c>
      <c r="K656" t="s">
        <v>2970</v>
      </c>
    </row>
    <row r="657" spans="3:11" x14ac:dyDescent="0.3">
      <c r="C657" t="s">
        <v>787</v>
      </c>
      <c r="D657" t="s">
        <v>6</v>
      </c>
      <c r="E657" t="s">
        <v>2141</v>
      </c>
      <c r="F657" t="s">
        <v>2137</v>
      </c>
      <c r="G657" t="s">
        <v>2138</v>
      </c>
      <c r="H657" t="s">
        <v>2138</v>
      </c>
      <c r="I657" t="s">
        <v>2138</v>
      </c>
      <c r="J657" t="s">
        <v>2139</v>
      </c>
      <c r="K657" t="s">
        <v>2971</v>
      </c>
    </row>
    <row r="658" spans="3:11" x14ac:dyDescent="0.3">
      <c r="C658" t="s">
        <v>788</v>
      </c>
      <c r="D658" t="s">
        <v>6</v>
      </c>
      <c r="E658" t="s">
        <v>2141</v>
      </c>
      <c r="F658" t="s">
        <v>2137</v>
      </c>
      <c r="G658" t="s">
        <v>2138</v>
      </c>
      <c r="H658" t="s">
        <v>2138</v>
      </c>
      <c r="I658" t="s">
        <v>2138</v>
      </c>
      <c r="J658" t="s">
        <v>2139</v>
      </c>
      <c r="K658" t="s">
        <v>2972</v>
      </c>
    </row>
    <row r="659" spans="3:11" x14ac:dyDescent="0.3">
      <c r="C659" t="s">
        <v>789</v>
      </c>
      <c r="D659" t="s">
        <v>6</v>
      </c>
      <c r="E659" t="s">
        <v>2141</v>
      </c>
      <c r="F659" t="s">
        <v>2137</v>
      </c>
      <c r="G659" t="s">
        <v>2138</v>
      </c>
      <c r="H659" t="s">
        <v>2138</v>
      </c>
      <c r="I659" t="s">
        <v>2138</v>
      </c>
      <c r="J659" t="s">
        <v>2139</v>
      </c>
      <c r="K659" t="s">
        <v>2973</v>
      </c>
    </row>
    <row r="660" spans="3:11" x14ac:dyDescent="0.3">
      <c r="C660" t="s">
        <v>908</v>
      </c>
      <c r="D660" t="s">
        <v>6</v>
      </c>
      <c r="E660" t="s">
        <v>2141</v>
      </c>
      <c r="F660" t="s">
        <v>2137</v>
      </c>
      <c r="G660" t="s">
        <v>2138</v>
      </c>
      <c r="H660" t="s">
        <v>2138</v>
      </c>
      <c r="I660" t="s">
        <v>2138</v>
      </c>
      <c r="J660" t="s">
        <v>2139</v>
      </c>
      <c r="K660" t="s">
        <v>2974</v>
      </c>
    </row>
    <row r="661" spans="3:11" x14ac:dyDescent="0.3">
      <c r="C661" t="s">
        <v>909</v>
      </c>
      <c r="D661" t="s">
        <v>6</v>
      </c>
      <c r="E661" t="s">
        <v>2141</v>
      </c>
      <c r="F661" t="s">
        <v>2137</v>
      </c>
      <c r="G661" t="s">
        <v>2138</v>
      </c>
      <c r="H661" t="s">
        <v>2138</v>
      </c>
      <c r="I661" t="s">
        <v>2138</v>
      </c>
      <c r="J661" t="s">
        <v>2139</v>
      </c>
      <c r="K661" t="s">
        <v>2975</v>
      </c>
    </row>
    <row r="662" spans="3:11" x14ac:dyDescent="0.3">
      <c r="C662" t="s">
        <v>917</v>
      </c>
      <c r="D662" t="s">
        <v>6</v>
      </c>
      <c r="E662" t="s">
        <v>2141</v>
      </c>
      <c r="F662" t="s">
        <v>2137</v>
      </c>
      <c r="G662" t="s">
        <v>2138</v>
      </c>
      <c r="H662" t="s">
        <v>2138</v>
      </c>
      <c r="I662" t="s">
        <v>2138</v>
      </c>
      <c r="J662" t="s">
        <v>2139</v>
      </c>
      <c r="K662" t="s">
        <v>2976</v>
      </c>
    </row>
    <row r="663" spans="3:11" x14ac:dyDescent="0.3">
      <c r="C663" t="s">
        <v>919</v>
      </c>
      <c r="D663" t="s">
        <v>6</v>
      </c>
      <c r="E663" t="s">
        <v>2141</v>
      </c>
      <c r="F663" t="s">
        <v>2137</v>
      </c>
      <c r="G663" t="s">
        <v>2138</v>
      </c>
      <c r="H663" t="s">
        <v>2138</v>
      </c>
      <c r="I663" t="s">
        <v>2138</v>
      </c>
      <c r="J663" t="s">
        <v>2139</v>
      </c>
      <c r="K663" t="s">
        <v>2977</v>
      </c>
    </row>
    <row r="664" spans="3:11" x14ac:dyDescent="0.3">
      <c r="C664" t="s">
        <v>922</v>
      </c>
      <c r="D664" t="s">
        <v>6</v>
      </c>
      <c r="E664" t="s">
        <v>2141</v>
      </c>
      <c r="F664" t="s">
        <v>2137</v>
      </c>
      <c r="G664" t="s">
        <v>2138</v>
      </c>
      <c r="H664" t="s">
        <v>2138</v>
      </c>
      <c r="I664" t="s">
        <v>2138</v>
      </c>
      <c r="J664" t="s">
        <v>2139</v>
      </c>
      <c r="K664" t="s">
        <v>2978</v>
      </c>
    </row>
    <row r="665" spans="3:11" x14ac:dyDescent="0.3">
      <c r="C665" t="s">
        <v>923</v>
      </c>
      <c r="D665" t="s">
        <v>6</v>
      </c>
      <c r="E665" t="s">
        <v>2141</v>
      </c>
      <c r="F665" t="s">
        <v>2137</v>
      </c>
      <c r="G665" t="s">
        <v>2138</v>
      </c>
      <c r="H665" t="s">
        <v>2138</v>
      </c>
      <c r="I665" t="s">
        <v>2138</v>
      </c>
      <c r="J665" t="s">
        <v>2139</v>
      </c>
      <c r="K665" t="s">
        <v>2979</v>
      </c>
    </row>
    <row r="666" spans="3:11" x14ac:dyDescent="0.3">
      <c r="C666" t="s">
        <v>926</v>
      </c>
      <c r="D666" t="s">
        <v>6</v>
      </c>
      <c r="E666" t="s">
        <v>2141</v>
      </c>
      <c r="F666" t="s">
        <v>2137</v>
      </c>
      <c r="G666" t="s">
        <v>2138</v>
      </c>
      <c r="H666" t="s">
        <v>2138</v>
      </c>
      <c r="I666" t="s">
        <v>2138</v>
      </c>
      <c r="J666" t="s">
        <v>2139</v>
      </c>
      <c r="K666" t="s">
        <v>2980</v>
      </c>
    </row>
    <row r="667" spans="3:11" x14ac:dyDescent="0.3">
      <c r="C667" t="s">
        <v>927</v>
      </c>
      <c r="D667" t="s">
        <v>6</v>
      </c>
      <c r="E667" t="s">
        <v>2141</v>
      </c>
      <c r="F667" t="s">
        <v>2137</v>
      </c>
      <c r="G667" t="s">
        <v>2138</v>
      </c>
      <c r="H667" t="s">
        <v>2138</v>
      </c>
      <c r="I667" t="s">
        <v>2138</v>
      </c>
      <c r="J667" t="s">
        <v>2139</v>
      </c>
      <c r="K667" t="s">
        <v>2981</v>
      </c>
    </row>
    <row r="668" spans="3:11" x14ac:dyDescent="0.3">
      <c r="C668" t="s">
        <v>928</v>
      </c>
      <c r="D668" t="s">
        <v>6</v>
      </c>
      <c r="E668" t="s">
        <v>2141</v>
      </c>
      <c r="F668" t="s">
        <v>2137</v>
      </c>
      <c r="G668" t="s">
        <v>2138</v>
      </c>
      <c r="H668" t="s">
        <v>2138</v>
      </c>
      <c r="I668" t="s">
        <v>2138</v>
      </c>
      <c r="J668" t="s">
        <v>2139</v>
      </c>
      <c r="K668" t="s">
        <v>2982</v>
      </c>
    </row>
    <row r="669" spans="3:11" x14ac:dyDescent="0.3">
      <c r="C669" t="s">
        <v>931</v>
      </c>
      <c r="D669" t="s">
        <v>6</v>
      </c>
      <c r="E669" t="s">
        <v>2141</v>
      </c>
      <c r="F669" t="s">
        <v>2137</v>
      </c>
      <c r="G669" t="s">
        <v>2138</v>
      </c>
      <c r="H669" t="s">
        <v>2138</v>
      </c>
      <c r="I669" t="s">
        <v>2138</v>
      </c>
      <c r="J669" t="s">
        <v>2139</v>
      </c>
      <c r="K669" t="s">
        <v>2983</v>
      </c>
    </row>
    <row r="670" spans="3:11" x14ac:dyDescent="0.3">
      <c r="C670" t="s">
        <v>932</v>
      </c>
      <c r="D670" t="s">
        <v>6</v>
      </c>
      <c r="E670" t="s">
        <v>2141</v>
      </c>
      <c r="F670" t="s">
        <v>2137</v>
      </c>
      <c r="G670" t="s">
        <v>2138</v>
      </c>
      <c r="H670" t="s">
        <v>2138</v>
      </c>
      <c r="I670" t="s">
        <v>2138</v>
      </c>
      <c r="J670" t="s">
        <v>2139</v>
      </c>
      <c r="K670" t="s">
        <v>2984</v>
      </c>
    </row>
    <row r="671" spans="3:11" x14ac:dyDescent="0.3">
      <c r="C671" t="s">
        <v>940</v>
      </c>
      <c r="D671" t="s">
        <v>6</v>
      </c>
      <c r="E671" t="s">
        <v>2141</v>
      </c>
      <c r="F671" t="s">
        <v>2137</v>
      </c>
      <c r="G671" t="s">
        <v>2138</v>
      </c>
      <c r="H671" t="s">
        <v>2138</v>
      </c>
      <c r="I671" t="s">
        <v>2138</v>
      </c>
      <c r="J671" t="s">
        <v>2139</v>
      </c>
      <c r="K671" t="s">
        <v>2985</v>
      </c>
    </row>
    <row r="672" spans="3:11" x14ac:dyDescent="0.3">
      <c r="C672" t="s">
        <v>942</v>
      </c>
      <c r="D672" t="s">
        <v>6</v>
      </c>
      <c r="E672" t="s">
        <v>2141</v>
      </c>
      <c r="F672" t="s">
        <v>2137</v>
      </c>
      <c r="G672" t="s">
        <v>2138</v>
      </c>
      <c r="H672" t="s">
        <v>2138</v>
      </c>
      <c r="I672" t="s">
        <v>2138</v>
      </c>
      <c r="J672" t="s">
        <v>2139</v>
      </c>
      <c r="K672" t="s">
        <v>2986</v>
      </c>
    </row>
    <row r="673" spans="3:11" x14ac:dyDescent="0.3">
      <c r="C673" t="s">
        <v>948</v>
      </c>
      <c r="D673" t="s">
        <v>6</v>
      </c>
      <c r="E673" t="s">
        <v>2141</v>
      </c>
      <c r="F673" t="s">
        <v>2137</v>
      </c>
      <c r="G673" t="s">
        <v>2138</v>
      </c>
      <c r="H673" t="s">
        <v>2138</v>
      </c>
      <c r="I673" t="s">
        <v>2138</v>
      </c>
      <c r="J673" t="s">
        <v>2139</v>
      </c>
      <c r="K673" t="s">
        <v>2987</v>
      </c>
    </row>
    <row r="674" spans="3:11" x14ac:dyDescent="0.3">
      <c r="C674" t="s">
        <v>949</v>
      </c>
      <c r="D674" t="s">
        <v>6</v>
      </c>
      <c r="E674" t="s">
        <v>2141</v>
      </c>
      <c r="F674" t="s">
        <v>2137</v>
      </c>
      <c r="G674" t="s">
        <v>2138</v>
      </c>
      <c r="H674" t="s">
        <v>2138</v>
      </c>
      <c r="I674" t="s">
        <v>2138</v>
      </c>
      <c r="J674" t="s">
        <v>2139</v>
      </c>
      <c r="K674" t="s">
        <v>2988</v>
      </c>
    </row>
    <row r="675" spans="3:11" x14ac:dyDescent="0.3">
      <c r="C675" t="s">
        <v>951</v>
      </c>
      <c r="D675" t="s">
        <v>6</v>
      </c>
      <c r="E675" t="s">
        <v>2141</v>
      </c>
      <c r="F675" t="s">
        <v>2137</v>
      </c>
      <c r="G675" t="s">
        <v>2138</v>
      </c>
      <c r="H675" t="s">
        <v>2138</v>
      </c>
      <c r="I675" t="s">
        <v>2138</v>
      </c>
      <c r="J675" t="s">
        <v>2139</v>
      </c>
      <c r="K675" t="s">
        <v>2989</v>
      </c>
    </row>
    <row r="676" spans="3:11" x14ac:dyDescent="0.3">
      <c r="C676" t="s">
        <v>953</v>
      </c>
      <c r="D676" t="s">
        <v>6</v>
      </c>
      <c r="E676" t="s">
        <v>2141</v>
      </c>
      <c r="F676" t="s">
        <v>2137</v>
      </c>
      <c r="G676" t="s">
        <v>2138</v>
      </c>
      <c r="H676" t="s">
        <v>2138</v>
      </c>
      <c r="I676" t="s">
        <v>2138</v>
      </c>
      <c r="J676" t="s">
        <v>2139</v>
      </c>
      <c r="K676" t="s">
        <v>2990</v>
      </c>
    </row>
    <row r="677" spans="3:11" x14ac:dyDescent="0.3">
      <c r="C677" t="s">
        <v>954</v>
      </c>
      <c r="D677" t="s">
        <v>6</v>
      </c>
      <c r="E677" t="s">
        <v>2141</v>
      </c>
      <c r="F677" t="s">
        <v>2137</v>
      </c>
      <c r="G677" t="s">
        <v>2138</v>
      </c>
      <c r="H677" t="s">
        <v>2138</v>
      </c>
      <c r="I677" t="s">
        <v>2138</v>
      </c>
      <c r="J677" t="s">
        <v>2139</v>
      </c>
      <c r="K677" t="s">
        <v>2991</v>
      </c>
    </row>
    <row r="678" spans="3:11" x14ac:dyDescent="0.3">
      <c r="C678" t="s">
        <v>960</v>
      </c>
      <c r="D678" t="s">
        <v>6</v>
      </c>
      <c r="E678" t="s">
        <v>2141</v>
      </c>
      <c r="F678" t="s">
        <v>2137</v>
      </c>
      <c r="G678" t="s">
        <v>2138</v>
      </c>
      <c r="H678" t="s">
        <v>2138</v>
      </c>
      <c r="I678" t="s">
        <v>2138</v>
      </c>
      <c r="J678" t="s">
        <v>2139</v>
      </c>
      <c r="K678" t="s">
        <v>2992</v>
      </c>
    </row>
    <row r="679" spans="3:11" x14ac:dyDescent="0.3">
      <c r="C679" t="s">
        <v>961</v>
      </c>
      <c r="D679" t="s">
        <v>6</v>
      </c>
      <c r="E679" t="s">
        <v>2141</v>
      </c>
      <c r="F679" t="s">
        <v>2137</v>
      </c>
      <c r="G679" t="s">
        <v>2138</v>
      </c>
      <c r="H679" t="s">
        <v>2138</v>
      </c>
      <c r="I679" t="s">
        <v>2138</v>
      </c>
      <c r="J679" t="s">
        <v>2139</v>
      </c>
      <c r="K679" t="s">
        <v>2993</v>
      </c>
    </row>
    <row r="680" spans="3:11" x14ac:dyDescent="0.3">
      <c r="C680" t="s">
        <v>962</v>
      </c>
      <c r="D680" t="s">
        <v>6</v>
      </c>
      <c r="E680" t="s">
        <v>2141</v>
      </c>
      <c r="F680" t="s">
        <v>2137</v>
      </c>
      <c r="G680" t="s">
        <v>2138</v>
      </c>
      <c r="H680" t="s">
        <v>2138</v>
      </c>
      <c r="I680" t="s">
        <v>2138</v>
      </c>
      <c r="J680" t="s">
        <v>2139</v>
      </c>
      <c r="K680" t="s">
        <v>2994</v>
      </c>
    </row>
    <row r="681" spans="3:11" x14ac:dyDescent="0.3">
      <c r="C681" t="s">
        <v>963</v>
      </c>
      <c r="D681" t="s">
        <v>6</v>
      </c>
      <c r="E681" t="s">
        <v>2141</v>
      </c>
      <c r="F681" t="s">
        <v>2137</v>
      </c>
      <c r="G681" t="s">
        <v>2138</v>
      </c>
      <c r="H681" t="s">
        <v>2138</v>
      </c>
      <c r="I681" t="s">
        <v>2138</v>
      </c>
      <c r="J681" t="s">
        <v>2139</v>
      </c>
      <c r="K681" t="s">
        <v>2995</v>
      </c>
    </row>
    <row r="682" spans="3:11" x14ac:dyDescent="0.3">
      <c r="C682" t="s">
        <v>964</v>
      </c>
      <c r="D682" t="s">
        <v>6</v>
      </c>
      <c r="E682" t="s">
        <v>2141</v>
      </c>
      <c r="F682" t="s">
        <v>2137</v>
      </c>
      <c r="G682" t="s">
        <v>2138</v>
      </c>
      <c r="H682" t="s">
        <v>2138</v>
      </c>
      <c r="I682" t="s">
        <v>2138</v>
      </c>
      <c r="J682" t="s">
        <v>2139</v>
      </c>
      <c r="K682" t="s">
        <v>2996</v>
      </c>
    </row>
    <row r="683" spans="3:11" x14ac:dyDescent="0.3">
      <c r="C683" t="s">
        <v>968</v>
      </c>
      <c r="D683" t="s">
        <v>6</v>
      </c>
      <c r="E683" t="s">
        <v>2141</v>
      </c>
      <c r="F683" t="s">
        <v>2137</v>
      </c>
      <c r="G683" t="s">
        <v>2138</v>
      </c>
      <c r="H683" t="s">
        <v>2138</v>
      </c>
      <c r="I683" t="s">
        <v>2138</v>
      </c>
      <c r="J683" t="s">
        <v>2139</v>
      </c>
      <c r="K683" t="s">
        <v>2997</v>
      </c>
    </row>
    <row r="684" spans="3:11" x14ac:dyDescent="0.3">
      <c r="C684" t="s">
        <v>970</v>
      </c>
      <c r="D684" t="s">
        <v>6</v>
      </c>
      <c r="E684" t="s">
        <v>2141</v>
      </c>
      <c r="F684" t="s">
        <v>2137</v>
      </c>
      <c r="G684" t="s">
        <v>2138</v>
      </c>
      <c r="H684" t="s">
        <v>2138</v>
      </c>
      <c r="I684" t="s">
        <v>2138</v>
      </c>
      <c r="J684" t="s">
        <v>2139</v>
      </c>
      <c r="K684" t="s">
        <v>2998</v>
      </c>
    </row>
    <row r="685" spans="3:11" x14ac:dyDescent="0.3">
      <c r="C685" t="s">
        <v>971</v>
      </c>
      <c r="D685" t="s">
        <v>6</v>
      </c>
      <c r="E685" t="s">
        <v>2141</v>
      </c>
      <c r="F685" t="s">
        <v>2137</v>
      </c>
      <c r="G685" t="s">
        <v>2138</v>
      </c>
      <c r="H685" t="s">
        <v>2138</v>
      </c>
      <c r="I685" t="s">
        <v>2138</v>
      </c>
      <c r="J685" t="s">
        <v>2139</v>
      </c>
      <c r="K685" t="s">
        <v>2999</v>
      </c>
    </row>
    <row r="686" spans="3:11" x14ac:dyDescent="0.3">
      <c r="C686" t="s">
        <v>976</v>
      </c>
      <c r="D686" t="s">
        <v>6</v>
      </c>
      <c r="E686" t="s">
        <v>2141</v>
      </c>
      <c r="F686" t="s">
        <v>2137</v>
      </c>
      <c r="G686" t="s">
        <v>2138</v>
      </c>
      <c r="H686" t="s">
        <v>2138</v>
      </c>
      <c r="I686" t="s">
        <v>2138</v>
      </c>
      <c r="J686" t="s">
        <v>2139</v>
      </c>
      <c r="K686" t="s">
        <v>3000</v>
      </c>
    </row>
    <row r="687" spans="3:11" x14ac:dyDescent="0.3">
      <c r="C687" t="s">
        <v>977</v>
      </c>
      <c r="D687" t="s">
        <v>6</v>
      </c>
      <c r="E687" t="s">
        <v>2141</v>
      </c>
      <c r="F687" t="s">
        <v>2137</v>
      </c>
      <c r="G687" t="s">
        <v>2138</v>
      </c>
      <c r="H687" t="s">
        <v>2138</v>
      </c>
      <c r="I687" t="s">
        <v>2138</v>
      </c>
      <c r="J687" t="s">
        <v>2139</v>
      </c>
      <c r="K687" t="s">
        <v>3001</v>
      </c>
    </row>
    <row r="688" spans="3:11" x14ac:dyDescent="0.3">
      <c r="C688" t="s">
        <v>978</v>
      </c>
      <c r="D688" t="s">
        <v>6</v>
      </c>
      <c r="E688" t="s">
        <v>2141</v>
      </c>
      <c r="F688" t="s">
        <v>2137</v>
      </c>
      <c r="G688" t="s">
        <v>2138</v>
      </c>
      <c r="H688" t="s">
        <v>2138</v>
      </c>
      <c r="I688" t="s">
        <v>2138</v>
      </c>
      <c r="J688" t="s">
        <v>2139</v>
      </c>
      <c r="K688" t="s">
        <v>3002</v>
      </c>
    </row>
    <row r="689" spans="3:11" x14ac:dyDescent="0.3">
      <c r="C689" t="s">
        <v>980</v>
      </c>
      <c r="D689" t="s">
        <v>6</v>
      </c>
      <c r="E689" t="s">
        <v>2141</v>
      </c>
      <c r="F689" t="s">
        <v>2137</v>
      </c>
      <c r="G689" t="s">
        <v>2138</v>
      </c>
      <c r="H689" t="s">
        <v>2138</v>
      </c>
      <c r="I689" t="s">
        <v>2138</v>
      </c>
      <c r="J689" t="s">
        <v>2139</v>
      </c>
      <c r="K689" t="s">
        <v>3003</v>
      </c>
    </row>
    <row r="690" spans="3:11" x14ac:dyDescent="0.3">
      <c r="C690" t="s">
        <v>1007</v>
      </c>
      <c r="D690" t="s">
        <v>6</v>
      </c>
      <c r="E690" t="s">
        <v>2141</v>
      </c>
      <c r="F690" t="s">
        <v>2137</v>
      </c>
      <c r="G690" t="s">
        <v>2138</v>
      </c>
      <c r="H690" t="s">
        <v>2138</v>
      </c>
      <c r="I690" t="s">
        <v>2138</v>
      </c>
      <c r="J690" t="s">
        <v>2139</v>
      </c>
      <c r="K690" t="s">
        <v>3004</v>
      </c>
    </row>
    <row r="691" spans="3:11" x14ac:dyDescent="0.3">
      <c r="C691" t="s">
        <v>1008</v>
      </c>
      <c r="D691" t="s">
        <v>6</v>
      </c>
      <c r="E691" t="s">
        <v>2141</v>
      </c>
      <c r="F691" t="s">
        <v>2137</v>
      </c>
      <c r="G691" t="s">
        <v>2138</v>
      </c>
      <c r="H691" t="s">
        <v>2138</v>
      </c>
      <c r="I691" t="s">
        <v>2138</v>
      </c>
      <c r="J691" t="s">
        <v>2139</v>
      </c>
      <c r="K691" t="s">
        <v>3005</v>
      </c>
    </row>
    <row r="692" spans="3:11" x14ac:dyDescent="0.3">
      <c r="C692" t="s">
        <v>1009</v>
      </c>
      <c r="D692" t="s">
        <v>6</v>
      </c>
      <c r="E692" t="s">
        <v>2141</v>
      </c>
      <c r="F692" t="s">
        <v>2137</v>
      </c>
      <c r="G692" t="s">
        <v>2138</v>
      </c>
      <c r="H692" t="s">
        <v>2138</v>
      </c>
      <c r="I692" t="s">
        <v>2138</v>
      </c>
      <c r="J692" t="s">
        <v>2139</v>
      </c>
      <c r="K692" t="s">
        <v>3006</v>
      </c>
    </row>
    <row r="693" spans="3:11" x14ac:dyDescent="0.3">
      <c r="C693" t="s">
        <v>1011</v>
      </c>
      <c r="D693" t="s">
        <v>6</v>
      </c>
      <c r="E693" t="s">
        <v>2141</v>
      </c>
      <c r="F693" t="s">
        <v>2137</v>
      </c>
      <c r="G693" t="s">
        <v>2138</v>
      </c>
      <c r="H693" t="s">
        <v>2138</v>
      </c>
      <c r="I693" t="s">
        <v>2138</v>
      </c>
      <c r="J693" t="s">
        <v>2139</v>
      </c>
      <c r="K693" t="s">
        <v>3007</v>
      </c>
    </row>
    <row r="694" spans="3:11" x14ac:dyDescent="0.3">
      <c r="C694" t="s">
        <v>1012</v>
      </c>
      <c r="D694" t="s">
        <v>6</v>
      </c>
      <c r="E694" t="s">
        <v>2141</v>
      </c>
      <c r="F694" t="s">
        <v>2137</v>
      </c>
      <c r="G694" t="s">
        <v>2138</v>
      </c>
      <c r="H694" t="s">
        <v>2138</v>
      </c>
      <c r="I694" t="s">
        <v>2138</v>
      </c>
      <c r="J694" t="s">
        <v>2139</v>
      </c>
      <c r="K694" t="s">
        <v>3008</v>
      </c>
    </row>
    <row r="695" spans="3:11" x14ac:dyDescent="0.3">
      <c r="C695" t="s">
        <v>1023</v>
      </c>
      <c r="D695" t="s">
        <v>6</v>
      </c>
      <c r="E695" t="s">
        <v>2141</v>
      </c>
      <c r="F695" t="s">
        <v>2137</v>
      </c>
      <c r="G695" t="s">
        <v>2138</v>
      </c>
      <c r="H695" t="s">
        <v>2138</v>
      </c>
      <c r="I695" t="s">
        <v>2138</v>
      </c>
      <c r="J695" t="s">
        <v>2139</v>
      </c>
      <c r="K695" t="s">
        <v>3009</v>
      </c>
    </row>
    <row r="696" spans="3:11" x14ac:dyDescent="0.3">
      <c r="C696" t="s">
        <v>1025</v>
      </c>
      <c r="D696" t="s">
        <v>6</v>
      </c>
      <c r="E696" t="s">
        <v>2141</v>
      </c>
      <c r="F696" t="s">
        <v>2137</v>
      </c>
      <c r="G696" t="s">
        <v>2138</v>
      </c>
      <c r="H696" t="s">
        <v>2138</v>
      </c>
      <c r="I696" t="s">
        <v>2138</v>
      </c>
      <c r="J696" t="s">
        <v>2139</v>
      </c>
      <c r="K696" t="s">
        <v>3010</v>
      </c>
    </row>
    <row r="697" spans="3:11" x14ac:dyDescent="0.3">
      <c r="C697" t="s">
        <v>1036</v>
      </c>
      <c r="D697" t="s">
        <v>6</v>
      </c>
      <c r="E697" t="s">
        <v>2141</v>
      </c>
      <c r="F697" t="s">
        <v>2137</v>
      </c>
      <c r="G697" t="s">
        <v>2138</v>
      </c>
      <c r="H697" t="s">
        <v>2138</v>
      </c>
      <c r="I697" t="s">
        <v>2138</v>
      </c>
      <c r="J697" t="s">
        <v>2139</v>
      </c>
      <c r="K697" t="s">
        <v>3011</v>
      </c>
    </row>
    <row r="698" spans="3:11" x14ac:dyDescent="0.3">
      <c r="C698" t="s">
        <v>1037</v>
      </c>
      <c r="D698" t="s">
        <v>6</v>
      </c>
      <c r="E698" t="s">
        <v>2141</v>
      </c>
      <c r="F698" t="s">
        <v>2137</v>
      </c>
      <c r="G698" t="s">
        <v>2138</v>
      </c>
      <c r="H698" t="s">
        <v>2138</v>
      </c>
      <c r="I698" t="s">
        <v>2138</v>
      </c>
      <c r="J698" t="s">
        <v>2139</v>
      </c>
      <c r="K698" t="s">
        <v>2925</v>
      </c>
    </row>
    <row r="699" spans="3:11" x14ac:dyDescent="0.3">
      <c r="C699" t="s">
        <v>1085</v>
      </c>
      <c r="D699" t="s">
        <v>6</v>
      </c>
      <c r="E699" t="s">
        <v>2141</v>
      </c>
      <c r="F699" t="s">
        <v>2137</v>
      </c>
      <c r="G699" t="s">
        <v>2138</v>
      </c>
      <c r="H699" t="s">
        <v>2138</v>
      </c>
      <c r="I699" t="s">
        <v>2138</v>
      </c>
      <c r="J699" t="s">
        <v>2139</v>
      </c>
      <c r="K699" t="s">
        <v>3012</v>
      </c>
    </row>
    <row r="700" spans="3:11" x14ac:dyDescent="0.3">
      <c r="C700" t="s">
        <v>1086</v>
      </c>
      <c r="D700" t="s">
        <v>6</v>
      </c>
      <c r="E700" t="s">
        <v>2141</v>
      </c>
      <c r="F700" t="s">
        <v>2137</v>
      </c>
      <c r="G700" t="s">
        <v>2138</v>
      </c>
      <c r="H700" t="s">
        <v>2138</v>
      </c>
      <c r="I700" t="s">
        <v>2138</v>
      </c>
      <c r="J700" t="s">
        <v>2139</v>
      </c>
      <c r="K700" t="s">
        <v>3013</v>
      </c>
    </row>
    <row r="701" spans="3:11" x14ac:dyDescent="0.3">
      <c r="C701" t="s">
        <v>2898</v>
      </c>
      <c r="D701" t="s">
        <v>6</v>
      </c>
      <c r="E701" t="s">
        <v>2141</v>
      </c>
      <c r="F701" t="s">
        <v>2137</v>
      </c>
      <c r="G701" t="s">
        <v>2138</v>
      </c>
      <c r="H701" t="s">
        <v>2138</v>
      </c>
      <c r="I701" t="s">
        <v>2138</v>
      </c>
      <c r="J701" t="s">
        <v>2139</v>
      </c>
      <c r="K701" t="s">
        <v>2899</v>
      </c>
    </row>
    <row r="702" spans="3:11" x14ac:dyDescent="0.3">
      <c r="C702" t="s">
        <v>2896</v>
      </c>
      <c r="D702" t="s">
        <v>6</v>
      </c>
      <c r="E702" t="s">
        <v>2141</v>
      </c>
      <c r="F702" t="s">
        <v>2137</v>
      </c>
      <c r="G702" t="s">
        <v>2138</v>
      </c>
      <c r="H702" t="s">
        <v>2138</v>
      </c>
      <c r="I702" t="s">
        <v>2138</v>
      </c>
      <c r="J702" t="s">
        <v>2139</v>
      </c>
      <c r="K702" t="s">
        <v>2897</v>
      </c>
    </row>
    <row r="703" spans="3:11" x14ac:dyDescent="0.3">
      <c r="C703" t="s">
        <v>2900</v>
      </c>
      <c r="D703" t="s">
        <v>6</v>
      </c>
      <c r="E703" t="s">
        <v>2141</v>
      </c>
      <c r="F703" t="s">
        <v>2137</v>
      </c>
      <c r="G703" t="s">
        <v>2138</v>
      </c>
      <c r="H703" t="s">
        <v>2138</v>
      </c>
      <c r="I703" t="s">
        <v>2138</v>
      </c>
      <c r="J703" t="s">
        <v>2139</v>
      </c>
      <c r="K703" t="s">
        <v>2901</v>
      </c>
    </row>
    <row r="704" spans="3:11" x14ac:dyDescent="0.3">
      <c r="C704" t="s">
        <v>2908</v>
      </c>
      <c r="D704" t="s">
        <v>6</v>
      </c>
      <c r="E704" t="s">
        <v>2141</v>
      </c>
      <c r="F704" t="s">
        <v>2137</v>
      </c>
      <c r="G704" t="s">
        <v>2138</v>
      </c>
      <c r="H704" t="s">
        <v>2138</v>
      </c>
      <c r="I704" t="s">
        <v>2138</v>
      </c>
      <c r="J704" t="s">
        <v>2139</v>
      </c>
      <c r="K704" t="s">
        <v>2909</v>
      </c>
    </row>
    <row r="705" spans="3:11" x14ac:dyDescent="0.3">
      <c r="C705" t="s">
        <v>2910</v>
      </c>
      <c r="D705" t="s">
        <v>6</v>
      </c>
      <c r="E705" t="s">
        <v>2141</v>
      </c>
      <c r="F705" t="s">
        <v>2137</v>
      </c>
      <c r="G705" t="s">
        <v>2138</v>
      </c>
      <c r="H705" t="s">
        <v>2138</v>
      </c>
      <c r="I705" t="s">
        <v>2138</v>
      </c>
      <c r="J705" t="s">
        <v>2139</v>
      </c>
      <c r="K705" t="s">
        <v>2911</v>
      </c>
    </row>
    <row r="706" spans="3:11" x14ac:dyDescent="0.3">
      <c r="C706" t="s">
        <v>1089</v>
      </c>
      <c r="D706" t="s">
        <v>6</v>
      </c>
      <c r="E706" t="s">
        <v>2141</v>
      </c>
      <c r="F706" t="s">
        <v>2137</v>
      </c>
      <c r="G706" t="s">
        <v>2138</v>
      </c>
      <c r="H706" t="s">
        <v>2138</v>
      </c>
      <c r="I706" t="s">
        <v>2138</v>
      </c>
      <c r="J706" t="s">
        <v>2139</v>
      </c>
      <c r="K706" t="s">
        <v>3014</v>
      </c>
    </row>
    <row r="707" spans="3:11" x14ac:dyDescent="0.3">
      <c r="C707" t="s">
        <v>1090</v>
      </c>
      <c r="D707" t="s">
        <v>6</v>
      </c>
      <c r="E707" t="s">
        <v>2141</v>
      </c>
      <c r="F707" t="s">
        <v>2137</v>
      </c>
      <c r="G707" t="s">
        <v>2138</v>
      </c>
      <c r="H707" t="s">
        <v>2138</v>
      </c>
      <c r="I707" t="s">
        <v>2138</v>
      </c>
      <c r="J707" t="s">
        <v>2139</v>
      </c>
      <c r="K707" t="s">
        <v>3015</v>
      </c>
    </row>
    <row r="708" spans="3:11" x14ac:dyDescent="0.3">
      <c r="C708" t="s">
        <v>1091</v>
      </c>
      <c r="D708" t="s">
        <v>6</v>
      </c>
      <c r="E708" t="s">
        <v>2141</v>
      </c>
      <c r="F708" t="s">
        <v>2137</v>
      </c>
      <c r="G708" t="s">
        <v>2138</v>
      </c>
      <c r="H708" t="s">
        <v>2138</v>
      </c>
      <c r="I708" t="s">
        <v>2138</v>
      </c>
      <c r="J708" t="s">
        <v>2139</v>
      </c>
      <c r="K708" t="s">
        <v>3016</v>
      </c>
    </row>
    <row r="709" spans="3:11" x14ac:dyDescent="0.3">
      <c r="C709" t="s">
        <v>1094</v>
      </c>
      <c r="D709" t="s">
        <v>6</v>
      </c>
      <c r="E709" t="s">
        <v>2141</v>
      </c>
      <c r="F709" t="s">
        <v>2137</v>
      </c>
      <c r="G709" t="s">
        <v>2138</v>
      </c>
      <c r="H709" t="s">
        <v>2138</v>
      </c>
      <c r="I709" t="s">
        <v>2138</v>
      </c>
      <c r="J709" t="s">
        <v>2139</v>
      </c>
      <c r="K709" t="s">
        <v>3017</v>
      </c>
    </row>
    <row r="710" spans="3:11" x14ac:dyDescent="0.3">
      <c r="C710" t="s">
        <v>1099</v>
      </c>
      <c r="D710" t="s">
        <v>6</v>
      </c>
      <c r="E710" t="s">
        <v>2141</v>
      </c>
      <c r="F710" t="s">
        <v>2137</v>
      </c>
      <c r="G710" t="s">
        <v>2138</v>
      </c>
      <c r="H710" t="s">
        <v>2138</v>
      </c>
      <c r="I710" t="s">
        <v>2138</v>
      </c>
      <c r="J710" t="s">
        <v>2139</v>
      </c>
      <c r="K710" t="s">
        <v>3018</v>
      </c>
    </row>
    <row r="711" spans="3:11" x14ac:dyDescent="0.3">
      <c r="C711" t="s">
        <v>1100</v>
      </c>
      <c r="D711" t="s">
        <v>6</v>
      </c>
      <c r="E711" t="s">
        <v>2141</v>
      </c>
      <c r="F711" t="s">
        <v>2137</v>
      </c>
      <c r="G711" t="s">
        <v>2138</v>
      </c>
      <c r="H711" t="s">
        <v>2138</v>
      </c>
      <c r="I711" t="s">
        <v>2138</v>
      </c>
      <c r="J711" t="s">
        <v>2139</v>
      </c>
      <c r="K711" t="s">
        <v>3019</v>
      </c>
    </row>
    <row r="712" spans="3:11" x14ac:dyDescent="0.3">
      <c r="C712" t="s">
        <v>1101</v>
      </c>
      <c r="D712" t="s">
        <v>6</v>
      </c>
      <c r="E712" t="s">
        <v>2141</v>
      </c>
      <c r="F712" t="s">
        <v>2137</v>
      </c>
      <c r="G712" t="s">
        <v>2138</v>
      </c>
      <c r="H712" t="s">
        <v>2138</v>
      </c>
      <c r="I712" t="s">
        <v>2138</v>
      </c>
      <c r="J712" t="s">
        <v>2139</v>
      </c>
      <c r="K712" t="s">
        <v>3020</v>
      </c>
    </row>
    <row r="713" spans="3:11" x14ac:dyDescent="0.3">
      <c r="C713" t="s">
        <v>1102</v>
      </c>
      <c r="D713" t="s">
        <v>6</v>
      </c>
      <c r="E713" t="s">
        <v>2141</v>
      </c>
      <c r="F713" t="s">
        <v>2137</v>
      </c>
      <c r="G713" t="s">
        <v>2138</v>
      </c>
      <c r="H713" t="s">
        <v>2138</v>
      </c>
      <c r="I713" t="s">
        <v>2138</v>
      </c>
      <c r="J713" t="s">
        <v>2139</v>
      </c>
      <c r="K713" t="s">
        <v>3021</v>
      </c>
    </row>
    <row r="714" spans="3:11" x14ac:dyDescent="0.3">
      <c r="C714" t="s">
        <v>1103</v>
      </c>
      <c r="D714" t="s">
        <v>6</v>
      </c>
      <c r="E714" t="s">
        <v>2141</v>
      </c>
      <c r="F714" t="s">
        <v>2137</v>
      </c>
      <c r="G714" t="s">
        <v>2138</v>
      </c>
      <c r="H714" t="s">
        <v>2138</v>
      </c>
      <c r="I714" t="s">
        <v>2138</v>
      </c>
      <c r="J714" t="s">
        <v>2139</v>
      </c>
      <c r="K714" t="s">
        <v>3022</v>
      </c>
    </row>
    <row r="715" spans="3:11" x14ac:dyDescent="0.3">
      <c r="C715" t="s">
        <v>1106</v>
      </c>
      <c r="D715" t="s">
        <v>6</v>
      </c>
      <c r="E715" t="s">
        <v>2141</v>
      </c>
      <c r="F715" t="s">
        <v>2137</v>
      </c>
      <c r="G715" t="s">
        <v>2138</v>
      </c>
      <c r="H715" t="s">
        <v>2138</v>
      </c>
      <c r="I715" t="s">
        <v>2138</v>
      </c>
      <c r="J715" t="s">
        <v>2139</v>
      </c>
      <c r="K715" t="s">
        <v>3023</v>
      </c>
    </row>
    <row r="716" spans="3:11" x14ac:dyDescent="0.3">
      <c r="C716" t="s">
        <v>1107</v>
      </c>
      <c r="D716" t="s">
        <v>6</v>
      </c>
      <c r="E716" t="s">
        <v>2141</v>
      </c>
      <c r="F716" t="s">
        <v>2137</v>
      </c>
      <c r="G716" t="s">
        <v>2138</v>
      </c>
      <c r="H716" t="s">
        <v>2138</v>
      </c>
      <c r="I716" t="s">
        <v>2138</v>
      </c>
      <c r="J716" t="s">
        <v>2139</v>
      </c>
      <c r="K716" t="s">
        <v>3024</v>
      </c>
    </row>
    <row r="717" spans="3:11" x14ac:dyDescent="0.3">
      <c r="C717" t="s">
        <v>1111</v>
      </c>
      <c r="D717" t="s">
        <v>6</v>
      </c>
      <c r="E717" t="s">
        <v>2141</v>
      </c>
      <c r="F717" t="s">
        <v>2137</v>
      </c>
      <c r="G717" t="s">
        <v>2138</v>
      </c>
      <c r="H717" t="s">
        <v>2138</v>
      </c>
      <c r="I717" t="s">
        <v>2138</v>
      </c>
      <c r="J717" t="s">
        <v>2139</v>
      </c>
      <c r="K717" t="s">
        <v>3025</v>
      </c>
    </row>
    <row r="718" spans="3:11" x14ac:dyDescent="0.3">
      <c r="C718" t="s">
        <v>1114</v>
      </c>
      <c r="D718" t="s">
        <v>6</v>
      </c>
      <c r="E718" t="s">
        <v>2141</v>
      </c>
      <c r="F718" t="s">
        <v>2137</v>
      </c>
      <c r="G718" t="s">
        <v>2138</v>
      </c>
      <c r="H718" t="s">
        <v>2138</v>
      </c>
      <c r="I718" t="s">
        <v>2138</v>
      </c>
      <c r="J718" t="s">
        <v>2139</v>
      </c>
      <c r="K718" t="s">
        <v>3026</v>
      </c>
    </row>
    <row r="719" spans="3:11" x14ac:dyDescent="0.3">
      <c r="C719" t="s">
        <v>1121</v>
      </c>
      <c r="D719" t="s">
        <v>6</v>
      </c>
      <c r="E719" t="s">
        <v>2141</v>
      </c>
      <c r="F719" t="s">
        <v>2137</v>
      </c>
      <c r="G719" t="s">
        <v>2138</v>
      </c>
      <c r="H719" t="s">
        <v>2138</v>
      </c>
      <c r="I719" t="s">
        <v>2138</v>
      </c>
      <c r="J719" t="s">
        <v>2139</v>
      </c>
      <c r="K719" t="s">
        <v>3027</v>
      </c>
    </row>
    <row r="720" spans="3:11" x14ac:dyDescent="0.3">
      <c r="C720" t="s">
        <v>1122</v>
      </c>
      <c r="D720" t="s">
        <v>6</v>
      </c>
      <c r="E720" t="s">
        <v>2141</v>
      </c>
      <c r="F720" t="s">
        <v>2137</v>
      </c>
      <c r="G720" t="s">
        <v>2138</v>
      </c>
      <c r="H720" t="s">
        <v>2138</v>
      </c>
      <c r="I720" t="s">
        <v>2138</v>
      </c>
      <c r="J720" t="s">
        <v>2139</v>
      </c>
      <c r="K720" t="s">
        <v>3028</v>
      </c>
    </row>
    <row r="721" spans="3:11" x14ac:dyDescent="0.3">
      <c r="C721" t="s">
        <v>1124</v>
      </c>
      <c r="D721" t="s">
        <v>6</v>
      </c>
      <c r="E721" t="s">
        <v>2141</v>
      </c>
      <c r="F721" t="s">
        <v>2137</v>
      </c>
      <c r="G721" t="s">
        <v>2138</v>
      </c>
      <c r="H721" t="s">
        <v>2138</v>
      </c>
      <c r="I721" t="s">
        <v>2138</v>
      </c>
      <c r="J721" t="s">
        <v>2139</v>
      </c>
      <c r="K721" t="s">
        <v>3029</v>
      </c>
    </row>
    <row r="722" spans="3:11" x14ac:dyDescent="0.3">
      <c r="C722" t="s">
        <v>1125</v>
      </c>
      <c r="D722" t="s">
        <v>6</v>
      </c>
      <c r="E722" t="s">
        <v>2141</v>
      </c>
      <c r="F722" t="s">
        <v>2137</v>
      </c>
      <c r="G722" t="s">
        <v>2138</v>
      </c>
      <c r="H722" t="s">
        <v>2138</v>
      </c>
      <c r="I722" t="s">
        <v>2138</v>
      </c>
      <c r="J722" t="s">
        <v>2139</v>
      </c>
      <c r="K722" t="s">
        <v>3030</v>
      </c>
    </row>
    <row r="723" spans="3:11" x14ac:dyDescent="0.3">
      <c r="C723" t="s">
        <v>1126</v>
      </c>
      <c r="D723" t="s">
        <v>6</v>
      </c>
      <c r="E723" t="s">
        <v>2141</v>
      </c>
      <c r="F723" t="s">
        <v>2137</v>
      </c>
      <c r="G723" t="s">
        <v>2138</v>
      </c>
      <c r="H723" t="s">
        <v>2138</v>
      </c>
      <c r="I723" t="s">
        <v>2138</v>
      </c>
      <c r="J723" t="s">
        <v>2139</v>
      </c>
      <c r="K723" t="s">
        <v>3031</v>
      </c>
    </row>
    <row r="724" spans="3:11" x14ac:dyDescent="0.3">
      <c r="C724" t="s">
        <v>1127</v>
      </c>
      <c r="D724" t="s">
        <v>6</v>
      </c>
      <c r="E724" t="s">
        <v>2141</v>
      </c>
      <c r="F724" t="s">
        <v>2137</v>
      </c>
      <c r="G724" t="s">
        <v>2138</v>
      </c>
      <c r="H724" t="s">
        <v>2138</v>
      </c>
      <c r="I724" t="s">
        <v>2138</v>
      </c>
      <c r="J724" t="s">
        <v>2139</v>
      </c>
      <c r="K724" t="s">
        <v>3032</v>
      </c>
    </row>
    <row r="725" spans="3:11" x14ac:dyDescent="0.3">
      <c r="C725" t="s">
        <v>1128</v>
      </c>
      <c r="D725" t="s">
        <v>6</v>
      </c>
      <c r="E725" t="s">
        <v>2141</v>
      </c>
      <c r="F725" t="s">
        <v>2137</v>
      </c>
      <c r="G725" t="s">
        <v>2138</v>
      </c>
      <c r="H725" t="s">
        <v>2138</v>
      </c>
      <c r="I725" t="s">
        <v>2138</v>
      </c>
      <c r="J725" t="s">
        <v>2139</v>
      </c>
      <c r="K725" t="s">
        <v>3033</v>
      </c>
    </row>
    <row r="726" spans="3:11" x14ac:dyDescent="0.3">
      <c r="C726" t="s">
        <v>1129</v>
      </c>
      <c r="D726" t="s">
        <v>6</v>
      </c>
      <c r="E726" t="s">
        <v>2141</v>
      </c>
      <c r="F726" t="s">
        <v>2137</v>
      </c>
      <c r="G726" t="s">
        <v>2138</v>
      </c>
      <c r="H726" t="s">
        <v>2138</v>
      </c>
      <c r="I726" t="s">
        <v>2138</v>
      </c>
      <c r="J726" t="s">
        <v>2139</v>
      </c>
      <c r="K726" t="s">
        <v>3034</v>
      </c>
    </row>
    <row r="727" spans="3:11" x14ac:dyDescent="0.3">
      <c r="C727" t="s">
        <v>1132</v>
      </c>
      <c r="D727" t="s">
        <v>6</v>
      </c>
      <c r="E727" t="s">
        <v>2141</v>
      </c>
      <c r="F727" t="s">
        <v>2137</v>
      </c>
      <c r="G727" t="s">
        <v>2138</v>
      </c>
      <c r="H727" t="s">
        <v>2138</v>
      </c>
      <c r="I727" t="s">
        <v>2138</v>
      </c>
      <c r="J727" t="s">
        <v>2139</v>
      </c>
      <c r="K727" t="s">
        <v>3035</v>
      </c>
    </row>
    <row r="728" spans="3:11" x14ac:dyDescent="0.3">
      <c r="C728" t="s">
        <v>1139</v>
      </c>
      <c r="D728" t="s">
        <v>6</v>
      </c>
      <c r="E728" t="s">
        <v>2141</v>
      </c>
      <c r="F728" t="s">
        <v>2137</v>
      </c>
      <c r="G728" t="s">
        <v>2138</v>
      </c>
      <c r="H728" t="s">
        <v>2138</v>
      </c>
      <c r="I728" t="s">
        <v>2138</v>
      </c>
      <c r="J728" t="s">
        <v>2139</v>
      </c>
      <c r="K728" t="s">
        <v>3036</v>
      </c>
    </row>
    <row r="729" spans="3:11" x14ac:dyDescent="0.3">
      <c r="C729" t="s">
        <v>1146</v>
      </c>
      <c r="D729" t="s">
        <v>6</v>
      </c>
      <c r="E729" t="s">
        <v>2141</v>
      </c>
      <c r="F729" t="s">
        <v>2137</v>
      </c>
      <c r="G729" t="s">
        <v>2138</v>
      </c>
      <c r="H729" t="s">
        <v>2138</v>
      </c>
      <c r="I729" t="s">
        <v>2138</v>
      </c>
      <c r="J729" t="s">
        <v>2139</v>
      </c>
      <c r="K729" t="s">
        <v>3037</v>
      </c>
    </row>
    <row r="730" spans="3:11" x14ac:dyDescent="0.3">
      <c r="C730" t="s">
        <v>1147</v>
      </c>
      <c r="D730" t="s">
        <v>6</v>
      </c>
      <c r="E730" t="s">
        <v>2141</v>
      </c>
      <c r="F730" t="s">
        <v>2137</v>
      </c>
      <c r="G730" t="s">
        <v>2138</v>
      </c>
      <c r="H730" t="s">
        <v>2138</v>
      </c>
      <c r="I730" t="s">
        <v>2138</v>
      </c>
      <c r="J730" t="s">
        <v>2139</v>
      </c>
      <c r="K730" t="s">
        <v>3038</v>
      </c>
    </row>
    <row r="731" spans="3:11" x14ac:dyDescent="0.3">
      <c r="C731" t="s">
        <v>1148</v>
      </c>
      <c r="D731" t="s">
        <v>6</v>
      </c>
      <c r="E731" t="s">
        <v>2141</v>
      </c>
      <c r="F731" t="s">
        <v>2137</v>
      </c>
      <c r="G731" t="s">
        <v>2138</v>
      </c>
      <c r="H731" t="s">
        <v>2138</v>
      </c>
      <c r="I731" t="s">
        <v>2138</v>
      </c>
      <c r="J731" t="s">
        <v>2139</v>
      </c>
      <c r="K731" t="s">
        <v>3039</v>
      </c>
    </row>
    <row r="732" spans="3:11" x14ac:dyDescent="0.3">
      <c r="C732" t="s">
        <v>1151</v>
      </c>
      <c r="D732" t="s">
        <v>6</v>
      </c>
      <c r="E732" t="s">
        <v>2141</v>
      </c>
      <c r="F732" t="s">
        <v>2137</v>
      </c>
      <c r="G732" t="s">
        <v>2138</v>
      </c>
      <c r="H732" t="s">
        <v>2138</v>
      </c>
      <c r="I732" t="s">
        <v>2138</v>
      </c>
      <c r="J732" t="s">
        <v>2139</v>
      </c>
      <c r="K732" t="s">
        <v>3040</v>
      </c>
    </row>
    <row r="733" spans="3:11" x14ac:dyDescent="0.3">
      <c r="C733" t="s">
        <v>1152</v>
      </c>
      <c r="D733" t="s">
        <v>6</v>
      </c>
      <c r="E733" t="s">
        <v>2141</v>
      </c>
      <c r="F733" t="s">
        <v>2137</v>
      </c>
      <c r="G733" t="s">
        <v>2138</v>
      </c>
      <c r="H733" t="s">
        <v>2138</v>
      </c>
      <c r="I733" t="s">
        <v>2138</v>
      </c>
      <c r="J733" t="s">
        <v>2139</v>
      </c>
      <c r="K733" t="s">
        <v>3041</v>
      </c>
    </row>
    <row r="734" spans="3:11" x14ac:dyDescent="0.3">
      <c r="C734" t="s">
        <v>1153</v>
      </c>
      <c r="D734" t="s">
        <v>6</v>
      </c>
      <c r="E734" t="s">
        <v>2141</v>
      </c>
      <c r="F734" t="s">
        <v>2137</v>
      </c>
      <c r="G734" t="s">
        <v>2138</v>
      </c>
      <c r="H734" t="s">
        <v>2138</v>
      </c>
      <c r="I734" t="s">
        <v>2138</v>
      </c>
      <c r="J734" t="s">
        <v>2139</v>
      </c>
      <c r="K734" t="s">
        <v>3042</v>
      </c>
    </row>
    <row r="735" spans="3:11" x14ac:dyDescent="0.3">
      <c r="C735" t="s">
        <v>1154</v>
      </c>
      <c r="D735" t="s">
        <v>6</v>
      </c>
      <c r="E735" t="s">
        <v>2141</v>
      </c>
      <c r="F735" t="s">
        <v>2137</v>
      </c>
      <c r="G735" t="s">
        <v>2138</v>
      </c>
      <c r="H735" t="s">
        <v>2138</v>
      </c>
      <c r="I735" t="s">
        <v>2138</v>
      </c>
      <c r="J735" t="s">
        <v>2139</v>
      </c>
      <c r="K735" t="s">
        <v>3043</v>
      </c>
    </row>
    <row r="736" spans="3:11" x14ac:dyDescent="0.3">
      <c r="C736" t="s">
        <v>1156</v>
      </c>
      <c r="D736" t="s">
        <v>6</v>
      </c>
      <c r="E736" t="s">
        <v>2141</v>
      </c>
      <c r="F736" t="s">
        <v>2137</v>
      </c>
      <c r="G736" t="s">
        <v>2138</v>
      </c>
      <c r="H736" t="s">
        <v>2138</v>
      </c>
      <c r="I736" t="s">
        <v>2138</v>
      </c>
      <c r="J736" t="s">
        <v>2139</v>
      </c>
      <c r="K736" t="s">
        <v>3044</v>
      </c>
    </row>
    <row r="737" spans="3:11" x14ac:dyDescent="0.3">
      <c r="C737" t="s">
        <v>1158</v>
      </c>
      <c r="D737" t="s">
        <v>6</v>
      </c>
      <c r="E737" t="s">
        <v>2141</v>
      </c>
      <c r="F737" t="s">
        <v>2137</v>
      </c>
      <c r="G737" t="s">
        <v>2138</v>
      </c>
      <c r="H737" t="s">
        <v>2138</v>
      </c>
      <c r="I737" t="s">
        <v>2138</v>
      </c>
      <c r="J737" t="s">
        <v>2139</v>
      </c>
      <c r="K737" t="s">
        <v>3045</v>
      </c>
    </row>
    <row r="738" spans="3:11" x14ac:dyDescent="0.3">
      <c r="C738" t="s">
        <v>1313</v>
      </c>
      <c r="D738" t="s">
        <v>6</v>
      </c>
      <c r="E738" t="s">
        <v>2141</v>
      </c>
      <c r="F738" t="s">
        <v>2137</v>
      </c>
      <c r="G738" t="s">
        <v>2138</v>
      </c>
      <c r="H738" t="s">
        <v>2138</v>
      </c>
      <c r="I738" t="s">
        <v>2138</v>
      </c>
      <c r="J738" t="s">
        <v>2139</v>
      </c>
      <c r="K738" t="s">
        <v>3046</v>
      </c>
    </row>
    <row r="739" spans="3:11" x14ac:dyDescent="0.3">
      <c r="C739" t="s">
        <v>5432</v>
      </c>
      <c r="D739" t="s">
        <v>6</v>
      </c>
      <c r="E739" t="s">
        <v>2141</v>
      </c>
      <c r="F739" t="s">
        <v>2137</v>
      </c>
      <c r="G739" t="s">
        <v>2138</v>
      </c>
      <c r="H739" t="s">
        <v>2138</v>
      </c>
      <c r="I739" t="s">
        <v>2138</v>
      </c>
      <c r="J739" t="s">
        <v>2139</v>
      </c>
      <c r="K739" t="s">
        <v>5433</v>
      </c>
    </row>
    <row r="740" spans="3:11" x14ac:dyDescent="0.3">
      <c r="C740" t="s">
        <v>4289</v>
      </c>
      <c r="D740" t="s">
        <v>6</v>
      </c>
      <c r="E740" t="s">
        <v>2141</v>
      </c>
      <c r="F740" t="s">
        <v>2137</v>
      </c>
      <c r="G740" t="s">
        <v>2138</v>
      </c>
      <c r="H740" t="s">
        <v>2138</v>
      </c>
      <c r="I740" t="s">
        <v>2138</v>
      </c>
      <c r="J740" t="s">
        <v>2139</v>
      </c>
      <c r="K740" t="s">
        <v>4290</v>
      </c>
    </row>
    <row r="741" spans="3:11" x14ac:dyDescent="0.3">
      <c r="C741" t="s">
        <v>5434</v>
      </c>
      <c r="D741" t="s">
        <v>6</v>
      </c>
      <c r="E741" t="s">
        <v>2141</v>
      </c>
      <c r="F741" t="s">
        <v>2137</v>
      </c>
      <c r="G741" t="s">
        <v>2138</v>
      </c>
      <c r="H741" t="s">
        <v>2138</v>
      </c>
      <c r="I741" t="s">
        <v>2138</v>
      </c>
      <c r="J741" t="s">
        <v>2139</v>
      </c>
      <c r="K741" t="s">
        <v>5435</v>
      </c>
    </row>
    <row r="742" spans="3:11" x14ac:dyDescent="0.3">
      <c r="C742" t="s">
        <v>5436</v>
      </c>
      <c r="D742" t="s">
        <v>6</v>
      </c>
      <c r="E742" t="s">
        <v>2141</v>
      </c>
      <c r="F742" t="s">
        <v>2137</v>
      </c>
      <c r="G742" t="s">
        <v>2138</v>
      </c>
      <c r="H742" t="s">
        <v>2138</v>
      </c>
      <c r="I742" t="s">
        <v>2138</v>
      </c>
      <c r="J742" t="s">
        <v>2139</v>
      </c>
      <c r="K742" t="s">
        <v>5437</v>
      </c>
    </row>
    <row r="743" spans="3:11" x14ac:dyDescent="0.3">
      <c r="C743" t="s">
        <v>5419</v>
      </c>
      <c r="D743" t="s">
        <v>6</v>
      </c>
      <c r="E743" t="s">
        <v>2141</v>
      </c>
      <c r="F743" t="s">
        <v>2137</v>
      </c>
      <c r="G743" t="s">
        <v>2138</v>
      </c>
      <c r="H743" t="s">
        <v>2138</v>
      </c>
      <c r="I743" t="s">
        <v>2138</v>
      </c>
      <c r="J743" t="s">
        <v>2139</v>
      </c>
      <c r="K743" t="s">
        <v>5420</v>
      </c>
    </row>
    <row r="744" spans="3:11" x14ac:dyDescent="0.3">
      <c r="C744" t="s">
        <v>5421</v>
      </c>
      <c r="D744" t="s">
        <v>6</v>
      </c>
      <c r="E744" t="s">
        <v>2141</v>
      </c>
      <c r="F744" t="s">
        <v>2137</v>
      </c>
      <c r="G744" t="s">
        <v>2138</v>
      </c>
      <c r="H744" t="s">
        <v>2138</v>
      </c>
      <c r="I744" t="s">
        <v>2138</v>
      </c>
      <c r="J744" t="s">
        <v>2139</v>
      </c>
      <c r="K744" t="s">
        <v>5422</v>
      </c>
    </row>
    <row r="745" spans="3:11" x14ac:dyDescent="0.3">
      <c r="C745" t="s">
        <v>5423</v>
      </c>
      <c r="D745" t="s">
        <v>6</v>
      </c>
      <c r="E745" t="s">
        <v>2141</v>
      </c>
      <c r="F745" t="s">
        <v>2137</v>
      </c>
      <c r="G745" t="s">
        <v>2138</v>
      </c>
      <c r="H745" t="s">
        <v>2138</v>
      </c>
      <c r="I745" t="s">
        <v>2138</v>
      </c>
      <c r="J745" t="s">
        <v>2139</v>
      </c>
      <c r="K745" t="s">
        <v>5424</v>
      </c>
    </row>
    <row r="746" spans="3:11" x14ac:dyDescent="0.3">
      <c r="C746" t="s">
        <v>5425</v>
      </c>
      <c r="D746" t="s">
        <v>6</v>
      </c>
      <c r="E746" t="s">
        <v>2141</v>
      </c>
      <c r="F746" t="s">
        <v>2137</v>
      </c>
      <c r="G746" t="s">
        <v>2138</v>
      </c>
      <c r="H746" t="s">
        <v>2138</v>
      </c>
      <c r="I746" t="s">
        <v>2138</v>
      </c>
      <c r="J746" t="s">
        <v>2139</v>
      </c>
      <c r="K746" t="s">
        <v>5426</v>
      </c>
    </row>
    <row r="747" spans="3:11" x14ac:dyDescent="0.3">
      <c r="C747" t="s">
        <v>5427</v>
      </c>
      <c r="D747" t="s">
        <v>6</v>
      </c>
      <c r="E747" t="s">
        <v>2141</v>
      </c>
      <c r="F747" t="s">
        <v>2137</v>
      </c>
      <c r="G747" t="s">
        <v>2138</v>
      </c>
      <c r="H747" t="s">
        <v>2138</v>
      </c>
      <c r="I747" t="s">
        <v>2138</v>
      </c>
      <c r="J747" t="s">
        <v>2139</v>
      </c>
      <c r="K747" t="s">
        <v>5428</v>
      </c>
    </row>
    <row r="748" spans="3:11" x14ac:dyDescent="0.3">
      <c r="C748" t="s">
        <v>5429</v>
      </c>
      <c r="D748" t="s">
        <v>6</v>
      </c>
      <c r="E748" t="s">
        <v>2141</v>
      </c>
      <c r="F748" t="s">
        <v>2137</v>
      </c>
      <c r="G748" t="s">
        <v>2138</v>
      </c>
      <c r="H748" t="s">
        <v>2138</v>
      </c>
      <c r="I748" t="s">
        <v>2138</v>
      </c>
      <c r="J748" t="s">
        <v>2139</v>
      </c>
      <c r="K748" t="s">
        <v>5430</v>
      </c>
    </row>
    <row r="749" spans="3:11" x14ac:dyDescent="0.3">
      <c r="C749" t="s">
        <v>1019</v>
      </c>
      <c r="D749" t="s">
        <v>6</v>
      </c>
      <c r="E749" t="s">
        <v>2141</v>
      </c>
      <c r="F749" t="s">
        <v>2137</v>
      </c>
      <c r="G749" t="s">
        <v>2138</v>
      </c>
      <c r="H749" t="s">
        <v>2138</v>
      </c>
      <c r="I749" t="s">
        <v>2138</v>
      </c>
      <c r="J749" t="s">
        <v>2139</v>
      </c>
      <c r="K749" t="s">
        <v>2562</v>
      </c>
    </row>
    <row r="750" spans="3:11" x14ac:dyDescent="0.3">
      <c r="C750" t="s">
        <v>5438</v>
      </c>
      <c r="D750" t="s">
        <v>6</v>
      </c>
      <c r="E750" t="s">
        <v>2141</v>
      </c>
      <c r="F750" t="s">
        <v>2137</v>
      </c>
      <c r="G750" t="s">
        <v>2138</v>
      </c>
      <c r="H750" t="s">
        <v>2138</v>
      </c>
      <c r="I750" t="s">
        <v>2138</v>
      </c>
      <c r="J750" t="s">
        <v>2139</v>
      </c>
      <c r="K750" t="s">
        <v>5872</v>
      </c>
    </row>
    <row r="751" spans="3:11" x14ac:dyDescent="0.3">
      <c r="C751" t="s">
        <v>5873</v>
      </c>
      <c r="D751" t="s">
        <v>6</v>
      </c>
      <c r="E751" t="s">
        <v>2141</v>
      </c>
      <c r="F751" t="s">
        <v>2137</v>
      </c>
      <c r="G751" t="s">
        <v>2138</v>
      </c>
      <c r="H751" t="s">
        <v>2138</v>
      </c>
      <c r="I751" t="s">
        <v>2138</v>
      </c>
      <c r="J751" t="s">
        <v>2139</v>
      </c>
      <c r="K751" t="s">
        <v>5874</v>
      </c>
    </row>
    <row r="752" spans="3:11" x14ac:dyDescent="0.3">
      <c r="C752" t="s">
        <v>5875</v>
      </c>
      <c r="D752" t="s">
        <v>6</v>
      </c>
      <c r="E752" t="s">
        <v>2141</v>
      </c>
      <c r="F752" t="s">
        <v>2137</v>
      </c>
      <c r="G752" t="s">
        <v>2138</v>
      </c>
      <c r="H752" t="s">
        <v>2138</v>
      </c>
      <c r="I752" t="s">
        <v>2138</v>
      </c>
      <c r="J752" t="s">
        <v>2139</v>
      </c>
      <c r="K752" t="s">
        <v>5876</v>
      </c>
    </row>
    <row r="753" spans="3:11" x14ac:dyDescent="0.3">
      <c r="C753" t="s">
        <v>5877</v>
      </c>
      <c r="D753" t="s">
        <v>6</v>
      </c>
      <c r="E753" t="s">
        <v>2141</v>
      </c>
      <c r="F753" t="s">
        <v>2137</v>
      </c>
      <c r="G753" t="s">
        <v>2138</v>
      </c>
      <c r="H753" t="s">
        <v>2138</v>
      </c>
      <c r="I753" t="s">
        <v>2138</v>
      </c>
      <c r="J753" t="s">
        <v>2139</v>
      </c>
      <c r="K753" t="s">
        <v>5878</v>
      </c>
    </row>
    <row r="754" spans="3:11" x14ac:dyDescent="0.3">
      <c r="C754" t="s">
        <v>5879</v>
      </c>
      <c r="D754" t="s">
        <v>6</v>
      </c>
      <c r="E754" t="s">
        <v>2141</v>
      </c>
      <c r="F754" t="s">
        <v>2137</v>
      </c>
      <c r="G754" t="s">
        <v>2138</v>
      </c>
      <c r="H754" t="s">
        <v>2138</v>
      </c>
      <c r="I754" t="s">
        <v>2138</v>
      </c>
      <c r="J754" t="s">
        <v>2139</v>
      </c>
      <c r="K754" t="s">
        <v>5880</v>
      </c>
    </row>
    <row r="755" spans="3:11" x14ac:dyDescent="0.3">
      <c r="C755" t="s">
        <v>5881</v>
      </c>
      <c r="D755" t="s">
        <v>6</v>
      </c>
      <c r="E755" t="s">
        <v>2141</v>
      </c>
      <c r="F755" t="s">
        <v>2137</v>
      </c>
      <c r="G755" t="s">
        <v>2138</v>
      </c>
      <c r="H755" t="s">
        <v>2138</v>
      </c>
      <c r="I755" t="s">
        <v>2138</v>
      </c>
      <c r="J755" t="s">
        <v>2139</v>
      </c>
      <c r="K755" t="s">
        <v>5882</v>
      </c>
    </row>
    <row r="756" spans="3:11" x14ac:dyDescent="0.3">
      <c r="C756" t="s">
        <v>5883</v>
      </c>
      <c r="D756" t="s">
        <v>6</v>
      </c>
      <c r="E756" t="s">
        <v>2141</v>
      </c>
      <c r="F756" t="s">
        <v>2137</v>
      </c>
      <c r="G756" t="s">
        <v>2138</v>
      </c>
      <c r="H756" t="s">
        <v>2138</v>
      </c>
      <c r="I756" t="s">
        <v>2138</v>
      </c>
      <c r="J756" t="s">
        <v>2139</v>
      </c>
      <c r="K756" t="s">
        <v>5884</v>
      </c>
    </row>
    <row r="757" spans="3:11" x14ac:dyDescent="0.3">
      <c r="C757" t="s">
        <v>5885</v>
      </c>
      <c r="D757" t="s">
        <v>6</v>
      </c>
      <c r="E757" t="s">
        <v>2141</v>
      </c>
      <c r="F757" t="s">
        <v>2137</v>
      </c>
      <c r="G757" t="s">
        <v>2138</v>
      </c>
      <c r="H757" t="s">
        <v>2138</v>
      </c>
      <c r="I757" t="s">
        <v>2138</v>
      </c>
      <c r="J757" t="s">
        <v>2139</v>
      </c>
      <c r="K757" t="s">
        <v>5886</v>
      </c>
    </row>
    <row r="758" spans="3:11" x14ac:dyDescent="0.3">
      <c r="C758" t="s">
        <v>5887</v>
      </c>
      <c r="D758" t="s">
        <v>6</v>
      </c>
      <c r="E758" t="s">
        <v>2141</v>
      </c>
      <c r="F758" t="s">
        <v>2137</v>
      </c>
      <c r="G758" t="s">
        <v>2138</v>
      </c>
      <c r="H758" t="s">
        <v>2138</v>
      </c>
      <c r="I758" t="s">
        <v>2138</v>
      </c>
      <c r="J758" t="s">
        <v>2139</v>
      </c>
      <c r="K758" t="s">
        <v>5888</v>
      </c>
    </row>
    <row r="759" spans="3:11" x14ac:dyDescent="0.3">
      <c r="C759" t="s">
        <v>5889</v>
      </c>
      <c r="D759" t="s">
        <v>6</v>
      </c>
      <c r="E759" t="s">
        <v>2141</v>
      </c>
      <c r="F759" t="s">
        <v>2137</v>
      </c>
      <c r="G759" t="s">
        <v>2138</v>
      </c>
      <c r="H759" t="s">
        <v>2138</v>
      </c>
      <c r="I759" t="s">
        <v>2138</v>
      </c>
      <c r="J759" t="s">
        <v>2139</v>
      </c>
      <c r="K759" t="s">
        <v>5890</v>
      </c>
    </row>
    <row r="760" spans="3:11" x14ac:dyDescent="0.3">
      <c r="C760" t="s">
        <v>5891</v>
      </c>
      <c r="D760" t="s">
        <v>6</v>
      </c>
      <c r="E760" t="s">
        <v>2141</v>
      </c>
      <c r="F760" t="s">
        <v>2137</v>
      </c>
      <c r="G760" t="s">
        <v>2138</v>
      </c>
      <c r="H760" t="s">
        <v>2138</v>
      </c>
      <c r="I760" t="s">
        <v>2138</v>
      </c>
      <c r="J760" t="s">
        <v>2139</v>
      </c>
      <c r="K760" t="s">
        <v>5892</v>
      </c>
    </row>
    <row r="761" spans="3:11" x14ac:dyDescent="0.3">
      <c r="C761" t="s">
        <v>5893</v>
      </c>
      <c r="D761" t="s">
        <v>6</v>
      </c>
      <c r="E761" t="s">
        <v>2141</v>
      </c>
      <c r="F761" t="s">
        <v>2137</v>
      </c>
      <c r="G761" t="s">
        <v>2138</v>
      </c>
      <c r="H761" t="s">
        <v>2138</v>
      </c>
      <c r="I761" t="s">
        <v>2138</v>
      </c>
      <c r="J761" t="s">
        <v>2139</v>
      </c>
      <c r="K761" t="s">
        <v>5894</v>
      </c>
    </row>
    <row r="762" spans="3:11" x14ac:dyDescent="0.3">
      <c r="C762" t="s">
        <v>5895</v>
      </c>
      <c r="D762" t="s">
        <v>6</v>
      </c>
      <c r="E762" t="s">
        <v>2141</v>
      </c>
      <c r="F762" t="s">
        <v>2137</v>
      </c>
      <c r="G762" t="s">
        <v>2138</v>
      </c>
      <c r="H762" t="s">
        <v>2138</v>
      </c>
      <c r="I762" t="s">
        <v>2138</v>
      </c>
      <c r="J762" t="s">
        <v>2139</v>
      </c>
      <c r="K762" t="s">
        <v>5896</v>
      </c>
    </row>
    <row r="763" spans="3:11" x14ac:dyDescent="0.3">
      <c r="C763" t="s">
        <v>5897</v>
      </c>
      <c r="D763" t="s">
        <v>6</v>
      </c>
      <c r="E763" t="s">
        <v>2141</v>
      </c>
      <c r="F763" t="s">
        <v>2137</v>
      </c>
      <c r="G763" t="s">
        <v>2138</v>
      </c>
      <c r="H763" t="s">
        <v>2138</v>
      </c>
      <c r="I763" t="s">
        <v>2138</v>
      </c>
      <c r="J763" t="s">
        <v>2139</v>
      </c>
      <c r="K763" t="s">
        <v>5898</v>
      </c>
    </row>
    <row r="764" spans="3:11" x14ac:dyDescent="0.3">
      <c r="C764" t="s">
        <v>5899</v>
      </c>
      <c r="D764" t="s">
        <v>6</v>
      </c>
      <c r="E764" t="s">
        <v>2141</v>
      </c>
      <c r="F764" t="s">
        <v>2137</v>
      </c>
      <c r="G764" t="s">
        <v>2138</v>
      </c>
      <c r="H764" t="s">
        <v>2138</v>
      </c>
      <c r="I764" t="s">
        <v>2138</v>
      </c>
      <c r="J764" t="s">
        <v>2139</v>
      </c>
      <c r="K764" t="s">
        <v>5900</v>
      </c>
    </row>
    <row r="765" spans="3:11" x14ac:dyDescent="0.3">
      <c r="C765" t="s">
        <v>5901</v>
      </c>
      <c r="D765" t="s">
        <v>6</v>
      </c>
      <c r="E765" t="s">
        <v>2141</v>
      </c>
      <c r="F765" t="s">
        <v>2137</v>
      </c>
      <c r="G765" t="s">
        <v>2138</v>
      </c>
      <c r="H765" t="s">
        <v>2138</v>
      </c>
      <c r="I765" t="s">
        <v>2138</v>
      </c>
      <c r="J765" t="s">
        <v>2139</v>
      </c>
      <c r="K765" t="s">
        <v>5902</v>
      </c>
    </row>
    <row r="766" spans="3:11" x14ac:dyDescent="0.3">
      <c r="C766" t="s">
        <v>5903</v>
      </c>
      <c r="D766" t="s">
        <v>6</v>
      </c>
      <c r="E766" t="s">
        <v>2141</v>
      </c>
      <c r="F766" t="s">
        <v>2137</v>
      </c>
      <c r="G766" t="s">
        <v>2138</v>
      </c>
      <c r="H766" t="s">
        <v>2138</v>
      </c>
      <c r="I766" t="s">
        <v>2138</v>
      </c>
      <c r="J766" t="s">
        <v>2139</v>
      </c>
      <c r="K766" t="s">
        <v>5904</v>
      </c>
    </row>
    <row r="767" spans="3:11" x14ac:dyDescent="0.3">
      <c r="C767" t="s">
        <v>5905</v>
      </c>
      <c r="D767" t="s">
        <v>6</v>
      </c>
      <c r="E767" t="s">
        <v>2141</v>
      </c>
      <c r="F767" t="s">
        <v>2137</v>
      </c>
      <c r="G767" t="s">
        <v>2138</v>
      </c>
      <c r="H767" t="s">
        <v>2138</v>
      </c>
      <c r="I767" t="s">
        <v>2138</v>
      </c>
      <c r="J767" t="s">
        <v>2139</v>
      </c>
      <c r="K767" t="s">
        <v>5906</v>
      </c>
    </row>
    <row r="768" spans="3:11" x14ac:dyDescent="0.3">
      <c r="C768" t="s">
        <v>5907</v>
      </c>
      <c r="D768" t="s">
        <v>6</v>
      </c>
      <c r="E768" t="s">
        <v>2141</v>
      </c>
      <c r="F768" t="s">
        <v>2137</v>
      </c>
      <c r="G768" t="s">
        <v>2138</v>
      </c>
      <c r="H768" t="s">
        <v>2138</v>
      </c>
      <c r="I768" t="s">
        <v>2138</v>
      </c>
      <c r="J768" t="s">
        <v>2139</v>
      </c>
      <c r="K768" t="s">
        <v>5908</v>
      </c>
    </row>
    <row r="769" spans="3:11" x14ac:dyDescent="0.3">
      <c r="C769" t="s">
        <v>5909</v>
      </c>
      <c r="D769" t="s">
        <v>6</v>
      </c>
      <c r="E769" t="s">
        <v>2141</v>
      </c>
      <c r="F769" t="s">
        <v>2137</v>
      </c>
      <c r="G769" t="s">
        <v>2138</v>
      </c>
      <c r="H769" t="s">
        <v>2138</v>
      </c>
      <c r="I769" t="s">
        <v>2138</v>
      </c>
      <c r="J769" t="s">
        <v>2139</v>
      </c>
      <c r="K769" t="s">
        <v>5910</v>
      </c>
    </row>
    <row r="770" spans="3:11" x14ac:dyDescent="0.3">
      <c r="C770" t="s">
        <v>5911</v>
      </c>
      <c r="D770" t="s">
        <v>6</v>
      </c>
      <c r="E770" t="s">
        <v>2141</v>
      </c>
      <c r="F770" t="s">
        <v>2137</v>
      </c>
      <c r="G770" t="s">
        <v>2138</v>
      </c>
      <c r="H770" t="s">
        <v>2138</v>
      </c>
      <c r="I770" t="s">
        <v>2138</v>
      </c>
      <c r="J770" t="s">
        <v>2139</v>
      </c>
      <c r="K770" t="s">
        <v>5912</v>
      </c>
    </row>
    <row r="771" spans="3:11" x14ac:dyDescent="0.3">
      <c r="C771" t="s">
        <v>5913</v>
      </c>
      <c r="D771" t="s">
        <v>6</v>
      </c>
      <c r="E771" t="s">
        <v>2141</v>
      </c>
      <c r="F771" t="s">
        <v>2137</v>
      </c>
      <c r="G771" t="s">
        <v>2138</v>
      </c>
      <c r="H771" t="s">
        <v>2138</v>
      </c>
      <c r="I771" t="s">
        <v>2138</v>
      </c>
      <c r="J771" t="s">
        <v>2139</v>
      </c>
      <c r="K771" t="s">
        <v>5914</v>
      </c>
    </row>
    <row r="772" spans="3:11" x14ac:dyDescent="0.3">
      <c r="C772" t="s">
        <v>5915</v>
      </c>
      <c r="D772" t="s">
        <v>6</v>
      </c>
      <c r="E772" t="s">
        <v>2141</v>
      </c>
      <c r="F772" t="s">
        <v>2137</v>
      </c>
      <c r="G772" t="s">
        <v>2138</v>
      </c>
      <c r="H772" t="s">
        <v>2138</v>
      </c>
      <c r="I772" t="s">
        <v>2138</v>
      </c>
      <c r="J772" t="s">
        <v>2139</v>
      </c>
      <c r="K772" t="s">
        <v>5916</v>
      </c>
    </row>
    <row r="773" spans="3:11" x14ac:dyDescent="0.3">
      <c r="C773" t="s">
        <v>5917</v>
      </c>
      <c r="D773" t="s">
        <v>6</v>
      </c>
      <c r="E773" t="s">
        <v>2141</v>
      </c>
      <c r="F773" t="s">
        <v>2137</v>
      </c>
      <c r="G773" t="s">
        <v>2138</v>
      </c>
      <c r="H773" t="s">
        <v>2138</v>
      </c>
      <c r="I773" t="s">
        <v>2138</v>
      </c>
      <c r="J773" t="s">
        <v>2139</v>
      </c>
      <c r="K773" t="s">
        <v>5918</v>
      </c>
    </row>
    <row r="774" spans="3:11" x14ac:dyDescent="0.3">
      <c r="C774" t="s">
        <v>5919</v>
      </c>
      <c r="D774" t="s">
        <v>6</v>
      </c>
      <c r="E774" t="s">
        <v>2141</v>
      </c>
      <c r="F774" t="s">
        <v>2137</v>
      </c>
      <c r="G774" t="s">
        <v>2138</v>
      </c>
      <c r="H774" t="s">
        <v>2138</v>
      </c>
      <c r="I774" t="s">
        <v>2138</v>
      </c>
      <c r="J774" t="s">
        <v>2139</v>
      </c>
      <c r="K774" t="s">
        <v>5920</v>
      </c>
    </row>
    <row r="775" spans="3:11" x14ac:dyDescent="0.3">
      <c r="C775" t="s">
        <v>5921</v>
      </c>
      <c r="D775" t="s">
        <v>6</v>
      </c>
      <c r="E775" t="s">
        <v>2141</v>
      </c>
      <c r="F775" t="s">
        <v>2137</v>
      </c>
      <c r="G775" t="s">
        <v>2138</v>
      </c>
      <c r="H775" t="s">
        <v>2138</v>
      </c>
      <c r="I775" t="s">
        <v>2138</v>
      </c>
      <c r="J775" t="s">
        <v>2139</v>
      </c>
      <c r="K775" t="s">
        <v>5922</v>
      </c>
    </row>
    <row r="776" spans="3:11" x14ac:dyDescent="0.3">
      <c r="C776" t="s">
        <v>5923</v>
      </c>
      <c r="D776" t="s">
        <v>6</v>
      </c>
      <c r="E776" t="s">
        <v>2141</v>
      </c>
      <c r="F776" t="s">
        <v>2137</v>
      </c>
      <c r="G776" t="s">
        <v>2138</v>
      </c>
      <c r="H776" t="s">
        <v>2138</v>
      </c>
      <c r="I776" t="s">
        <v>2138</v>
      </c>
      <c r="J776" t="s">
        <v>2139</v>
      </c>
      <c r="K776" t="s">
        <v>5924</v>
      </c>
    </row>
    <row r="777" spans="3:11" x14ac:dyDescent="0.3">
      <c r="C777" t="s">
        <v>5925</v>
      </c>
      <c r="D777" t="s">
        <v>6</v>
      </c>
      <c r="E777" t="s">
        <v>2141</v>
      </c>
      <c r="F777" t="s">
        <v>2137</v>
      </c>
      <c r="G777" t="s">
        <v>2138</v>
      </c>
      <c r="H777" t="s">
        <v>2138</v>
      </c>
      <c r="I777" t="s">
        <v>2138</v>
      </c>
      <c r="J777" t="s">
        <v>2139</v>
      </c>
      <c r="K777" t="s">
        <v>5926</v>
      </c>
    </row>
    <row r="778" spans="3:11" x14ac:dyDescent="0.3">
      <c r="C778" t="s">
        <v>5927</v>
      </c>
      <c r="D778" t="s">
        <v>6</v>
      </c>
      <c r="E778" t="s">
        <v>2141</v>
      </c>
      <c r="F778" t="s">
        <v>2137</v>
      </c>
      <c r="G778" t="s">
        <v>2138</v>
      </c>
      <c r="H778" t="s">
        <v>2138</v>
      </c>
      <c r="I778" t="s">
        <v>2138</v>
      </c>
      <c r="J778" t="s">
        <v>2139</v>
      </c>
      <c r="K778" t="s">
        <v>5928</v>
      </c>
    </row>
    <row r="779" spans="3:11" x14ac:dyDescent="0.3">
      <c r="C779" t="s">
        <v>5929</v>
      </c>
      <c r="D779" t="s">
        <v>6</v>
      </c>
      <c r="E779" t="s">
        <v>2141</v>
      </c>
      <c r="F779" t="s">
        <v>2137</v>
      </c>
      <c r="G779" t="s">
        <v>2138</v>
      </c>
      <c r="H779" t="s">
        <v>2138</v>
      </c>
      <c r="I779" t="s">
        <v>2138</v>
      </c>
      <c r="J779" t="s">
        <v>2139</v>
      </c>
      <c r="K779" t="s">
        <v>5930</v>
      </c>
    </row>
    <row r="780" spans="3:11" x14ac:dyDescent="0.3">
      <c r="C780" t="s">
        <v>5931</v>
      </c>
      <c r="D780" t="s">
        <v>6</v>
      </c>
      <c r="E780" t="s">
        <v>2141</v>
      </c>
      <c r="F780" t="s">
        <v>2137</v>
      </c>
      <c r="G780" t="s">
        <v>2138</v>
      </c>
      <c r="H780" t="s">
        <v>2138</v>
      </c>
      <c r="I780" t="s">
        <v>2138</v>
      </c>
      <c r="J780" t="s">
        <v>2139</v>
      </c>
      <c r="K780" t="s">
        <v>5932</v>
      </c>
    </row>
    <row r="781" spans="3:11" x14ac:dyDescent="0.3">
      <c r="C781" t="s">
        <v>5933</v>
      </c>
      <c r="D781" t="s">
        <v>6</v>
      </c>
      <c r="E781" t="s">
        <v>2141</v>
      </c>
      <c r="F781" t="s">
        <v>2137</v>
      </c>
      <c r="G781" t="s">
        <v>2138</v>
      </c>
      <c r="H781" t="s">
        <v>2138</v>
      </c>
      <c r="I781" t="s">
        <v>2138</v>
      </c>
      <c r="J781" t="s">
        <v>2139</v>
      </c>
      <c r="K781" t="s">
        <v>5934</v>
      </c>
    </row>
    <row r="782" spans="3:11" x14ac:dyDescent="0.3">
      <c r="C782" t="s">
        <v>5935</v>
      </c>
      <c r="D782" t="s">
        <v>6</v>
      </c>
      <c r="E782" t="s">
        <v>2141</v>
      </c>
      <c r="F782" t="s">
        <v>2137</v>
      </c>
      <c r="G782" t="s">
        <v>2138</v>
      </c>
      <c r="H782" t="s">
        <v>2138</v>
      </c>
      <c r="I782" t="s">
        <v>2138</v>
      </c>
      <c r="J782" t="s">
        <v>2139</v>
      </c>
      <c r="K782" t="s">
        <v>5936</v>
      </c>
    </row>
    <row r="783" spans="3:11" x14ac:dyDescent="0.3">
      <c r="C783" t="s">
        <v>5937</v>
      </c>
      <c r="D783" t="s">
        <v>6</v>
      </c>
      <c r="E783" t="s">
        <v>2141</v>
      </c>
      <c r="F783" t="s">
        <v>2137</v>
      </c>
      <c r="G783" t="s">
        <v>2138</v>
      </c>
      <c r="H783" t="s">
        <v>2138</v>
      </c>
      <c r="I783" t="s">
        <v>2138</v>
      </c>
      <c r="J783" t="s">
        <v>2139</v>
      </c>
      <c r="K783" t="s">
        <v>5938</v>
      </c>
    </row>
    <row r="784" spans="3:11" x14ac:dyDescent="0.3">
      <c r="C784" t="s">
        <v>5939</v>
      </c>
      <c r="D784" t="s">
        <v>6</v>
      </c>
      <c r="E784" t="s">
        <v>2141</v>
      </c>
      <c r="F784" t="s">
        <v>2137</v>
      </c>
      <c r="G784" t="s">
        <v>2138</v>
      </c>
      <c r="H784" t="s">
        <v>2138</v>
      </c>
      <c r="I784" t="s">
        <v>2138</v>
      </c>
      <c r="J784" t="s">
        <v>2139</v>
      </c>
      <c r="K784" t="s">
        <v>5940</v>
      </c>
    </row>
    <row r="785" spans="3:11" x14ac:dyDescent="0.3">
      <c r="C785" t="s">
        <v>5941</v>
      </c>
      <c r="D785" t="s">
        <v>6</v>
      </c>
      <c r="E785" t="s">
        <v>2141</v>
      </c>
      <c r="F785" t="s">
        <v>2137</v>
      </c>
      <c r="G785" t="s">
        <v>2138</v>
      </c>
      <c r="H785" t="s">
        <v>2138</v>
      </c>
      <c r="I785" t="s">
        <v>2138</v>
      </c>
      <c r="J785" t="s">
        <v>2139</v>
      </c>
      <c r="K785" t="s">
        <v>5942</v>
      </c>
    </row>
    <row r="786" spans="3:11" x14ac:dyDescent="0.3">
      <c r="C786" t="s">
        <v>5943</v>
      </c>
      <c r="D786" t="s">
        <v>6</v>
      </c>
      <c r="E786" t="s">
        <v>2141</v>
      </c>
      <c r="F786" t="s">
        <v>2137</v>
      </c>
      <c r="G786" t="s">
        <v>2138</v>
      </c>
      <c r="H786" t="s">
        <v>2138</v>
      </c>
      <c r="I786" t="s">
        <v>2138</v>
      </c>
      <c r="J786" t="s">
        <v>2139</v>
      </c>
      <c r="K786" t="s">
        <v>5944</v>
      </c>
    </row>
    <row r="787" spans="3:11" x14ac:dyDescent="0.3">
      <c r="C787" t="s">
        <v>5945</v>
      </c>
      <c r="D787" t="s">
        <v>6</v>
      </c>
      <c r="E787" t="s">
        <v>2141</v>
      </c>
      <c r="F787" t="s">
        <v>2137</v>
      </c>
      <c r="G787" t="s">
        <v>2138</v>
      </c>
      <c r="H787" t="s">
        <v>2138</v>
      </c>
      <c r="I787" t="s">
        <v>2138</v>
      </c>
      <c r="J787" t="s">
        <v>2139</v>
      </c>
      <c r="K787" t="s">
        <v>5946</v>
      </c>
    </row>
    <row r="788" spans="3:11" x14ac:dyDescent="0.3">
      <c r="C788" t="s">
        <v>5947</v>
      </c>
      <c r="D788" t="s">
        <v>6</v>
      </c>
      <c r="E788" t="s">
        <v>2141</v>
      </c>
      <c r="F788" t="s">
        <v>2137</v>
      </c>
      <c r="G788" t="s">
        <v>2138</v>
      </c>
      <c r="H788" t="s">
        <v>2138</v>
      </c>
      <c r="I788" t="s">
        <v>2138</v>
      </c>
      <c r="J788" t="s">
        <v>2139</v>
      </c>
      <c r="K788" t="s">
        <v>5948</v>
      </c>
    </row>
    <row r="789" spans="3:11" x14ac:dyDescent="0.3">
      <c r="C789" t="s">
        <v>5949</v>
      </c>
      <c r="D789" t="s">
        <v>6</v>
      </c>
      <c r="E789" t="s">
        <v>2141</v>
      </c>
      <c r="F789" t="s">
        <v>2137</v>
      </c>
      <c r="G789" t="s">
        <v>2138</v>
      </c>
      <c r="H789" t="s">
        <v>2138</v>
      </c>
      <c r="I789" t="s">
        <v>2138</v>
      </c>
      <c r="J789" t="s">
        <v>2139</v>
      </c>
      <c r="K789" t="s">
        <v>5950</v>
      </c>
    </row>
    <row r="790" spans="3:11" x14ac:dyDescent="0.3">
      <c r="C790" t="s">
        <v>5951</v>
      </c>
      <c r="D790" t="s">
        <v>6</v>
      </c>
      <c r="E790" t="s">
        <v>2141</v>
      </c>
      <c r="F790" t="s">
        <v>2137</v>
      </c>
      <c r="G790" t="s">
        <v>2138</v>
      </c>
      <c r="H790" t="s">
        <v>2138</v>
      </c>
      <c r="I790" t="s">
        <v>2138</v>
      </c>
      <c r="J790" t="s">
        <v>2139</v>
      </c>
      <c r="K790" t="s">
        <v>5952</v>
      </c>
    </row>
    <row r="791" spans="3:11" x14ac:dyDescent="0.3">
      <c r="C791" t="s">
        <v>5953</v>
      </c>
      <c r="D791" t="s">
        <v>6</v>
      </c>
      <c r="E791" t="s">
        <v>2141</v>
      </c>
      <c r="F791" t="s">
        <v>2137</v>
      </c>
      <c r="G791" t="s">
        <v>2138</v>
      </c>
      <c r="H791" t="s">
        <v>2138</v>
      </c>
      <c r="I791" t="s">
        <v>2138</v>
      </c>
      <c r="J791" t="s">
        <v>2139</v>
      </c>
      <c r="K791" t="s">
        <v>5954</v>
      </c>
    </row>
    <row r="792" spans="3:11" x14ac:dyDescent="0.3">
      <c r="C792" t="s">
        <v>5955</v>
      </c>
      <c r="D792" t="s">
        <v>6</v>
      </c>
      <c r="E792" t="s">
        <v>2141</v>
      </c>
      <c r="F792" t="s">
        <v>2137</v>
      </c>
      <c r="G792" t="s">
        <v>2138</v>
      </c>
      <c r="H792" t="s">
        <v>2138</v>
      </c>
      <c r="I792" t="s">
        <v>2138</v>
      </c>
      <c r="J792" t="s">
        <v>2139</v>
      </c>
      <c r="K792" t="s">
        <v>5956</v>
      </c>
    </row>
    <row r="793" spans="3:11" x14ac:dyDescent="0.3">
      <c r="C793" t="s">
        <v>5957</v>
      </c>
      <c r="D793" t="s">
        <v>6</v>
      </c>
      <c r="E793" t="s">
        <v>2141</v>
      </c>
      <c r="F793" t="s">
        <v>2137</v>
      </c>
      <c r="G793" t="s">
        <v>2138</v>
      </c>
      <c r="H793" t="s">
        <v>2138</v>
      </c>
      <c r="I793" t="s">
        <v>2138</v>
      </c>
      <c r="J793" t="s">
        <v>2139</v>
      </c>
      <c r="K793" t="s">
        <v>5958</v>
      </c>
    </row>
    <row r="794" spans="3:11" x14ac:dyDescent="0.3">
      <c r="C794" t="s">
        <v>5959</v>
      </c>
      <c r="D794" t="s">
        <v>6</v>
      </c>
      <c r="E794" t="s">
        <v>2141</v>
      </c>
      <c r="F794" t="s">
        <v>2137</v>
      </c>
      <c r="G794" t="s">
        <v>2138</v>
      </c>
      <c r="H794" t="s">
        <v>2138</v>
      </c>
      <c r="I794" t="s">
        <v>2138</v>
      </c>
      <c r="J794" t="s">
        <v>2139</v>
      </c>
      <c r="K794" t="s">
        <v>5960</v>
      </c>
    </row>
    <row r="795" spans="3:11" x14ac:dyDescent="0.3">
      <c r="C795" t="s">
        <v>5961</v>
      </c>
      <c r="D795" t="s">
        <v>6</v>
      </c>
      <c r="E795" t="s">
        <v>2141</v>
      </c>
      <c r="F795" t="s">
        <v>2137</v>
      </c>
      <c r="G795" t="s">
        <v>2138</v>
      </c>
      <c r="H795" t="s">
        <v>2138</v>
      </c>
      <c r="I795" t="s">
        <v>2138</v>
      </c>
      <c r="J795" t="s">
        <v>2139</v>
      </c>
      <c r="K795" t="s">
        <v>5962</v>
      </c>
    </row>
    <row r="796" spans="3:11" x14ac:dyDescent="0.3">
      <c r="C796" t="s">
        <v>5963</v>
      </c>
      <c r="D796" t="s">
        <v>6</v>
      </c>
      <c r="E796" t="s">
        <v>2141</v>
      </c>
      <c r="F796" t="s">
        <v>2137</v>
      </c>
      <c r="G796" t="s">
        <v>2138</v>
      </c>
      <c r="H796" t="s">
        <v>2138</v>
      </c>
      <c r="I796" t="s">
        <v>2138</v>
      </c>
      <c r="J796" t="s">
        <v>2139</v>
      </c>
      <c r="K796" t="s">
        <v>5964</v>
      </c>
    </row>
    <row r="797" spans="3:11" x14ac:dyDescent="0.3">
      <c r="C797" t="s">
        <v>5965</v>
      </c>
      <c r="D797" t="s">
        <v>6</v>
      </c>
      <c r="E797" t="s">
        <v>2141</v>
      </c>
      <c r="F797" t="s">
        <v>2137</v>
      </c>
      <c r="G797" t="s">
        <v>2138</v>
      </c>
      <c r="H797" t="s">
        <v>2138</v>
      </c>
      <c r="I797" t="s">
        <v>2138</v>
      </c>
      <c r="J797" t="s">
        <v>2139</v>
      </c>
      <c r="K797" t="s">
        <v>5966</v>
      </c>
    </row>
    <row r="798" spans="3:11" x14ac:dyDescent="0.3">
      <c r="C798" t="s">
        <v>5967</v>
      </c>
      <c r="D798" t="s">
        <v>6</v>
      </c>
      <c r="E798" t="s">
        <v>2141</v>
      </c>
      <c r="F798" t="s">
        <v>2137</v>
      </c>
      <c r="G798" t="s">
        <v>2138</v>
      </c>
      <c r="H798" t="s">
        <v>2138</v>
      </c>
      <c r="I798" t="s">
        <v>2138</v>
      </c>
      <c r="J798" t="s">
        <v>2139</v>
      </c>
      <c r="K798" t="s">
        <v>5968</v>
      </c>
    </row>
    <row r="799" spans="3:11" x14ac:dyDescent="0.3">
      <c r="C799" t="s">
        <v>25</v>
      </c>
      <c r="D799" t="s">
        <v>26</v>
      </c>
      <c r="E799" t="s">
        <v>2141</v>
      </c>
      <c r="F799" t="s">
        <v>2137</v>
      </c>
      <c r="G799" t="s">
        <v>2138</v>
      </c>
      <c r="H799" t="s">
        <v>2138</v>
      </c>
      <c r="I799" t="s">
        <v>2138</v>
      </c>
      <c r="J799" t="s">
        <v>2139</v>
      </c>
      <c r="K799" t="s">
        <v>3047</v>
      </c>
    </row>
    <row r="800" spans="3:11" x14ac:dyDescent="0.3">
      <c r="C800" t="s">
        <v>27</v>
      </c>
      <c r="D800" t="s">
        <v>26</v>
      </c>
      <c r="E800" t="s">
        <v>2141</v>
      </c>
      <c r="F800" t="s">
        <v>2137</v>
      </c>
      <c r="G800" t="s">
        <v>2138</v>
      </c>
      <c r="H800" t="s">
        <v>2138</v>
      </c>
      <c r="I800" t="s">
        <v>2138</v>
      </c>
      <c r="J800" t="s">
        <v>2139</v>
      </c>
      <c r="K800" t="s">
        <v>3048</v>
      </c>
    </row>
    <row r="801" spans="3:11" x14ac:dyDescent="0.3">
      <c r="C801" t="s">
        <v>28</v>
      </c>
      <c r="D801" t="s">
        <v>26</v>
      </c>
      <c r="E801" t="s">
        <v>2141</v>
      </c>
      <c r="F801" t="s">
        <v>2137</v>
      </c>
      <c r="G801" t="s">
        <v>2138</v>
      </c>
      <c r="H801" t="s">
        <v>2138</v>
      </c>
      <c r="I801" t="s">
        <v>2138</v>
      </c>
      <c r="J801" t="s">
        <v>2139</v>
      </c>
      <c r="K801" t="s">
        <v>3049</v>
      </c>
    </row>
    <row r="802" spans="3:11" x14ac:dyDescent="0.3">
      <c r="C802" t="s">
        <v>29</v>
      </c>
      <c r="D802" t="s">
        <v>26</v>
      </c>
      <c r="E802" t="s">
        <v>2141</v>
      </c>
      <c r="F802" t="s">
        <v>2137</v>
      </c>
      <c r="G802" t="s">
        <v>2138</v>
      </c>
      <c r="H802" t="s">
        <v>2138</v>
      </c>
      <c r="I802" t="s">
        <v>2138</v>
      </c>
      <c r="J802" t="s">
        <v>2139</v>
      </c>
      <c r="K802" t="s">
        <v>3050</v>
      </c>
    </row>
    <row r="803" spans="3:11" x14ac:dyDescent="0.3">
      <c r="C803" t="s">
        <v>30</v>
      </c>
      <c r="D803" t="s">
        <v>26</v>
      </c>
      <c r="E803" t="s">
        <v>2141</v>
      </c>
      <c r="F803" t="s">
        <v>2137</v>
      </c>
      <c r="G803" t="s">
        <v>2138</v>
      </c>
      <c r="H803" t="s">
        <v>2138</v>
      </c>
      <c r="I803" t="s">
        <v>2138</v>
      </c>
      <c r="J803" t="s">
        <v>2139</v>
      </c>
      <c r="K803" t="s">
        <v>3051</v>
      </c>
    </row>
    <row r="804" spans="3:11" x14ac:dyDescent="0.3">
      <c r="C804" t="s">
        <v>31</v>
      </c>
      <c r="D804" t="s">
        <v>26</v>
      </c>
      <c r="E804" t="s">
        <v>2141</v>
      </c>
      <c r="F804" t="s">
        <v>2137</v>
      </c>
      <c r="G804" t="s">
        <v>2138</v>
      </c>
      <c r="H804" t="s">
        <v>2138</v>
      </c>
      <c r="I804" t="s">
        <v>2138</v>
      </c>
      <c r="J804" t="s">
        <v>2139</v>
      </c>
      <c r="K804" t="s">
        <v>3052</v>
      </c>
    </row>
    <row r="805" spans="3:11" x14ac:dyDescent="0.3">
      <c r="C805" t="s">
        <v>32</v>
      </c>
      <c r="D805" t="s">
        <v>26</v>
      </c>
      <c r="E805" t="s">
        <v>2141</v>
      </c>
      <c r="F805" t="s">
        <v>2137</v>
      </c>
      <c r="G805" t="s">
        <v>2138</v>
      </c>
      <c r="H805" t="s">
        <v>2138</v>
      </c>
      <c r="I805" t="s">
        <v>2138</v>
      </c>
      <c r="J805" t="s">
        <v>2139</v>
      </c>
      <c r="K805" t="s">
        <v>3053</v>
      </c>
    </row>
    <row r="806" spans="3:11" x14ac:dyDescent="0.3">
      <c r="C806" t="s">
        <v>33</v>
      </c>
      <c r="D806" t="s">
        <v>26</v>
      </c>
      <c r="E806" t="s">
        <v>2141</v>
      </c>
      <c r="F806" t="s">
        <v>2137</v>
      </c>
      <c r="G806" t="s">
        <v>2138</v>
      </c>
      <c r="H806" t="s">
        <v>2138</v>
      </c>
      <c r="I806" t="s">
        <v>2138</v>
      </c>
      <c r="J806" t="s">
        <v>2139</v>
      </c>
      <c r="K806" t="s">
        <v>3054</v>
      </c>
    </row>
    <row r="807" spans="3:11" x14ac:dyDescent="0.3">
      <c r="C807" t="s">
        <v>34</v>
      </c>
      <c r="D807" t="s">
        <v>26</v>
      </c>
      <c r="E807" t="s">
        <v>2141</v>
      </c>
      <c r="F807" t="s">
        <v>2137</v>
      </c>
      <c r="G807" t="s">
        <v>2138</v>
      </c>
      <c r="H807" t="s">
        <v>2138</v>
      </c>
      <c r="I807" t="s">
        <v>2138</v>
      </c>
      <c r="J807" t="s">
        <v>2139</v>
      </c>
      <c r="K807" t="s">
        <v>3055</v>
      </c>
    </row>
    <row r="808" spans="3:11" x14ac:dyDescent="0.3">
      <c r="C808" t="s">
        <v>35</v>
      </c>
      <c r="D808" t="s">
        <v>26</v>
      </c>
      <c r="E808" t="s">
        <v>2141</v>
      </c>
      <c r="F808" t="s">
        <v>2137</v>
      </c>
      <c r="G808" t="s">
        <v>2138</v>
      </c>
      <c r="H808" t="s">
        <v>2138</v>
      </c>
      <c r="I808" t="s">
        <v>2138</v>
      </c>
      <c r="J808" t="s">
        <v>2139</v>
      </c>
      <c r="K808" t="s">
        <v>3056</v>
      </c>
    </row>
    <row r="809" spans="3:11" x14ac:dyDescent="0.3">
      <c r="C809" t="s">
        <v>36</v>
      </c>
      <c r="D809" t="s">
        <v>26</v>
      </c>
      <c r="E809" t="s">
        <v>2141</v>
      </c>
      <c r="F809" t="s">
        <v>2137</v>
      </c>
      <c r="G809" t="s">
        <v>2138</v>
      </c>
      <c r="H809" t="s">
        <v>2138</v>
      </c>
      <c r="I809" t="s">
        <v>2138</v>
      </c>
      <c r="J809" t="s">
        <v>2139</v>
      </c>
      <c r="K809" t="s">
        <v>3057</v>
      </c>
    </row>
    <row r="810" spans="3:11" x14ac:dyDescent="0.3">
      <c r="C810" t="s">
        <v>37</v>
      </c>
      <c r="D810" t="s">
        <v>26</v>
      </c>
      <c r="E810" t="s">
        <v>2141</v>
      </c>
      <c r="F810" t="s">
        <v>2137</v>
      </c>
      <c r="G810" t="s">
        <v>2138</v>
      </c>
      <c r="H810" t="s">
        <v>2138</v>
      </c>
      <c r="I810" t="s">
        <v>2138</v>
      </c>
      <c r="J810" t="s">
        <v>2139</v>
      </c>
      <c r="K810" t="s">
        <v>3058</v>
      </c>
    </row>
    <row r="811" spans="3:11" x14ac:dyDescent="0.3">
      <c r="C811" t="s">
        <v>38</v>
      </c>
      <c r="D811" t="s">
        <v>26</v>
      </c>
      <c r="E811" t="s">
        <v>2141</v>
      </c>
      <c r="F811" t="s">
        <v>2137</v>
      </c>
      <c r="G811" t="s">
        <v>2138</v>
      </c>
      <c r="H811" t="s">
        <v>2138</v>
      </c>
      <c r="I811" t="s">
        <v>2138</v>
      </c>
      <c r="J811" t="s">
        <v>2139</v>
      </c>
      <c r="K811" t="s">
        <v>3059</v>
      </c>
    </row>
    <row r="812" spans="3:11" x14ac:dyDescent="0.3">
      <c r="C812" t="s">
        <v>39</v>
      </c>
      <c r="D812" t="s">
        <v>26</v>
      </c>
      <c r="E812" t="s">
        <v>2141</v>
      </c>
      <c r="F812" t="s">
        <v>2137</v>
      </c>
      <c r="G812" t="s">
        <v>2138</v>
      </c>
      <c r="H812" t="s">
        <v>2138</v>
      </c>
      <c r="I812" t="s">
        <v>2138</v>
      </c>
      <c r="J812" t="s">
        <v>2139</v>
      </c>
      <c r="K812" t="s">
        <v>3060</v>
      </c>
    </row>
    <row r="813" spans="3:11" x14ac:dyDescent="0.3">
      <c r="C813" t="s">
        <v>40</v>
      </c>
      <c r="D813" t="s">
        <v>26</v>
      </c>
      <c r="E813" t="s">
        <v>2141</v>
      </c>
      <c r="F813" t="s">
        <v>2137</v>
      </c>
      <c r="G813" t="s">
        <v>2138</v>
      </c>
      <c r="H813" t="s">
        <v>2138</v>
      </c>
      <c r="I813" t="s">
        <v>2138</v>
      </c>
      <c r="J813" t="s">
        <v>2139</v>
      </c>
      <c r="K813" t="s">
        <v>3061</v>
      </c>
    </row>
    <row r="814" spans="3:11" x14ac:dyDescent="0.3">
      <c r="C814" t="s">
        <v>41</v>
      </c>
      <c r="D814" t="s">
        <v>26</v>
      </c>
      <c r="E814" t="s">
        <v>2141</v>
      </c>
      <c r="F814" t="s">
        <v>2137</v>
      </c>
      <c r="G814" t="s">
        <v>2138</v>
      </c>
      <c r="H814" t="s">
        <v>2138</v>
      </c>
      <c r="I814" t="s">
        <v>2138</v>
      </c>
      <c r="J814" t="s">
        <v>2139</v>
      </c>
      <c r="K814" t="s">
        <v>3062</v>
      </c>
    </row>
    <row r="815" spans="3:11" x14ac:dyDescent="0.3">
      <c r="C815" t="s">
        <v>42</v>
      </c>
      <c r="D815" t="s">
        <v>26</v>
      </c>
      <c r="E815" t="s">
        <v>2141</v>
      </c>
      <c r="F815" t="s">
        <v>2137</v>
      </c>
      <c r="G815" t="s">
        <v>2138</v>
      </c>
      <c r="H815" t="s">
        <v>2138</v>
      </c>
      <c r="I815" t="s">
        <v>2138</v>
      </c>
      <c r="J815" t="s">
        <v>2139</v>
      </c>
      <c r="K815" t="s">
        <v>3063</v>
      </c>
    </row>
    <row r="816" spans="3:11" x14ac:dyDescent="0.3">
      <c r="C816" t="s">
        <v>43</v>
      </c>
      <c r="D816" t="s">
        <v>26</v>
      </c>
      <c r="E816" t="s">
        <v>2141</v>
      </c>
      <c r="F816" t="s">
        <v>2137</v>
      </c>
      <c r="G816" t="s">
        <v>2138</v>
      </c>
      <c r="H816" t="s">
        <v>2138</v>
      </c>
      <c r="I816" t="s">
        <v>2138</v>
      </c>
      <c r="J816" t="s">
        <v>2139</v>
      </c>
      <c r="K816" t="s">
        <v>3064</v>
      </c>
    </row>
    <row r="817" spans="3:11" x14ac:dyDescent="0.3">
      <c r="C817" t="s">
        <v>44</v>
      </c>
      <c r="D817" t="s">
        <v>26</v>
      </c>
      <c r="E817" t="s">
        <v>2141</v>
      </c>
      <c r="F817" t="s">
        <v>2137</v>
      </c>
      <c r="G817" t="s">
        <v>2138</v>
      </c>
      <c r="H817" t="s">
        <v>2138</v>
      </c>
      <c r="I817" t="s">
        <v>2138</v>
      </c>
      <c r="J817" t="s">
        <v>2139</v>
      </c>
      <c r="K817" t="s">
        <v>3065</v>
      </c>
    </row>
    <row r="818" spans="3:11" x14ac:dyDescent="0.3">
      <c r="C818" t="s">
        <v>45</v>
      </c>
      <c r="D818" t="s">
        <v>26</v>
      </c>
      <c r="E818" t="s">
        <v>2141</v>
      </c>
      <c r="F818" t="s">
        <v>2137</v>
      </c>
      <c r="G818" t="s">
        <v>2138</v>
      </c>
      <c r="H818" t="s">
        <v>2138</v>
      </c>
      <c r="I818" t="s">
        <v>2138</v>
      </c>
      <c r="J818" t="s">
        <v>2139</v>
      </c>
      <c r="K818" t="s">
        <v>3066</v>
      </c>
    </row>
    <row r="819" spans="3:11" x14ac:dyDescent="0.3">
      <c r="C819" t="s">
        <v>51</v>
      </c>
      <c r="D819" t="s">
        <v>26</v>
      </c>
      <c r="E819" t="s">
        <v>2141</v>
      </c>
      <c r="F819" t="s">
        <v>2137</v>
      </c>
      <c r="G819" t="s">
        <v>2138</v>
      </c>
      <c r="H819" t="s">
        <v>2138</v>
      </c>
      <c r="I819" t="s">
        <v>2138</v>
      </c>
      <c r="J819" t="s">
        <v>2139</v>
      </c>
      <c r="K819" t="s">
        <v>3067</v>
      </c>
    </row>
    <row r="820" spans="3:11" x14ac:dyDescent="0.3">
      <c r="C820" t="s">
        <v>52</v>
      </c>
      <c r="D820" t="s">
        <v>26</v>
      </c>
      <c r="E820" t="s">
        <v>2141</v>
      </c>
      <c r="F820" t="s">
        <v>2137</v>
      </c>
      <c r="G820" t="s">
        <v>2138</v>
      </c>
      <c r="H820" t="s">
        <v>2138</v>
      </c>
      <c r="I820" t="s">
        <v>2138</v>
      </c>
      <c r="J820" t="s">
        <v>2139</v>
      </c>
      <c r="K820" t="s">
        <v>3068</v>
      </c>
    </row>
    <row r="821" spans="3:11" x14ac:dyDescent="0.3">
      <c r="C821" t="s">
        <v>53</v>
      </c>
      <c r="D821" t="s">
        <v>26</v>
      </c>
      <c r="E821" t="s">
        <v>2141</v>
      </c>
      <c r="F821" t="s">
        <v>2137</v>
      </c>
      <c r="G821" t="s">
        <v>2138</v>
      </c>
      <c r="H821" t="s">
        <v>2138</v>
      </c>
      <c r="I821" t="s">
        <v>2138</v>
      </c>
      <c r="J821" t="s">
        <v>2139</v>
      </c>
      <c r="K821" t="s">
        <v>3069</v>
      </c>
    </row>
    <row r="822" spans="3:11" x14ac:dyDescent="0.3">
      <c r="C822" t="s">
        <v>54</v>
      </c>
      <c r="D822" t="s">
        <v>26</v>
      </c>
      <c r="E822" t="s">
        <v>2141</v>
      </c>
      <c r="F822" t="s">
        <v>2137</v>
      </c>
      <c r="G822" t="s">
        <v>2138</v>
      </c>
      <c r="H822" t="s">
        <v>2138</v>
      </c>
      <c r="I822" t="s">
        <v>2138</v>
      </c>
      <c r="J822" t="s">
        <v>2139</v>
      </c>
      <c r="K822" t="s">
        <v>3070</v>
      </c>
    </row>
    <row r="823" spans="3:11" x14ac:dyDescent="0.3">
      <c r="C823" t="s">
        <v>55</v>
      </c>
      <c r="D823" t="s">
        <v>26</v>
      </c>
      <c r="E823" t="s">
        <v>2141</v>
      </c>
      <c r="F823" t="s">
        <v>2137</v>
      </c>
      <c r="G823" t="s">
        <v>2138</v>
      </c>
      <c r="H823" t="s">
        <v>2138</v>
      </c>
      <c r="I823" t="s">
        <v>2138</v>
      </c>
      <c r="J823" t="s">
        <v>2139</v>
      </c>
      <c r="K823" t="s">
        <v>3071</v>
      </c>
    </row>
    <row r="824" spans="3:11" x14ac:dyDescent="0.3">
      <c r="C824" t="s">
        <v>56</v>
      </c>
      <c r="D824" t="s">
        <v>26</v>
      </c>
      <c r="E824" t="s">
        <v>2141</v>
      </c>
      <c r="F824" t="s">
        <v>2137</v>
      </c>
      <c r="G824" t="s">
        <v>2138</v>
      </c>
      <c r="H824" t="s">
        <v>2138</v>
      </c>
      <c r="I824" t="s">
        <v>2138</v>
      </c>
      <c r="J824" t="s">
        <v>2139</v>
      </c>
      <c r="K824" t="s">
        <v>3072</v>
      </c>
    </row>
    <row r="825" spans="3:11" x14ac:dyDescent="0.3">
      <c r="C825" t="s">
        <v>57</v>
      </c>
      <c r="D825" t="s">
        <v>26</v>
      </c>
      <c r="E825" t="s">
        <v>2141</v>
      </c>
      <c r="F825" t="s">
        <v>2137</v>
      </c>
      <c r="G825" t="s">
        <v>2138</v>
      </c>
      <c r="H825" t="s">
        <v>2138</v>
      </c>
      <c r="I825" t="s">
        <v>2138</v>
      </c>
      <c r="J825" t="s">
        <v>2139</v>
      </c>
      <c r="K825" t="s">
        <v>3073</v>
      </c>
    </row>
    <row r="826" spans="3:11" x14ac:dyDescent="0.3">
      <c r="C826" t="s">
        <v>58</v>
      </c>
      <c r="D826" t="s">
        <v>26</v>
      </c>
      <c r="E826" t="s">
        <v>2141</v>
      </c>
      <c r="F826" t="s">
        <v>2137</v>
      </c>
      <c r="G826" t="s">
        <v>2138</v>
      </c>
      <c r="H826" t="s">
        <v>2138</v>
      </c>
      <c r="I826" t="s">
        <v>2138</v>
      </c>
      <c r="J826" t="s">
        <v>2139</v>
      </c>
      <c r="K826" t="s">
        <v>3074</v>
      </c>
    </row>
    <row r="827" spans="3:11" x14ac:dyDescent="0.3">
      <c r="C827" t="s">
        <v>59</v>
      </c>
      <c r="D827" t="s">
        <v>26</v>
      </c>
      <c r="E827" t="s">
        <v>2141</v>
      </c>
      <c r="F827" t="s">
        <v>2137</v>
      </c>
      <c r="G827" t="s">
        <v>2138</v>
      </c>
      <c r="H827" t="s">
        <v>2138</v>
      </c>
      <c r="I827" t="s">
        <v>2138</v>
      </c>
      <c r="J827" t="s">
        <v>2139</v>
      </c>
      <c r="K827" t="s">
        <v>3075</v>
      </c>
    </row>
    <row r="828" spans="3:11" x14ac:dyDescent="0.3">
      <c r="C828" t="s">
        <v>60</v>
      </c>
      <c r="D828" t="s">
        <v>26</v>
      </c>
      <c r="E828" t="s">
        <v>2141</v>
      </c>
      <c r="F828" t="s">
        <v>2137</v>
      </c>
      <c r="G828" t="s">
        <v>2138</v>
      </c>
      <c r="H828" t="s">
        <v>2138</v>
      </c>
      <c r="I828" t="s">
        <v>2138</v>
      </c>
      <c r="J828" t="s">
        <v>2139</v>
      </c>
      <c r="K828" t="s">
        <v>3076</v>
      </c>
    </row>
    <row r="829" spans="3:11" x14ac:dyDescent="0.3">
      <c r="C829" t="s">
        <v>61</v>
      </c>
      <c r="D829" t="s">
        <v>26</v>
      </c>
      <c r="E829" t="s">
        <v>2141</v>
      </c>
      <c r="F829" t="s">
        <v>2137</v>
      </c>
      <c r="G829" t="s">
        <v>2138</v>
      </c>
      <c r="H829" t="s">
        <v>2138</v>
      </c>
      <c r="I829" t="s">
        <v>2138</v>
      </c>
      <c r="J829" t="s">
        <v>2139</v>
      </c>
      <c r="K829" t="s">
        <v>3077</v>
      </c>
    </row>
    <row r="830" spans="3:11" x14ac:dyDescent="0.3">
      <c r="C830" t="s">
        <v>62</v>
      </c>
      <c r="D830" t="s">
        <v>26</v>
      </c>
      <c r="E830" t="s">
        <v>2141</v>
      </c>
      <c r="F830" t="s">
        <v>2137</v>
      </c>
      <c r="G830" t="s">
        <v>2138</v>
      </c>
      <c r="H830" t="s">
        <v>2138</v>
      </c>
      <c r="I830" t="s">
        <v>2138</v>
      </c>
      <c r="J830" t="s">
        <v>2139</v>
      </c>
      <c r="K830" t="s">
        <v>3078</v>
      </c>
    </row>
    <row r="831" spans="3:11" x14ac:dyDescent="0.3">
      <c r="C831" t="s">
        <v>71</v>
      </c>
      <c r="D831" t="s">
        <v>26</v>
      </c>
      <c r="E831" t="s">
        <v>2141</v>
      </c>
      <c r="F831" t="s">
        <v>2137</v>
      </c>
      <c r="G831" t="s">
        <v>2138</v>
      </c>
      <c r="H831" t="s">
        <v>2138</v>
      </c>
      <c r="I831" t="s">
        <v>2138</v>
      </c>
      <c r="J831" t="s">
        <v>2139</v>
      </c>
      <c r="K831" t="s">
        <v>3079</v>
      </c>
    </row>
    <row r="832" spans="3:11" x14ac:dyDescent="0.3">
      <c r="C832" t="s">
        <v>72</v>
      </c>
      <c r="D832" t="s">
        <v>26</v>
      </c>
      <c r="E832" t="s">
        <v>2141</v>
      </c>
      <c r="F832" t="s">
        <v>2137</v>
      </c>
      <c r="G832" t="s">
        <v>2138</v>
      </c>
      <c r="H832" t="s">
        <v>2138</v>
      </c>
      <c r="I832" t="s">
        <v>2138</v>
      </c>
      <c r="J832" t="s">
        <v>2139</v>
      </c>
      <c r="K832" t="s">
        <v>3080</v>
      </c>
    </row>
    <row r="833" spans="3:11" x14ac:dyDescent="0.3">
      <c r="C833" t="s">
        <v>73</v>
      </c>
      <c r="D833" t="s">
        <v>26</v>
      </c>
      <c r="E833" t="s">
        <v>2141</v>
      </c>
      <c r="F833" t="s">
        <v>2137</v>
      </c>
      <c r="G833" t="s">
        <v>2138</v>
      </c>
      <c r="H833" t="s">
        <v>2138</v>
      </c>
      <c r="I833" t="s">
        <v>2138</v>
      </c>
      <c r="J833" t="s">
        <v>2139</v>
      </c>
      <c r="K833" t="s">
        <v>3081</v>
      </c>
    </row>
    <row r="834" spans="3:11" x14ac:dyDescent="0.3">
      <c r="C834" t="s">
        <v>74</v>
      </c>
      <c r="D834" t="s">
        <v>26</v>
      </c>
      <c r="E834" t="s">
        <v>2141</v>
      </c>
      <c r="F834" t="s">
        <v>2137</v>
      </c>
      <c r="G834" t="s">
        <v>2138</v>
      </c>
      <c r="H834" t="s">
        <v>2138</v>
      </c>
      <c r="I834" t="s">
        <v>2138</v>
      </c>
      <c r="J834" t="s">
        <v>2139</v>
      </c>
      <c r="K834" t="s">
        <v>3082</v>
      </c>
    </row>
    <row r="835" spans="3:11" x14ac:dyDescent="0.3">
      <c r="C835" t="s">
        <v>75</v>
      </c>
      <c r="D835" t="s">
        <v>26</v>
      </c>
      <c r="E835" t="s">
        <v>2141</v>
      </c>
      <c r="F835" t="s">
        <v>2137</v>
      </c>
      <c r="G835" t="s">
        <v>2138</v>
      </c>
      <c r="H835" t="s">
        <v>2138</v>
      </c>
      <c r="I835" t="s">
        <v>2138</v>
      </c>
      <c r="J835" t="s">
        <v>2139</v>
      </c>
      <c r="K835" t="s">
        <v>3083</v>
      </c>
    </row>
    <row r="836" spans="3:11" x14ac:dyDescent="0.3">
      <c r="C836" t="s">
        <v>85</v>
      </c>
      <c r="D836" t="s">
        <v>26</v>
      </c>
      <c r="E836" t="s">
        <v>2141</v>
      </c>
      <c r="F836" t="s">
        <v>2137</v>
      </c>
      <c r="G836" t="s">
        <v>2138</v>
      </c>
      <c r="H836" t="s">
        <v>2138</v>
      </c>
      <c r="I836" t="s">
        <v>2138</v>
      </c>
      <c r="J836" t="s">
        <v>2139</v>
      </c>
      <c r="K836" t="s">
        <v>3084</v>
      </c>
    </row>
    <row r="837" spans="3:11" x14ac:dyDescent="0.3">
      <c r="C837" t="s">
        <v>86</v>
      </c>
      <c r="D837" t="s">
        <v>26</v>
      </c>
      <c r="E837" t="s">
        <v>2141</v>
      </c>
      <c r="F837" t="s">
        <v>2137</v>
      </c>
      <c r="G837" t="s">
        <v>2138</v>
      </c>
      <c r="H837" t="s">
        <v>2138</v>
      </c>
      <c r="I837" t="s">
        <v>2138</v>
      </c>
      <c r="J837" t="s">
        <v>2139</v>
      </c>
      <c r="K837" t="s">
        <v>3085</v>
      </c>
    </row>
    <row r="838" spans="3:11" x14ac:dyDescent="0.3">
      <c r="C838" t="s">
        <v>87</v>
      </c>
      <c r="D838" t="s">
        <v>26</v>
      </c>
      <c r="E838" t="s">
        <v>2141</v>
      </c>
      <c r="F838" t="s">
        <v>2137</v>
      </c>
      <c r="G838" t="s">
        <v>2138</v>
      </c>
      <c r="H838" t="s">
        <v>2138</v>
      </c>
      <c r="I838" t="s">
        <v>2138</v>
      </c>
      <c r="J838" t="s">
        <v>2139</v>
      </c>
      <c r="K838" t="s">
        <v>3086</v>
      </c>
    </row>
    <row r="839" spans="3:11" x14ac:dyDescent="0.3">
      <c r="C839" t="s">
        <v>88</v>
      </c>
      <c r="D839" t="s">
        <v>26</v>
      </c>
      <c r="E839" t="s">
        <v>2141</v>
      </c>
      <c r="F839" t="s">
        <v>2137</v>
      </c>
      <c r="G839" t="s">
        <v>2138</v>
      </c>
      <c r="H839" t="s">
        <v>2138</v>
      </c>
      <c r="I839" t="s">
        <v>2138</v>
      </c>
      <c r="J839" t="s">
        <v>2139</v>
      </c>
      <c r="K839" t="s">
        <v>3087</v>
      </c>
    </row>
    <row r="840" spans="3:11" x14ac:dyDescent="0.3">
      <c r="C840" t="s">
        <v>94</v>
      </c>
      <c r="D840" t="s">
        <v>26</v>
      </c>
      <c r="E840" t="s">
        <v>2141</v>
      </c>
      <c r="F840" t="s">
        <v>2137</v>
      </c>
      <c r="G840" t="s">
        <v>2138</v>
      </c>
      <c r="H840" t="s">
        <v>2138</v>
      </c>
      <c r="I840" t="s">
        <v>2138</v>
      </c>
      <c r="J840" t="s">
        <v>2139</v>
      </c>
      <c r="K840" t="s">
        <v>3088</v>
      </c>
    </row>
    <row r="841" spans="3:11" x14ac:dyDescent="0.3">
      <c r="C841" t="s">
        <v>95</v>
      </c>
      <c r="D841" t="s">
        <v>26</v>
      </c>
      <c r="E841" t="s">
        <v>2141</v>
      </c>
      <c r="F841" t="s">
        <v>2137</v>
      </c>
      <c r="G841" t="s">
        <v>2138</v>
      </c>
      <c r="H841" t="s">
        <v>2138</v>
      </c>
      <c r="I841" t="s">
        <v>2138</v>
      </c>
      <c r="J841" t="s">
        <v>2139</v>
      </c>
      <c r="K841" t="s">
        <v>3089</v>
      </c>
    </row>
    <row r="842" spans="3:11" x14ac:dyDescent="0.3">
      <c r="C842" t="s">
        <v>104</v>
      </c>
      <c r="D842" t="s">
        <v>26</v>
      </c>
      <c r="E842" t="s">
        <v>2141</v>
      </c>
      <c r="F842" t="s">
        <v>2137</v>
      </c>
      <c r="G842" t="s">
        <v>2138</v>
      </c>
      <c r="H842" t="s">
        <v>2138</v>
      </c>
      <c r="I842" t="s">
        <v>2138</v>
      </c>
      <c r="J842" t="s">
        <v>2139</v>
      </c>
      <c r="K842" t="s">
        <v>3090</v>
      </c>
    </row>
    <row r="843" spans="3:11" x14ac:dyDescent="0.3">
      <c r="C843" t="s">
        <v>105</v>
      </c>
      <c r="D843" t="s">
        <v>26</v>
      </c>
      <c r="E843" t="s">
        <v>2141</v>
      </c>
      <c r="F843" t="s">
        <v>2137</v>
      </c>
      <c r="G843" t="s">
        <v>2138</v>
      </c>
      <c r="H843" t="s">
        <v>2138</v>
      </c>
      <c r="I843" t="s">
        <v>2138</v>
      </c>
      <c r="J843" t="s">
        <v>2139</v>
      </c>
      <c r="K843" t="s">
        <v>3091</v>
      </c>
    </row>
    <row r="844" spans="3:11" x14ac:dyDescent="0.3">
      <c r="C844" t="s">
        <v>106</v>
      </c>
      <c r="D844" t="s">
        <v>26</v>
      </c>
      <c r="E844" t="s">
        <v>2141</v>
      </c>
      <c r="F844" t="s">
        <v>2137</v>
      </c>
      <c r="G844" t="s">
        <v>2138</v>
      </c>
      <c r="H844" t="s">
        <v>2138</v>
      </c>
      <c r="I844" t="s">
        <v>2138</v>
      </c>
      <c r="J844" t="s">
        <v>2139</v>
      </c>
      <c r="K844" t="s">
        <v>3092</v>
      </c>
    </row>
    <row r="845" spans="3:11" x14ac:dyDescent="0.3">
      <c r="C845" t="s">
        <v>107</v>
      </c>
      <c r="D845" t="s">
        <v>26</v>
      </c>
      <c r="E845" t="s">
        <v>2141</v>
      </c>
      <c r="F845" t="s">
        <v>2137</v>
      </c>
      <c r="G845" t="s">
        <v>2138</v>
      </c>
      <c r="H845" t="s">
        <v>2138</v>
      </c>
      <c r="I845" t="s">
        <v>2138</v>
      </c>
      <c r="J845" t="s">
        <v>2139</v>
      </c>
      <c r="K845" t="s">
        <v>3093</v>
      </c>
    </row>
    <row r="846" spans="3:11" x14ac:dyDescent="0.3">
      <c r="C846" t="s">
        <v>113</v>
      </c>
      <c r="D846" t="s">
        <v>26</v>
      </c>
      <c r="E846" t="s">
        <v>2141</v>
      </c>
      <c r="F846" t="s">
        <v>2137</v>
      </c>
      <c r="G846" t="s">
        <v>2138</v>
      </c>
      <c r="H846" t="s">
        <v>2138</v>
      </c>
      <c r="I846" t="s">
        <v>2138</v>
      </c>
      <c r="J846" t="s">
        <v>2139</v>
      </c>
      <c r="K846" t="s">
        <v>3094</v>
      </c>
    </row>
    <row r="847" spans="3:11" x14ac:dyDescent="0.3">
      <c r="C847" t="s">
        <v>114</v>
      </c>
      <c r="D847" t="s">
        <v>26</v>
      </c>
      <c r="E847" t="s">
        <v>2141</v>
      </c>
      <c r="F847" t="s">
        <v>2137</v>
      </c>
      <c r="G847" t="s">
        <v>2138</v>
      </c>
      <c r="H847" t="s">
        <v>2138</v>
      </c>
      <c r="I847" t="s">
        <v>2138</v>
      </c>
      <c r="J847" t="s">
        <v>2139</v>
      </c>
      <c r="K847" t="s">
        <v>3095</v>
      </c>
    </row>
    <row r="848" spans="3:11" x14ac:dyDescent="0.3">
      <c r="C848" t="s">
        <v>116</v>
      </c>
      <c r="D848" t="s">
        <v>26</v>
      </c>
      <c r="E848" t="s">
        <v>2141</v>
      </c>
      <c r="F848" t="s">
        <v>2137</v>
      </c>
      <c r="G848" t="s">
        <v>2138</v>
      </c>
      <c r="H848" t="s">
        <v>2138</v>
      </c>
      <c r="I848" t="s">
        <v>2138</v>
      </c>
      <c r="J848" t="s">
        <v>2139</v>
      </c>
      <c r="K848" t="s">
        <v>3096</v>
      </c>
    </row>
    <row r="849" spans="3:11" x14ac:dyDescent="0.3">
      <c r="C849" t="s">
        <v>117</v>
      </c>
      <c r="D849" t="s">
        <v>26</v>
      </c>
      <c r="E849" t="s">
        <v>2141</v>
      </c>
      <c r="F849" t="s">
        <v>2137</v>
      </c>
      <c r="G849" t="s">
        <v>2138</v>
      </c>
      <c r="H849" t="s">
        <v>2138</v>
      </c>
      <c r="I849" t="s">
        <v>2138</v>
      </c>
      <c r="J849" t="s">
        <v>2139</v>
      </c>
      <c r="K849" t="s">
        <v>3097</v>
      </c>
    </row>
    <row r="850" spans="3:11" x14ac:dyDescent="0.3">
      <c r="C850" t="s">
        <v>118</v>
      </c>
      <c r="D850" t="s">
        <v>26</v>
      </c>
      <c r="E850" t="s">
        <v>2141</v>
      </c>
      <c r="F850" t="s">
        <v>2137</v>
      </c>
      <c r="G850" t="s">
        <v>2138</v>
      </c>
      <c r="H850" t="s">
        <v>2138</v>
      </c>
      <c r="I850" t="s">
        <v>2138</v>
      </c>
      <c r="J850" t="s">
        <v>2139</v>
      </c>
      <c r="K850" t="s">
        <v>3098</v>
      </c>
    </row>
    <row r="851" spans="3:11" x14ac:dyDescent="0.3">
      <c r="C851" t="s">
        <v>119</v>
      </c>
      <c r="D851" t="s">
        <v>26</v>
      </c>
      <c r="E851" t="s">
        <v>2141</v>
      </c>
      <c r="F851" t="s">
        <v>2137</v>
      </c>
      <c r="G851" t="s">
        <v>2138</v>
      </c>
      <c r="H851" t="s">
        <v>2138</v>
      </c>
      <c r="I851" t="s">
        <v>2138</v>
      </c>
      <c r="J851" t="s">
        <v>2139</v>
      </c>
      <c r="K851" t="s">
        <v>3099</v>
      </c>
    </row>
    <row r="852" spans="3:11" x14ac:dyDescent="0.3">
      <c r="C852" t="s">
        <v>120</v>
      </c>
      <c r="D852" t="s">
        <v>26</v>
      </c>
      <c r="E852" t="s">
        <v>2141</v>
      </c>
      <c r="F852" t="s">
        <v>2137</v>
      </c>
      <c r="G852" t="s">
        <v>2138</v>
      </c>
      <c r="H852" t="s">
        <v>2138</v>
      </c>
      <c r="I852" t="s">
        <v>2138</v>
      </c>
      <c r="J852" t="s">
        <v>2139</v>
      </c>
      <c r="K852" t="s">
        <v>3100</v>
      </c>
    </row>
    <row r="853" spans="3:11" x14ac:dyDescent="0.3">
      <c r="C853" t="s">
        <v>121</v>
      </c>
      <c r="D853" t="s">
        <v>26</v>
      </c>
      <c r="E853" t="s">
        <v>2141</v>
      </c>
      <c r="F853" t="s">
        <v>2137</v>
      </c>
      <c r="G853" t="s">
        <v>2138</v>
      </c>
      <c r="H853" t="s">
        <v>2138</v>
      </c>
      <c r="I853" t="s">
        <v>2138</v>
      </c>
      <c r="J853" t="s">
        <v>2139</v>
      </c>
      <c r="K853" t="s">
        <v>3101</v>
      </c>
    </row>
    <row r="854" spans="3:11" x14ac:dyDescent="0.3">
      <c r="C854" t="s">
        <v>122</v>
      </c>
      <c r="D854" t="s">
        <v>26</v>
      </c>
      <c r="E854" t="s">
        <v>2141</v>
      </c>
      <c r="F854" t="s">
        <v>2137</v>
      </c>
      <c r="G854" t="s">
        <v>2138</v>
      </c>
      <c r="H854" t="s">
        <v>2138</v>
      </c>
      <c r="I854" t="s">
        <v>2138</v>
      </c>
      <c r="J854" t="s">
        <v>2139</v>
      </c>
      <c r="K854" t="s">
        <v>3102</v>
      </c>
    </row>
    <row r="855" spans="3:11" x14ac:dyDescent="0.3">
      <c r="C855" t="s">
        <v>123</v>
      </c>
      <c r="D855" t="s">
        <v>26</v>
      </c>
      <c r="E855" t="s">
        <v>2141</v>
      </c>
      <c r="F855" t="s">
        <v>2137</v>
      </c>
      <c r="G855" t="s">
        <v>2138</v>
      </c>
      <c r="H855" t="s">
        <v>2138</v>
      </c>
      <c r="I855" t="s">
        <v>2138</v>
      </c>
      <c r="J855" t="s">
        <v>2139</v>
      </c>
      <c r="K855" t="s">
        <v>3103</v>
      </c>
    </row>
    <row r="856" spans="3:11" x14ac:dyDescent="0.3">
      <c r="C856" t="s">
        <v>124</v>
      </c>
      <c r="D856" t="s">
        <v>26</v>
      </c>
      <c r="E856" t="s">
        <v>2141</v>
      </c>
      <c r="F856" t="s">
        <v>2137</v>
      </c>
      <c r="G856" t="s">
        <v>2138</v>
      </c>
      <c r="H856" t="s">
        <v>2138</v>
      </c>
      <c r="I856" t="s">
        <v>2138</v>
      </c>
      <c r="J856" t="s">
        <v>2139</v>
      </c>
      <c r="K856" t="s">
        <v>3104</v>
      </c>
    </row>
    <row r="857" spans="3:11" x14ac:dyDescent="0.3">
      <c r="C857" t="s">
        <v>125</v>
      </c>
      <c r="D857" t="s">
        <v>26</v>
      </c>
      <c r="E857" t="s">
        <v>2141</v>
      </c>
      <c r="F857" t="s">
        <v>2137</v>
      </c>
      <c r="G857" t="s">
        <v>2138</v>
      </c>
      <c r="H857" t="s">
        <v>2138</v>
      </c>
      <c r="I857" t="s">
        <v>2138</v>
      </c>
      <c r="J857" t="s">
        <v>2139</v>
      </c>
      <c r="K857" t="s">
        <v>3105</v>
      </c>
    </row>
    <row r="858" spans="3:11" x14ac:dyDescent="0.3">
      <c r="C858" t="s">
        <v>126</v>
      </c>
      <c r="D858" t="s">
        <v>26</v>
      </c>
      <c r="E858" t="s">
        <v>2141</v>
      </c>
      <c r="F858" t="s">
        <v>2137</v>
      </c>
      <c r="G858" t="s">
        <v>2138</v>
      </c>
      <c r="H858" t="s">
        <v>2138</v>
      </c>
      <c r="I858" t="s">
        <v>2138</v>
      </c>
      <c r="J858" t="s">
        <v>2139</v>
      </c>
      <c r="K858" t="s">
        <v>3106</v>
      </c>
    </row>
    <row r="859" spans="3:11" x14ac:dyDescent="0.3">
      <c r="C859" t="s">
        <v>127</v>
      </c>
      <c r="D859" t="s">
        <v>26</v>
      </c>
      <c r="E859" t="s">
        <v>2141</v>
      </c>
      <c r="F859" t="s">
        <v>2137</v>
      </c>
      <c r="G859" t="s">
        <v>2138</v>
      </c>
      <c r="H859" t="s">
        <v>2138</v>
      </c>
      <c r="I859" t="s">
        <v>2138</v>
      </c>
      <c r="J859" t="s">
        <v>2139</v>
      </c>
      <c r="K859" t="s">
        <v>3107</v>
      </c>
    </row>
    <row r="860" spans="3:11" x14ac:dyDescent="0.3">
      <c r="C860" t="s">
        <v>128</v>
      </c>
      <c r="D860" t="s">
        <v>26</v>
      </c>
      <c r="E860" t="s">
        <v>2141</v>
      </c>
      <c r="F860" t="s">
        <v>2137</v>
      </c>
      <c r="G860" t="s">
        <v>2138</v>
      </c>
      <c r="H860" t="s">
        <v>2138</v>
      </c>
      <c r="I860" t="s">
        <v>2138</v>
      </c>
      <c r="J860" t="s">
        <v>2139</v>
      </c>
      <c r="K860" t="s">
        <v>3108</v>
      </c>
    </row>
    <row r="861" spans="3:11" x14ac:dyDescent="0.3">
      <c r="C861" t="s">
        <v>129</v>
      </c>
      <c r="D861" t="s">
        <v>26</v>
      </c>
      <c r="E861" t="s">
        <v>2141</v>
      </c>
      <c r="F861" t="s">
        <v>2137</v>
      </c>
      <c r="G861" t="s">
        <v>2138</v>
      </c>
      <c r="H861" t="s">
        <v>2138</v>
      </c>
      <c r="I861" t="s">
        <v>2138</v>
      </c>
      <c r="J861" t="s">
        <v>2139</v>
      </c>
      <c r="K861" t="s">
        <v>3109</v>
      </c>
    </row>
    <row r="862" spans="3:11" x14ac:dyDescent="0.3">
      <c r="C862" t="s">
        <v>130</v>
      </c>
      <c r="D862" t="s">
        <v>26</v>
      </c>
      <c r="E862" t="s">
        <v>2141</v>
      </c>
      <c r="F862" t="s">
        <v>2137</v>
      </c>
      <c r="G862" t="s">
        <v>2138</v>
      </c>
      <c r="H862" t="s">
        <v>2138</v>
      </c>
      <c r="I862" t="s">
        <v>2138</v>
      </c>
      <c r="J862" t="s">
        <v>2139</v>
      </c>
      <c r="K862" t="s">
        <v>3110</v>
      </c>
    </row>
    <row r="863" spans="3:11" x14ac:dyDescent="0.3">
      <c r="C863" t="s">
        <v>131</v>
      </c>
      <c r="D863" t="s">
        <v>26</v>
      </c>
      <c r="E863" t="s">
        <v>2141</v>
      </c>
      <c r="F863" t="s">
        <v>2137</v>
      </c>
      <c r="G863" t="s">
        <v>2138</v>
      </c>
      <c r="H863" t="s">
        <v>2138</v>
      </c>
      <c r="I863" t="s">
        <v>2138</v>
      </c>
      <c r="J863" t="s">
        <v>2139</v>
      </c>
      <c r="K863" t="s">
        <v>3111</v>
      </c>
    </row>
    <row r="864" spans="3:11" x14ac:dyDescent="0.3">
      <c r="C864" t="s">
        <v>132</v>
      </c>
      <c r="D864" t="s">
        <v>26</v>
      </c>
      <c r="E864" t="s">
        <v>2141</v>
      </c>
      <c r="F864" t="s">
        <v>2137</v>
      </c>
      <c r="G864" t="s">
        <v>2138</v>
      </c>
      <c r="H864" t="s">
        <v>2138</v>
      </c>
      <c r="I864" t="s">
        <v>2138</v>
      </c>
      <c r="J864" t="s">
        <v>2139</v>
      </c>
      <c r="K864" t="s">
        <v>3112</v>
      </c>
    </row>
    <row r="865" spans="3:11" x14ac:dyDescent="0.3">
      <c r="C865" t="s">
        <v>133</v>
      </c>
      <c r="D865" t="s">
        <v>26</v>
      </c>
      <c r="E865" t="s">
        <v>2141</v>
      </c>
      <c r="F865" t="s">
        <v>2137</v>
      </c>
      <c r="G865" t="s">
        <v>2138</v>
      </c>
      <c r="H865" t="s">
        <v>2138</v>
      </c>
      <c r="I865" t="s">
        <v>2138</v>
      </c>
      <c r="J865" t="s">
        <v>2139</v>
      </c>
      <c r="K865" t="s">
        <v>3113</v>
      </c>
    </row>
    <row r="866" spans="3:11" x14ac:dyDescent="0.3">
      <c r="C866" t="s">
        <v>139</v>
      </c>
      <c r="D866" t="s">
        <v>26</v>
      </c>
      <c r="E866" t="s">
        <v>2141</v>
      </c>
      <c r="F866" t="s">
        <v>2137</v>
      </c>
      <c r="G866" t="s">
        <v>2138</v>
      </c>
      <c r="H866" t="s">
        <v>2138</v>
      </c>
      <c r="I866" t="s">
        <v>2138</v>
      </c>
      <c r="J866" t="s">
        <v>2139</v>
      </c>
      <c r="K866" t="s">
        <v>3114</v>
      </c>
    </row>
    <row r="867" spans="3:11" x14ac:dyDescent="0.3">
      <c r="C867" t="s">
        <v>140</v>
      </c>
      <c r="D867" t="s">
        <v>26</v>
      </c>
      <c r="E867" t="s">
        <v>2141</v>
      </c>
      <c r="F867" t="s">
        <v>2137</v>
      </c>
      <c r="G867" t="s">
        <v>2138</v>
      </c>
      <c r="H867" t="s">
        <v>2138</v>
      </c>
      <c r="I867" t="s">
        <v>2138</v>
      </c>
      <c r="J867" t="s">
        <v>2139</v>
      </c>
      <c r="K867" t="s">
        <v>3115</v>
      </c>
    </row>
    <row r="868" spans="3:11" x14ac:dyDescent="0.3">
      <c r="C868" t="s">
        <v>141</v>
      </c>
      <c r="D868" t="s">
        <v>26</v>
      </c>
      <c r="E868" t="s">
        <v>2141</v>
      </c>
      <c r="F868" t="s">
        <v>2137</v>
      </c>
      <c r="G868" t="s">
        <v>2138</v>
      </c>
      <c r="H868" t="s">
        <v>2138</v>
      </c>
      <c r="I868" t="s">
        <v>2138</v>
      </c>
      <c r="J868" t="s">
        <v>2139</v>
      </c>
      <c r="K868" t="s">
        <v>3116</v>
      </c>
    </row>
    <row r="869" spans="3:11" x14ac:dyDescent="0.3">
      <c r="C869" t="s">
        <v>142</v>
      </c>
      <c r="D869" t="s">
        <v>26</v>
      </c>
      <c r="E869" t="s">
        <v>2141</v>
      </c>
      <c r="F869" t="s">
        <v>2137</v>
      </c>
      <c r="G869" t="s">
        <v>2138</v>
      </c>
      <c r="H869" t="s">
        <v>2138</v>
      </c>
      <c r="I869" t="s">
        <v>2138</v>
      </c>
      <c r="J869" t="s">
        <v>2139</v>
      </c>
      <c r="K869" t="s">
        <v>3117</v>
      </c>
    </row>
    <row r="870" spans="3:11" x14ac:dyDescent="0.3">
      <c r="C870" t="s">
        <v>143</v>
      </c>
      <c r="D870" t="s">
        <v>26</v>
      </c>
      <c r="E870" t="s">
        <v>2141</v>
      </c>
      <c r="F870" t="s">
        <v>2137</v>
      </c>
      <c r="G870" t="s">
        <v>2138</v>
      </c>
      <c r="H870" t="s">
        <v>2138</v>
      </c>
      <c r="I870" t="s">
        <v>2138</v>
      </c>
      <c r="J870" t="s">
        <v>2139</v>
      </c>
      <c r="K870" t="s">
        <v>3118</v>
      </c>
    </row>
    <row r="871" spans="3:11" x14ac:dyDescent="0.3">
      <c r="C871" t="s">
        <v>144</v>
      </c>
      <c r="D871" t="s">
        <v>26</v>
      </c>
      <c r="E871" t="s">
        <v>2141</v>
      </c>
      <c r="F871" t="s">
        <v>2137</v>
      </c>
      <c r="G871" t="s">
        <v>2138</v>
      </c>
      <c r="H871" t="s">
        <v>2138</v>
      </c>
      <c r="I871" t="s">
        <v>2138</v>
      </c>
      <c r="J871" t="s">
        <v>2139</v>
      </c>
      <c r="K871" t="s">
        <v>3119</v>
      </c>
    </row>
    <row r="872" spans="3:11" x14ac:dyDescent="0.3">
      <c r="C872" t="s">
        <v>145</v>
      </c>
      <c r="D872" t="s">
        <v>26</v>
      </c>
      <c r="E872" t="s">
        <v>2141</v>
      </c>
      <c r="F872" t="s">
        <v>2137</v>
      </c>
      <c r="G872" t="s">
        <v>2138</v>
      </c>
      <c r="H872" t="s">
        <v>2138</v>
      </c>
      <c r="I872" t="s">
        <v>2138</v>
      </c>
      <c r="J872" t="s">
        <v>2139</v>
      </c>
      <c r="K872" t="s">
        <v>3120</v>
      </c>
    </row>
    <row r="873" spans="3:11" x14ac:dyDescent="0.3">
      <c r="C873" t="s">
        <v>146</v>
      </c>
      <c r="D873" t="s">
        <v>26</v>
      </c>
      <c r="E873" t="s">
        <v>2141</v>
      </c>
      <c r="F873" t="s">
        <v>2137</v>
      </c>
      <c r="G873" t="s">
        <v>2138</v>
      </c>
      <c r="H873" t="s">
        <v>2138</v>
      </c>
      <c r="I873" t="s">
        <v>2138</v>
      </c>
      <c r="J873" t="s">
        <v>2139</v>
      </c>
      <c r="K873" t="s">
        <v>3121</v>
      </c>
    </row>
    <row r="874" spans="3:11" x14ac:dyDescent="0.3">
      <c r="C874" t="s">
        <v>147</v>
      </c>
      <c r="D874" t="s">
        <v>26</v>
      </c>
      <c r="E874" t="s">
        <v>2141</v>
      </c>
      <c r="F874" t="s">
        <v>2137</v>
      </c>
      <c r="G874" t="s">
        <v>2138</v>
      </c>
      <c r="H874" t="s">
        <v>2138</v>
      </c>
      <c r="I874" t="s">
        <v>2138</v>
      </c>
      <c r="J874" t="s">
        <v>2139</v>
      </c>
      <c r="K874" t="s">
        <v>3122</v>
      </c>
    </row>
    <row r="875" spans="3:11" x14ac:dyDescent="0.3">
      <c r="C875" t="s">
        <v>148</v>
      </c>
      <c r="D875" t="s">
        <v>26</v>
      </c>
      <c r="E875" t="s">
        <v>2141</v>
      </c>
      <c r="F875" t="s">
        <v>2137</v>
      </c>
      <c r="G875" t="s">
        <v>2138</v>
      </c>
      <c r="H875" t="s">
        <v>2138</v>
      </c>
      <c r="I875" t="s">
        <v>2138</v>
      </c>
      <c r="J875" t="s">
        <v>2139</v>
      </c>
      <c r="K875" t="s">
        <v>3123</v>
      </c>
    </row>
    <row r="876" spans="3:11" x14ac:dyDescent="0.3">
      <c r="C876" t="s">
        <v>149</v>
      </c>
      <c r="D876" t="s">
        <v>26</v>
      </c>
      <c r="E876" t="s">
        <v>2141</v>
      </c>
      <c r="F876" t="s">
        <v>2137</v>
      </c>
      <c r="G876" t="s">
        <v>2138</v>
      </c>
      <c r="H876" t="s">
        <v>2138</v>
      </c>
      <c r="I876" t="s">
        <v>2138</v>
      </c>
      <c r="J876" t="s">
        <v>2139</v>
      </c>
      <c r="K876" t="s">
        <v>3124</v>
      </c>
    </row>
    <row r="877" spans="3:11" x14ac:dyDescent="0.3">
      <c r="C877" t="s">
        <v>150</v>
      </c>
      <c r="D877" t="s">
        <v>26</v>
      </c>
      <c r="E877" t="s">
        <v>2141</v>
      </c>
      <c r="F877" t="s">
        <v>2137</v>
      </c>
      <c r="G877" t="s">
        <v>2138</v>
      </c>
      <c r="H877" t="s">
        <v>2138</v>
      </c>
      <c r="I877" t="s">
        <v>2138</v>
      </c>
      <c r="J877" t="s">
        <v>2139</v>
      </c>
      <c r="K877" t="s">
        <v>3125</v>
      </c>
    </row>
    <row r="878" spans="3:11" x14ac:dyDescent="0.3">
      <c r="C878" t="s">
        <v>151</v>
      </c>
      <c r="D878" t="s">
        <v>26</v>
      </c>
      <c r="E878" t="s">
        <v>2141</v>
      </c>
      <c r="F878" t="s">
        <v>2137</v>
      </c>
      <c r="G878" t="s">
        <v>2138</v>
      </c>
      <c r="H878" t="s">
        <v>2138</v>
      </c>
      <c r="I878" t="s">
        <v>2138</v>
      </c>
      <c r="J878" t="s">
        <v>2139</v>
      </c>
      <c r="K878" t="s">
        <v>3126</v>
      </c>
    </row>
    <row r="879" spans="3:11" x14ac:dyDescent="0.3">
      <c r="C879" t="s">
        <v>154</v>
      </c>
      <c r="D879" t="s">
        <v>26</v>
      </c>
      <c r="E879" t="s">
        <v>2141</v>
      </c>
      <c r="F879" t="s">
        <v>2137</v>
      </c>
      <c r="G879" t="s">
        <v>2138</v>
      </c>
      <c r="H879" t="s">
        <v>2138</v>
      </c>
      <c r="I879" t="s">
        <v>2138</v>
      </c>
      <c r="J879" t="s">
        <v>2139</v>
      </c>
      <c r="K879" t="s">
        <v>3127</v>
      </c>
    </row>
    <row r="880" spans="3:11" x14ac:dyDescent="0.3">
      <c r="C880" t="s">
        <v>155</v>
      </c>
      <c r="D880" t="s">
        <v>26</v>
      </c>
      <c r="E880" t="s">
        <v>2141</v>
      </c>
      <c r="F880" t="s">
        <v>2137</v>
      </c>
      <c r="G880" t="s">
        <v>2138</v>
      </c>
      <c r="H880" t="s">
        <v>2138</v>
      </c>
      <c r="I880" t="s">
        <v>2138</v>
      </c>
      <c r="J880" t="s">
        <v>2139</v>
      </c>
      <c r="K880" t="s">
        <v>3128</v>
      </c>
    </row>
    <row r="881" spans="3:11" x14ac:dyDescent="0.3">
      <c r="C881" t="s">
        <v>156</v>
      </c>
      <c r="D881" t="s">
        <v>26</v>
      </c>
      <c r="E881" t="s">
        <v>2141</v>
      </c>
      <c r="F881" t="s">
        <v>2137</v>
      </c>
      <c r="G881" t="s">
        <v>2138</v>
      </c>
      <c r="H881" t="s">
        <v>2138</v>
      </c>
      <c r="I881" t="s">
        <v>2138</v>
      </c>
      <c r="J881" t="s">
        <v>2139</v>
      </c>
      <c r="K881" t="s">
        <v>3129</v>
      </c>
    </row>
    <row r="882" spans="3:11" x14ac:dyDescent="0.3">
      <c r="C882" t="s">
        <v>163</v>
      </c>
      <c r="D882" t="s">
        <v>26</v>
      </c>
      <c r="E882" t="s">
        <v>2141</v>
      </c>
      <c r="F882" t="s">
        <v>2137</v>
      </c>
      <c r="G882" t="s">
        <v>2138</v>
      </c>
      <c r="H882" t="s">
        <v>2138</v>
      </c>
      <c r="I882" t="s">
        <v>2138</v>
      </c>
      <c r="J882" t="s">
        <v>2139</v>
      </c>
      <c r="K882" t="s">
        <v>3130</v>
      </c>
    </row>
    <row r="883" spans="3:11" x14ac:dyDescent="0.3">
      <c r="C883" t="s">
        <v>164</v>
      </c>
      <c r="D883" t="s">
        <v>26</v>
      </c>
      <c r="E883" t="s">
        <v>2141</v>
      </c>
      <c r="F883" t="s">
        <v>2137</v>
      </c>
      <c r="G883" t="s">
        <v>2138</v>
      </c>
      <c r="H883" t="s">
        <v>2138</v>
      </c>
      <c r="I883" t="s">
        <v>2138</v>
      </c>
      <c r="J883" t="s">
        <v>2139</v>
      </c>
      <c r="K883" t="s">
        <v>3131</v>
      </c>
    </row>
    <row r="884" spans="3:11" x14ac:dyDescent="0.3">
      <c r="C884" t="s">
        <v>165</v>
      </c>
      <c r="D884" t="s">
        <v>26</v>
      </c>
      <c r="E884" t="s">
        <v>2141</v>
      </c>
      <c r="F884" t="s">
        <v>2137</v>
      </c>
      <c r="G884" t="s">
        <v>2138</v>
      </c>
      <c r="H884" t="s">
        <v>2138</v>
      </c>
      <c r="I884" t="s">
        <v>2138</v>
      </c>
      <c r="J884" t="s">
        <v>2139</v>
      </c>
      <c r="K884" t="s">
        <v>3132</v>
      </c>
    </row>
    <row r="885" spans="3:11" x14ac:dyDescent="0.3">
      <c r="C885" t="s">
        <v>166</v>
      </c>
      <c r="D885" t="s">
        <v>26</v>
      </c>
      <c r="E885" t="s">
        <v>2141</v>
      </c>
      <c r="F885" t="s">
        <v>2137</v>
      </c>
      <c r="G885" t="s">
        <v>2138</v>
      </c>
      <c r="H885" t="s">
        <v>2138</v>
      </c>
      <c r="I885" t="s">
        <v>2138</v>
      </c>
      <c r="J885" t="s">
        <v>2139</v>
      </c>
      <c r="K885" t="s">
        <v>3133</v>
      </c>
    </row>
    <row r="886" spans="3:11" x14ac:dyDescent="0.3">
      <c r="C886" t="s">
        <v>167</v>
      </c>
      <c r="D886" t="s">
        <v>26</v>
      </c>
      <c r="E886" t="s">
        <v>2141</v>
      </c>
      <c r="F886" t="s">
        <v>2137</v>
      </c>
      <c r="G886" t="s">
        <v>2138</v>
      </c>
      <c r="H886" t="s">
        <v>2138</v>
      </c>
      <c r="I886" t="s">
        <v>2138</v>
      </c>
      <c r="J886" t="s">
        <v>2139</v>
      </c>
      <c r="K886" t="s">
        <v>3134</v>
      </c>
    </row>
    <row r="887" spans="3:11" x14ac:dyDescent="0.3">
      <c r="C887" t="s">
        <v>168</v>
      </c>
      <c r="D887" t="s">
        <v>26</v>
      </c>
      <c r="E887" t="s">
        <v>2141</v>
      </c>
      <c r="F887" t="s">
        <v>2137</v>
      </c>
      <c r="G887" t="s">
        <v>2138</v>
      </c>
      <c r="H887" t="s">
        <v>2138</v>
      </c>
      <c r="I887" t="s">
        <v>2138</v>
      </c>
      <c r="J887" t="s">
        <v>2139</v>
      </c>
      <c r="K887" t="s">
        <v>3135</v>
      </c>
    </row>
    <row r="888" spans="3:11" x14ac:dyDescent="0.3">
      <c r="C888" t="s">
        <v>169</v>
      </c>
      <c r="D888" t="s">
        <v>26</v>
      </c>
      <c r="E888" t="s">
        <v>2141</v>
      </c>
      <c r="F888" t="s">
        <v>2137</v>
      </c>
      <c r="G888" t="s">
        <v>2138</v>
      </c>
      <c r="H888" t="s">
        <v>2138</v>
      </c>
      <c r="I888" t="s">
        <v>2138</v>
      </c>
      <c r="J888" t="s">
        <v>2139</v>
      </c>
      <c r="K888" t="s">
        <v>3136</v>
      </c>
    </row>
    <row r="889" spans="3:11" x14ac:dyDescent="0.3">
      <c r="C889" t="s">
        <v>173</v>
      </c>
      <c r="D889" t="s">
        <v>26</v>
      </c>
      <c r="E889" t="s">
        <v>2141</v>
      </c>
      <c r="F889" t="s">
        <v>2137</v>
      </c>
      <c r="G889" t="s">
        <v>2138</v>
      </c>
      <c r="H889" t="s">
        <v>2138</v>
      </c>
      <c r="I889" t="s">
        <v>2138</v>
      </c>
      <c r="J889" t="s">
        <v>2139</v>
      </c>
      <c r="K889" t="s">
        <v>3137</v>
      </c>
    </row>
    <row r="890" spans="3:11" x14ac:dyDescent="0.3">
      <c r="C890" t="s">
        <v>174</v>
      </c>
      <c r="D890" t="s">
        <v>26</v>
      </c>
      <c r="E890" t="s">
        <v>2141</v>
      </c>
      <c r="F890" t="s">
        <v>2137</v>
      </c>
      <c r="G890" t="s">
        <v>2138</v>
      </c>
      <c r="H890" t="s">
        <v>2138</v>
      </c>
      <c r="I890" t="s">
        <v>2138</v>
      </c>
      <c r="J890" t="s">
        <v>2139</v>
      </c>
      <c r="K890" t="s">
        <v>3138</v>
      </c>
    </row>
    <row r="891" spans="3:11" x14ac:dyDescent="0.3">
      <c r="C891" t="s">
        <v>175</v>
      </c>
      <c r="D891" t="s">
        <v>26</v>
      </c>
      <c r="E891" t="s">
        <v>2141</v>
      </c>
      <c r="F891" t="s">
        <v>2137</v>
      </c>
      <c r="G891" t="s">
        <v>2138</v>
      </c>
      <c r="H891" t="s">
        <v>2138</v>
      </c>
      <c r="I891" t="s">
        <v>2138</v>
      </c>
      <c r="J891" t="s">
        <v>2139</v>
      </c>
      <c r="K891" t="s">
        <v>3139</v>
      </c>
    </row>
    <row r="892" spans="3:11" x14ac:dyDescent="0.3">
      <c r="C892" t="s">
        <v>176</v>
      </c>
      <c r="D892" t="s">
        <v>26</v>
      </c>
      <c r="E892" t="s">
        <v>2141</v>
      </c>
      <c r="F892" t="s">
        <v>2137</v>
      </c>
      <c r="G892" t="s">
        <v>2138</v>
      </c>
      <c r="H892" t="s">
        <v>2138</v>
      </c>
      <c r="I892" t="s">
        <v>2138</v>
      </c>
      <c r="J892" t="s">
        <v>2139</v>
      </c>
      <c r="K892" t="s">
        <v>3140</v>
      </c>
    </row>
    <row r="893" spans="3:11" x14ac:dyDescent="0.3">
      <c r="C893" t="s">
        <v>177</v>
      </c>
      <c r="D893" t="s">
        <v>26</v>
      </c>
      <c r="E893" t="s">
        <v>2141</v>
      </c>
      <c r="F893" t="s">
        <v>2137</v>
      </c>
      <c r="G893" t="s">
        <v>2138</v>
      </c>
      <c r="H893" t="s">
        <v>2138</v>
      </c>
      <c r="I893" t="s">
        <v>2138</v>
      </c>
      <c r="J893" t="s">
        <v>2139</v>
      </c>
      <c r="K893" t="s">
        <v>3141</v>
      </c>
    </row>
    <row r="894" spans="3:11" x14ac:dyDescent="0.3">
      <c r="C894" t="s">
        <v>181</v>
      </c>
      <c r="D894" t="s">
        <v>26</v>
      </c>
      <c r="E894" t="s">
        <v>2141</v>
      </c>
      <c r="F894" t="s">
        <v>2137</v>
      </c>
      <c r="G894" t="s">
        <v>2138</v>
      </c>
      <c r="H894" t="s">
        <v>2138</v>
      </c>
      <c r="I894" t="s">
        <v>2138</v>
      </c>
      <c r="J894" t="s">
        <v>2139</v>
      </c>
      <c r="K894" t="s">
        <v>3142</v>
      </c>
    </row>
    <row r="895" spans="3:11" x14ac:dyDescent="0.3">
      <c r="C895" t="s">
        <v>182</v>
      </c>
      <c r="D895" t="s">
        <v>26</v>
      </c>
      <c r="E895" t="s">
        <v>2141</v>
      </c>
      <c r="F895" t="s">
        <v>2137</v>
      </c>
      <c r="G895" t="s">
        <v>2138</v>
      </c>
      <c r="H895" t="s">
        <v>2138</v>
      </c>
      <c r="I895" t="s">
        <v>2138</v>
      </c>
      <c r="J895" t="s">
        <v>2139</v>
      </c>
      <c r="K895" t="s">
        <v>3143</v>
      </c>
    </row>
    <row r="896" spans="3:11" x14ac:dyDescent="0.3">
      <c r="C896" t="s">
        <v>183</v>
      </c>
      <c r="D896" t="s">
        <v>26</v>
      </c>
      <c r="E896" t="s">
        <v>2141</v>
      </c>
      <c r="F896" t="s">
        <v>2137</v>
      </c>
      <c r="G896" t="s">
        <v>2138</v>
      </c>
      <c r="H896" t="s">
        <v>2138</v>
      </c>
      <c r="I896" t="s">
        <v>2138</v>
      </c>
      <c r="J896" t="s">
        <v>2139</v>
      </c>
      <c r="K896" t="s">
        <v>3144</v>
      </c>
    </row>
    <row r="897" spans="3:11" x14ac:dyDescent="0.3">
      <c r="C897" t="s">
        <v>184</v>
      </c>
      <c r="D897" t="s">
        <v>26</v>
      </c>
      <c r="E897" t="s">
        <v>2141</v>
      </c>
      <c r="F897" t="s">
        <v>2137</v>
      </c>
      <c r="G897" t="s">
        <v>2138</v>
      </c>
      <c r="H897" t="s">
        <v>2138</v>
      </c>
      <c r="I897" t="s">
        <v>2138</v>
      </c>
      <c r="J897" t="s">
        <v>2139</v>
      </c>
      <c r="K897" t="s">
        <v>3145</v>
      </c>
    </row>
    <row r="898" spans="3:11" x14ac:dyDescent="0.3">
      <c r="C898" t="s">
        <v>186</v>
      </c>
      <c r="D898" t="s">
        <v>26</v>
      </c>
      <c r="E898" t="s">
        <v>2141</v>
      </c>
      <c r="F898" t="s">
        <v>2137</v>
      </c>
      <c r="G898" t="s">
        <v>2138</v>
      </c>
      <c r="H898" t="s">
        <v>2138</v>
      </c>
      <c r="I898" t="s">
        <v>2138</v>
      </c>
      <c r="J898" t="s">
        <v>2139</v>
      </c>
      <c r="K898" t="s">
        <v>3146</v>
      </c>
    </row>
    <row r="899" spans="3:11" x14ac:dyDescent="0.3">
      <c r="C899" t="s">
        <v>187</v>
      </c>
      <c r="D899" t="s">
        <v>26</v>
      </c>
      <c r="E899" t="s">
        <v>2141</v>
      </c>
      <c r="F899" t="s">
        <v>2137</v>
      </c>
      <c r="G899" t="s">
        <v>2138</v>
      </c>
      <c r="H899" t="s">
        <v>2138</v>
      </c>
      <c r="I899" t="s">
        <v>2138</v>
      </c>
      <c r="J899" t="s">
        <v>2139</v>
      </c>
      <c r="K899" t="s">
        <v>3147</v>
      </c>
    </row>
    <row r="900" spans="3:11" x14ac:dyDescent="0.3">
      <c r="C900" t="s">
        <v>188</v>
      </c>
      <c r="D900" t="s">
        <v>26</v>
      </c>
      <c r="E900" t="s">
        <v>2141</v>
      </c>
      <c r="F900" t="s">
        <v>2137</v>
      </c>
      <c r="G900" t="s">
        <v>2138</v>
      </c>
      <c r="H900" t="s">
        <v>2138</v>
      </c>
      <c r="I900" t="s">
        <v>2138</v>
      </c>
      <c r="J900" t="s">
        <v>2139</v>
      </c>
      <c r="K900" t="s">
        <v>3148</v>
      </c>
    </row>
    <row r="901" spans="3:11" x14ac:dyDescent="0.3">
      <c r="C901" t="s">
        <v>190</v>
      </c>
      <c r="D901" t="s">
        <v>26</v>
      </c>
      <c r="E901" t="s">
        <v>2141</v>
      </c>
      <c r="F901" t="s">
        <v>2137</v>
      </c>
      <c r="G901" t="s">
        <v>2138</v>
      </c>
      <c r="H901" t="s">
        <v>2138</v>
      </c>
      <c r="I901" t="s">
        <v>2138</v>
      </c>
      <c r="J901" t="s">
        <v>2139</v>
      </c>
      <c r="K901" t="s">
        <v>3149</v>
      </c>
    </row>
    <row r="902" spans="3:11" x14ac:dyDescent="0.3">
      <c r="C902" t="s">
        <v>191</v>
      </c>
      <c r="D902" t="s">
        <v>26</v>
      </c>
      <c r="E902" t="s">
        <v>2141</v>
      </c>
      <c r="F902" t="s">
        <v>2137</v>
      </c>
      <c r="G902" t="s">
        <v>2138</v>
      </c>
      <c r="H902" t="s">
        <v>2138</v>
      </c>
      <c r="I902" t="s">
        <v>2138</v>
      </c>
      <c r="J902" t="s">
        <v>2139</v>
      </c>
      <c r="K902" t="s">
        <v>3150</v>
      </c>
    </row>
    <row r="903" spans="3:11" x14ac:dyDescent="0.3">
      <c r="C903" t="s">
        <v>192</v>
      </c>
      <c r="D903" t="s">
        <v>26</v>
      </c>
      <c r="E903" t="s">
        <v>2141</v>
      </c>
      <c r="F903" t="s">
        <v>2137</v>
      </c>
      <c r="G903" t="s">
        <v>2138</v>
      </c>
      <c r="H903" t="s">
        <v>2138</v>
      </c>
      <c r="I903" t="s">
        <v>2138</v>
      </c>
      <c r="J903" t="s">
        <v>2139</v>
      </c>
      <c r="K903" t="s">
        <v>3151</v>
      </c>
    </row>
    <row r="904" spans="3:11" x14ac:dyDescent="0.3">
      <c r="C904" t="s">
        <v>193</v>
      </c>
      <c r="D904" t="s">
        <v>26</v>
      </c>
      <c r="E904" t="s">
        <v>2141</v>
      </c>
      <c r="F904" t="s">
        <v>2137</v>
      </c>
      <c r="G904" t="s">
        <v>2138</v>
      </c>
      <c r="H904" t="s">
        <v>2138</v>
      </c>
      <c r="I904" t="s">
        <v>2138</v>
      </c>
      <c r="J904" t="s">
        <v>2139</v>
      </c>
      <c r="K904" t="s">
        <v>3152</v>
      </c>
    </row>
    <row r="905" spans="3:11" x14ac:dyDescent="0.3">
      <c r="C905" t="s">
        <v>194</v>
      </c>
      <c r="D905" t="s">
        <v>26</v>
      </c>
      <c r="E905" t="s">
        <v>2141</v>
      </c>
      <c r="F905" t="s">
        <v>2137</v>
      </c>
      <c r="G905" t="s">
        <v>2138</v>
      </c>
      <c r="H905" t="s">
        <v>2138</v>
      </c>
      <c r="I905" t="s">
        <v>2138</v>
      </c>
      <c r="J905" t="s">
        <v>2139</v>
      </c>
      <c r="K905" t="s">
        <v>3153</v>
      </c>
    </row>
    <row r="906" spans="3:11" x14ac:dyDescent="0.3">
      <c r="C906" t="s">
        <v>195</v>
      </c>
      <c r="D906" t="s">
        <v>26</v>
      </c>
      <c r="E906" t="s">
        <v>2141</v>
      </c>
      <c r="F906" t="s">
        <v>2137</v>
      </c>
      <c r="G906" t="s">
        <v>2138</v>
      </c>
      <c r="H906" t="s">
        <v>2138</v>
      </c>
      <c r="I906" t="s">
        <v>2138</v>
      </c>
      <c r="J906" t="s">
        <v>2139</v>
      </c>
      <c r="K906" t="s">
        <v>3154</v>
      </c>
    </row>
    <row r="907" spans="3:11" x14ac:dyDescent="0.3">
      <c r="C907" t="s">
        <v>196</v>
      </c>
      <c r="D907" t="s">
        <v>26</v>
      </c>
      <c r="E907" t="s">
        <v>2141</v>
      </c>
      <c r="F907" t="s">
        <v>2137</v>
      </c>
      <c r="G907" t="s">
        <v>2138</v>
      </c>
      <c r="H907" t="s">
        <v>2138</v>
      </c>
      <c r="I907" t="s">
        <v>2138</v>
      </c>
      <c r="J907" t="s">
        <v>2139</v>
      </c>
      <c r="K907" t="s">
        <v>3155</v>
      </c>
    </row>
    <row r="908" spans="3:11" x14ac:dyDescent="0.3">
      <c r="C908" t="s">
        <v>198</v>
      </c>
      <c r="D908" t="s">
        <v>26</v>
      </c>
      <c r="E908" t="s">
        <v>2141</v>
      </c>
      <c r="F908" t="s">
        <v>2137</v>
      </c>
      <c r="G908" t="s">
        <v>2138</v>
      </c>
      <c r="H908" t="s">
        <v>2138</v>
      </c>
      <c r="I908" t="s">
        <v>2138</v>
      </c>
      <c r="J908" t="s">
        <v>2139</v>
      </c>
      <c r="K908" t="s">
        <v>3156</v>
      </c>
    </row>
    <row r="909" spans="3:11" x14ac:dyDescent="0.3">
      <c r="C909" t="s">
        <v>199</v>
      </c>
      <c r="D909" t="s">
        <v>26</v>
      </c>
      <c r="E909" t="s">
        <v>2141</v>
      </c>
      <c r="F909" t="s">
        <v>2137</v>
      </c>
      <c r="G909" t="s">
        <v>2138</v>
      </c>
      <c r="H909" t="s">
        <v>2138</v>
      </c>
      <c r="I909" t="s">
        <v>2138</v>
      </c>
      <c r="J909" t="s">
        <v>2139</v>
      </c>
      <c r="K909" t="s">
        <v>3157</v>
      </c>
    </row>
    <row r="910" spans="3:11" x14ac:dyDescent="0.3">
      <c r="C910" t="s">
        <v>200</v>
      </c>
      <c r="D910" t="s">
        <v>26</v>
      </c>
      <c r="E910" t="s">
        <v>2141</v>
      </c>
      <c r="F910" t="s">
        <v>2137</v>
      </c>
      <c r="G910" t="s">
        <v>2138</v>
      </c>
      <c r="H910" t="s">
        <v>2138</v>
      </c>
      <c r="I910" t="s">
        <v>2138</v>
      </c>
      <c r="J910" t="s">
        <v>2139</v>
      </c>
      <c r="K910" t="s">
        <v>3158</v>
      </c>
    </row>
    <row r="911" spans="3:11" x14ac:dyDescent="0.3">
      <c r="C911" t="s">
        <v>201</v>
      </c>
      <c r="D911" t="s">
        <v>26</v>
      </c>
      <c r="E911" t="s">
        <v>2141</v>
      </c>
      <c r="F911" t="s">
        <v>2137</v>
      </c>
      <c r="G911" t="s">
        <v>2138</v>
      </c>
      <c r="H911" t="s">
        <v>2138</v>
      </c>
      <c r="I911" t="s">
        <v>2138</v>
      </c>
      <c r="J911" t="s">
        <v>2139</v>
      </c>
      <c r="K911" t="s">
        <v>3159</v>
      </c>
    </row>
    <row r="912" spans="3:11" x14ac:dyDescent="0.3">
      <c r="C912" t="s">
        <v>202</v>
      </c>
      <c r="D912" t="s">
        <v>26</v>
      </c>
      <c r="E912" t="s">
        <v>2141</v>
      </c>
      <c r="F912" t="s">
        <v>2137</v>
      </c>
      <c r="G912" t="s">
        <v>2138</v>
      </c>
      <c r="H912" t="s">
        <v>2138</v>
      </c>
      <c r="I912" t="s">
        <v>2138</v>
      </c>
      <c r="J912" t="s">
        <v>2139</v>
      </c>
      <c r="K912" t="s">
        <v>3160</v>
      </c>
    </row>
    <row r="913" spans="3:11" x14ac:dyDescent="0.3">
      <c r="C913" t="s">
        <v>203</v>
      </c>
      <c r="D913" t="s">
        <v>26</v>
      </c>
      <c r="E913" t="s">
        <v>2141</v>
      </c>
      <c r="F913" t="s">
        <v>2137</v>
      </c>
      <c r="G913" t="s">
        <v>2138</v>
      </c>
      <c r="H913" t="s">
        <v>2138</v>
      </c>
      <c r="I913" t="s">
        <v>2138</v>
      </c>
      <c r="J913" t="s">
        <v>2139</v>
      </c>
      <c r="K913" t="s">
        <v>3161</v>
      </c>
    </row>
    <row r="914" spans="3:11" x14ac:dyDescent="0.3">
      <c r="C914" t="s">
        <v>204</v>
      </c>
      <c r="D914" t="s">
        <v>26</v>
      </c>
      <c r="E914" t="s">
        <v>2141</v>
      </c>
      <c r="F914" t="s">
        <v>2137</v>
      </c>
      <c r="G914" t="s">
        <v>2138</v>
      </c>
      <c r="H914" t="s">
        <v>2138</v>
      </c>
      <c r="I914" t="s">
        <v>2138</v>
      </c>
      <c r="J914" t="s">
        <v>2139</v>
      </c>
      <c r="K914" t="s">
        <v>3162</v>
      </c>
    </row>
    <row r="915" spans="3:11" x14ac:dyDescent="0.3">
      <c r="C915" t="s">
        <v>205</v>
      </c>
      <c r="D915" t="s">
        <v>26</v>
      </c>
      <c r="E915" t="s">
        <v>2141</v>
      </c>
      <c r="F915" t="s">
        <v>2137</v>
      </c>
      <c r="G915" t="s">
        <v>2138</v>
      </c>
      <c r="H915" t="s">
        <v>2138</v>
      </c>
      <c r="I915" t="s">
        <v>2138</v>
      </c>
      <c r="J915" t="s">
        <v>2139</v>
      </c>
      <c r="K915" t="s">
        <v>3163</v>
      </c>
    </row>
    <row r="916" spans="3:11" x14ac:dyDescent="0.3">
      <c r="C916" t="s">
        <v>207</v>
      </c>
      <c r="D916" t="s">
        <v>26</v>
      </c>
      <c r="E916" t="s">
        <v>2141</v>
      </c>
      <c r="F916" t="s">
        <v>2137</v>
      </c>
      <c r="G916" t="s">
        <v>2138</v>
      </c>
      <c r="H916" t="s">
        <v>2138</v>
      </c>
      <c r="I916" t="s">
        <v>2138</v>
      </c>
      <c r="J916" t="s">
        <v>2139</v>
      </c>
      <c r="K916" t="s">
        <v>3164</v>
      </c>
    </row>
    <row r="917" spans="3:11" x14ac:dyDescent="0.3">
      <c r="C917" t="s">
        <v>208</v>
      </c>
      <c r="D917" t="s">
        <v>26</v>
      </c>
      <c r="E917" t="s">
        <v>2141</v>
      </c>
      <c r="F917" t="s">
        <v>2137</v>
      </c>
      <c r="G917" t="s">
        <v>2138</v>
      </c>
      <c r="H917" t="s">
        <v>2138</v>
      </c>
      <c r="I917" t="s">
        <v>2138</v>
      </c>
      <c r="J917" t="s">
        <v>2139</v>
      </c>
      <c r="K917" t="s">
        <v>3165</v>
      </c>
    </row>
    <row r="918" spans="3:11" x14ac:dyDescent="0.3">
      <c r="C918" t="s">
        <v>209</v>
      </c>
      <c r="D918" t="s">
        <v>26</v>
      </c>
      <c r="E918" t="s">
        <v>2141</v>
      </c>
      <c r="F918" t="s">
        <v>2137</v>
      </c>
      <c r="G918" t="s">
        <v>2138</v>
      </c>
      <c r="H918" t="s">
        <v>2138</v>
      </c>
      <c r="I918" t="s">
        <v>2138</v>
      </c>
      <c r="J918" t="s">
        <v>2139</v>
      </c>
      <c r="K918" t="s">
        <v>3166</v>
      </c>
    </row>
    <row r="919" spans="3:11" x14ac:dyDescent="0.3">
      <c r="C919" t="s">
        <v>210</v>
      </c>
      <c r="D919" t="s">
        <v>26</v>
      </c>
      <c r="E919" t="s">
        <v>2141</v>
      </c>
      <c r="F919" t="s">
        <v>2137</v>
      </c>
      <c r="G919" t="s">
        <v>2138</v>
      </c>
      <c r="H919" t="s">
        <v>2138</v>
      </c>
      <c r="I919" t="s">
        <v>2138</v>
      </c>
      <c r="J919" t="s">
        <v>2139</v>
      </c>
      <c r="K919" t="s">
        <v>3167</v>
      </c>
    </row>
    <row r="920" spans="3:11" x14ac:dyDescent="0.3">
      <c r="C920" t="s">
        <v>211</v>
      </c>
      <c r="D920" t="s">
        <v>26</v>
      </c>
      <c r="E920" t="s">
        <v>2141</v>
      </c>
      <c r="F920" t="s">
        <v>2137</v>
      </c>
      <c r="G920" t="s">
        <v>2138</v>
      </c>
      <c r="H920" t="s">
        <v>2138</v>
      </c>
      <c r="I920" t="s">
        <v>2138</v>
      </c>
      <c r="J920" t="s">
        <v>2139</v>
      </c>
      <c r="K920" t="s">
        <v>3168</v>
      </c>
    </row>
    <row r="921" spans="3:11" x14ac:dyDescent="0.3">
      <c r="C921" t="s">
        <v>213</v>
      </c>
      <c r="D921" t="s">
        <v>26</v>
      </c>
      <c r="E921" t="s">
        <v>2141</v>
      </c>
      <c r="F921" t="s">
        <v>2137</v>
      </c>
      <c r="G921" t="s">
        <v>2138</v>
      </c>
      <c r="H921" t="s">
        <v>2138</v>
      </c>
      <c r="I921" t="s">
        <v>2138</v>
      </c>
      <c r="J921" t="s">
        <v>2139</v>
      </c>
      <c r="K921" t="s">
        <v>3169</v>
      </c>
    </row>
    <row r="922" spans="3:11" x14ac:dyDescent="0.3">
      <c r="C922" t="s">
        <v>214</v>
      </c>
      <c r="D922" t="s">
        <v>26</v>
      </c>
      <c r="E922" t="s">
        <v>2141</v>
      </c>
      <c r="F922" t="s">
        <v>2137</v>
      </c>
      <c r="G922" t="s">
        <v>2138</v>
      </c>
      <c r="H922" t="s">
        <v>2138</v>
      </c>
      <c r="I922" t="s">
        <v>2138</v>
      </c>
      <c r="J922" t="s">
        <v>2139</v>
      </c>
      <c r="K922" t="s">
        <v>3170</v>
      </c>
    </row>
    <row r="923" spans="3:11" x14ac:dyDescent="0.3">
      <c r="C923" t="s">
        <v>215</v>
      </c>
      <c r="D923" t="s">
        <v>26</v>
      </c>
      <c r="E923" t="s">
        <v>2141</v>
      </c>
      <c r="F923" t="s">
        <v>2137</v>
      </c>
      <c r="G923" t="s">
        <v>2138</v>
      </c>
      <c r="H923" t="s">
        <v>2138</v>
      </c>
      <c r="I923" t="s">
        <v>2138</v>
      </c>
      <c r="J923" t="s">
        <v>2139</v>
      </c>
      <c r="K923" t="s">
        <v>3171</v>
      </c>
    </row>
    <row r="924" spans="3:11" x14ac:dyDescent="0.3">
      <c r="C924" t="s">
        <v>216</v>
      </c>
      <c r="D924" t="s">
        <v>26</v>
      </c>
      <c r="E924" t="s">
        <v>2141</v>
      </c>
      <c r="F924" t="s">
        <v>2137</v>
      </c>
      <c r="G924" t="s">
        <v>2138</v>
      </c>
      <c r="H924" t="s">
        <v>2138</v>
      </c>
      <c r="I924" t="s">
        <v>2138</v>
      </c>
      <c r="J924" t="s">
        <v>2139</v>
      </c>
      <c r="K924" t="s">
        <v>3172</v>
      </c>
    </row>
    <row r="925" spans="3:11" x14ac:dyDescent="0.3">
      <c r="C925" t="s">
        <v>218</v>
      </c>
      <c r="D925" t="s">
        <v>26</v>
      </c>
      <c r="E925" t="s">
        <v>2141</v>
      </c>
      <c r="F925" t="s">
        <v>2137</v>
      </c>
      <c r="G925" t="s">
        <v>2138</v>
      </c>
      <c r="H925" t="s">
        <v>2138</v>
      </c>
      <c r="I925" t="s">
        <v>2138</v>
      </c>
      <c r="J925" t="s">
        <v>2139</v>
      </c>
      <c r="K925" t="s">
        <v>3173</v>
      </c>
    </row>
    <row r="926" spans="3:11" x14ac:dyDescent="0.3">
      <c r="C926" t="s">
        <v>219</v>
      </c>
      <c r="D926" t="s">
        <v>26</v>
      </c>
      <c r="E926" t="s">
        <v>2141</v>
      </c>
      <c r="F926" t="s">
        <v>2137</v>
      </c>
      <c r="G926" t="s">
        <v>2138</v>
      </c>
      <c r="H926" t="s">
        <v>2138</v>
      </c>
      <c r="I926" t="s">
        <v>2138</v>
      </c>
      <c r="J926" t="s">
        <v>2139</v>
      </c>
      <c r="K926" t="s">
        <v>3174</v>
      </c>
    </row>
    <row r="927" spans="3:11" x14ac:dyDescent="0.3">
      <c r="C927" t="s">
        <v>220</v>
      </c>
      <c r="D927" t="s">
        <v>26</v>
      </c>
      <c r="E927" t="s">
        <v>2141</v>
      </c>
      <c r="F927" t="s">
        <v>2137</v>
      </c>
      <c r="G927" t="s">
        <v>2138</v>
      </c>
      <c r="H927" t="s">
        <v>2138</v>
      </c>
      <c r="I927" t="s">
        <v>2138</v>
      </c>
      <c r="J927" t="s">
        <v>2139</v>
      </c>
      <c r="K927" t="s">
        <v>3175</v>
      </c>
    </row>
    <row r="928" spans="3:11" x14ac:dyDescent="0.3">
      <c r="C928" t="s">
        <v>221</v>
      </c>
      <c r="D928" t="s">
        <v>26</v>
      </c>
      <c r="E928" t="s">
        <v>2141</v>
      </c>
      <c r="F928" t="s">
        <v>2137</v>
      </c>
      <c r="G928" t="s">
        <v>2138</v>
      </c>
      <c r="H928" t="s">
        <v>2138</v>
      </c>
      <c r="I928" t="s">
        <v>2138</v>
      </c>
      <c r="J928" t="s">
        <v>2139</v>
      </c>
      <c r="K928" t="s">
        <v>3176</v>
      </c>
    </row>
    <row r="929" spans="3:11" x14ac:dyDescent="0.3">
      <c r="C929" t="s">
        <v>222</v>
      </c>
      <c r="D929" t="s">
        <v>26</v>
      </c>
      <c r="E929" t="s">
        <v>2141</v>
      </c>
      <c r="F929" t="s">
        <v>2137</v>
      </c>
      <c r="G929" t="s">
        <v>2138</v>
      </c>
      <c r="H929" t="s">
        <v>2138</v>
      </c>
      <c r="I929" t="s">
        <v>2138</v>
      </c>
      <c r="J929" t="s">
        <v>2139</v>
      </c>
      <c r="K929" t="s">
        <v>3177</v>
      </c>
    </row>
    <row r="930" spans="3:11" x14ac:dyDescent="0.3">
      <c r="C930" t="s">
        <v>223</v>
      </c>
      <c r="D930" t="s">
        <v>26</v>
      </c>
      <c r="E930" t="s">
        <v>2141</v>
      </c>
      <c r="F930" t="s">
        <v>2137</v>
      </c>
      <c r="G930" t="s">
        <v>2138</v>
      </c>
      <c r="H930" t="s">
        <v>2138</v>
      </c>
      <c r="I930" t="s">
        <v>2138</v>
      </c>
      <c r="J930" t="s">
        <v>2139</v>
      </c>
      <c r="K930" t="s">
        <v>3178</v>
      </c>
    </row>
    <row r="931" spans="3:11" x14ac:dyDescent="0.3">
      <c r="C931" t="s">
        <v>224</v>
      </c>
      <c r="D931" t="s">
        <v>26</v>
      </c>
      <c r="E931" t="s">
        <v>2141</v>
      </c>
      <c r="F931" t="s">
        <v>2137</v>
      </c>
      <c r="G931" t="s">
        <v>2138</v>
      </c>
      <c r="H931" t="s">
        <v>2138</v>
      </c>
      <c r="I931" t="s">
        <v>2138</v>
      </c>
      <c r="J931" t="s">
        <v>2139</v>
      </c>
      <c r="K931" t="s">
        <v>3179</v>
      </c>
    </row>
    <row r="932" spans="3:11" x14ac:dyDescent="0.3">
      <c r="C932" t="s">
        <v>225</v>
      </c>
      <c r="D932" t="s">
        <v>26</v>
      </c>
      <c r="E932" t="s">
        <v>2141</v>
      </c>
      <c r="F932" t="s">
        <v>2137</v>
      </c>
      <c r="G932" t="s">
        <v>2138</v>
      </c>
      <c r="H932" t="s">
        <v>2138</v>
      </c>
      <c r="I932" t="s">
        <v>2138</v>
      </c>
      <c r="J932" t="s">
        <v>2139</v>
      </c>
      <c r="K932" t="s">
        <v>3180</v>
      </c>
    </row>
    <row r="933" spans="3:11" x14ac:dyDescent="0.3">
      <c r="C933" t="s">
        <v>226</v>
      </c>
      <c r="D933" t="s">
        <v>26</v>
      </c>
      <c r="E933" t="s">
        <v>2141</v>
      </c>
      <c r="F933" t="s">
        <v>2137</v>
      </c>
      <c r="G933" t="s">
        <v>2138</v>
      </c>
      <c r="H933" t="s">
        <v>2138</v>
      </c>
      <c r="I933" t="s">
        <v>2138</v>
      </c>
      <c r="J933" t="s">
        <v>2139</v>
      </c>
      <c r="K933" t="s">
        <v>3181</v>
      </c>
    </row>
    <row r="934" spans="3:11" x14ac:dyDescent="0.3">
      <c r="C934" t="s">
        <v>227</v>
      </c>
      <c r="D934" t="s">
        <v>26</v>
      </c>
      <c r="E934" t="s">
        <v>2141</v>
      </c>
      <c r="F934" t="s">
        <v>2137</v>
      </c>
      <c r="G934" t="s">
        <v>2138</v>
      </c>
      <c r="H934" t="s">
        <v>2138</v>
      </c>
      <c r="I934" t="s">
        <v>2138</v>
      </c>
      <c r="J934" t="s">
        <v>2139</v>
      </c>
      <c r="K934" t="s">
        <v>3182</v>
      </c>
    </row>
    <row r="935" spans="3:11" x14ac:dyDescent="0.3">
      <c r="C935" t="s">
        <v>233</v>
      </c>
      <c r="D935" t="s">
        <v>26</v>
      </c>
      <c r="E935" t="s">
        <v>2141</v>
      </c>
      <c r="F935" t="s">
        <v>2137</v>
      </c>
      <c r="G935" t="s">
        <v>2138</v>
      </c>
      <c r="H935" t="s">
        <v>2138</v>
      </c>
      <c r="I935" t="s">
        <v>2138</v>
      </c>
      <c r="J935" t="s">
        <v>2139</v>
      </c>
      <c r="K935" t="s">
        <v>3183</v>
      </c>
    </row>
    <row r="936" spans="3:11" x14ac:dyDescent="0.3">
      <c r="C936" t="s">
        <v>234</v>
      </c>
      <c r="D936" t="s">
        <v>26</v>
      </c>
      <c r="E936" t="s">
        <v>2141</v>
      </c>
      <c r="F936" t="s">
        <v>2137</v>
      </c>
      <c r="G936" t="s">
        <v>2138</v>
      </c>
      <c r="H936" t="s">
        <v>2138</v>
      </c>
      <c r="I936" t="s">
        <v>2138</v>
      </c>
      <c r="J936" t="s">
        <v>2139</v>
      </c>
      <c r="K936" t="s">
        <v>3184</v>
      </c>
    </row>
    <row r="937" spans="3:11" x14ac:dyDescent="0.3">
      <c r="C937" t="s">
        <v>235</v>
      </c>
      <c r="D937" t="s">
        <v>26</v>
      </c>
      <c r="E937" t="s">
        <v>2141</v>
      </c>
      <c r="F937" t="s">
        <v>2137</v>
      </c>
      <c r="G937" t="s">
        <v>2138</v>
      </c>
      <c r="H937" t="s">
        <v>2138</v>
      </c>
      <c r="I937" t="s">
        <v>2138</v>
      </c>
      <c r="J937" t="s">
        <v>2139</v>
      </c>
      <c r="K937" t="s">
        <v>3185</v>
      </c>
    </row>
    <row r="938" spans="3:11" x14ac:dyDescent="0.3">
      <c r="C938" t="s">
        <v>236</v>
      </c>
      <c r="D938" t="s">
        <v>26</v>
      </c>
      <c r="E938" t="s">
        <v>2141</v>
      </c>
      <c r="F938" t="s">
        <v>2137</v>
      </c>
      <c r="G938" t="s">
        <v>2138</v>
      </c>
      <c r="H938" t="s">
        <v>2138</v>
      </c>
      <c r="I938" t="s">
        <v>2138</v>
      </c>
      <c r="J938" t="s">
        <v>2139</v>
      </c>
      <c r="K938" t="s">
        <v>3186</v>
      </c>
    </row>
    <row r="939" spans="3:11" x14ac:dyDescent="0.3">
      <c r="C939" t="s">
        <v>237</v>
      </c>
      <c r="D939" t="s">
        <v>26</v>
      </c>
      <c r="E939" t="s">
        <v>2141</v>
      </c>
      <c r="F939" t="s">
        <v>2137</v>
      </c>
      <c r="G939" t="s">
        <v>2138</v>
      </c>
      <c r="H939" t="s">
        <v>2138</v>
      </c>
      <c r="I939" t="s">
        <v>2138</v>
      </c>
      <c r="J939" t="s">
        <v>2139</v>
      </c>
      <c r="K939" t="s">
        <v>3187</v>
      </c>
    </row>
    <row r="940" spans="3:11" x14ac:dyDescent="0.3">
      <c r="C940" t="s">
        <v>238</v>
      </c>
      <c r="D940" t="s">
        <v>26</v>
      </c>
      <c r="E940" t="s">
        <v>2141</v>
      </c>
      <c r="F940" t="s">
        <v>2137</v>
      </c>
      <c r="G940" t="s">
        <v>2138</v>
      </c>
      <c r="H940" t="s">
        <v>2138</v>
      </c>
      <c r="I940" t="s">
        <v>2138</v>
      </c>
      <c r="J940" t="s">
        <v>2139</v>
      </c>
      <c r="K940" t="s">
        <v>3188</v>
      </c>
    </row>
    <row r="941" spans="3:11" x14ac:dyDescent="0.3">
      <c r="C941" t="s">
        <v>239</v>
      </c>
      <c r="D941" t="s">
        <v>26</v>
      </c>
      <c r="E941" t="s">
        <v>2141</v>
      </c>
      <c r="F941" t="s">
        <v>2137</v>
      </c>
      <c r="G941" t="s">
        <v>2138</v>
      </c>
      <c r="H941" t="s">
        <v>2138</v>
      </c>
      <c r="I941" t="s">
        <v>2138</v>
      </c>
      <c r="J941" t="s">
        <v>2139</v>
      </c>
      <c r="K941" t="s">
        <v>3189</v>
      </c>
    </row>
    <row r="942" spans="3:11" x14ac:dyDescent="0.3">
      <c r="C942" t="s">
        <v>240</v>
      </c>
      <c r="D942" t="s">
        <v>26</v>
      </c>
      <c r="E942" t="s">
        <v>2141</v>
      </c>
      <c r="F942" t="s">
        <v>2137</v>
      </c>
      <c r="G942" t="s">
        <v>2138</v>
      </c>
      <c r="H942" t="s">
        <v>2138</v>
      </c>
      <c r="I942" t="s">
        <v>2138</v>
      </c>
      <c r="J942" t="s">
        <v>2139</v>
      </c>
      <c r="K942" t="s">
        <v>3190</v>
      </c>
    </row>
    <row r="943" spans="3:11" x14ac:dyDescent="0.3">
      <c r="C943" t="s">
        <v>241</v>
      </c>
      <c r="D943" t="s">
        <v>26</v>
      </c>
      <c r="E943" t="s">
        <v>2141</v>
      </c>
      <c r="F943" t="s">
        <v>2137</v>
      </c>
      <c r="G943" t="s">
        <v>2138</v>
      </c>
      <c r="H943" t="s">
        <v>2138</v>
      </c>
      <c r="I943" t="s">
        <v>2138</v>
      </c>
      <c r="J943" t="s">
        <v>2139</v>
      </c>
      <c r="K943" t="s">
        <v>3191</v>
      </c>
    </row>
    <row r="944" spans="3:11" x14ac:dyDescent="0.3">
      <c r="C944" t="s">
        <v>242</v>
      </c>
      <c r="D944" t="s">
        <v>26</v>
      </c>
      <c r="E944" t="s">
        <v>2141</v>
      </c>
      <c r="F944" t="s">
        <v>2137</v>
      </c>
      <c r="G944" t="s">
        <v>2138</v>
      </c>
      <c r="H944" t="s">
        <v>2138</v>
      </c>
      <c r="I944" t="s">
        <v>2138</v>
      </c>
      <c r="J944" t="s">
        <v>2139</v>
      </c>
      <c r="K944" t="s">
        <v>3192</v>
      </c>
    </row>
    <row r="945" spans="3:11" x14ac:dyDescent="0.3">
      <c r="C945" t="s">
        <v>243</v>
      </c>
      <c r="D945" t="s">
        <v>26</v>
      </c>
      <c r="E945" t="s">
        <v>2141</v>
      </c>
      <c r="F945" t="s">
        <v>2137</v>
      </c>
      <c r="G945" t="s">
        <v>2138</v>
      </c>
      <c r="H945" t="s">
        <v>2138</v>
      </c>
      <c r="I945" t="s">
        <v>2138</v>
      </c>
      <c r="J945" t="s">
        <v>2139</v>
      </c>
      <c r="K945" t="s">
        <v>3193</v>
      </c>
    </row>
    <row r="946" spans="3:11" x14ac:dyDescent="0.3">
      <c r="C946" t="s">
        <v>248</v>
      </c>
      <c r="D946" t="s">
        <v>26</v>
      </c>
      <c r="E946" t="s">
        <v>2141</v>
      </c>
      <c r="F946" t="s">
        <v>2137</v>
      </c>
      <c r="G946" t="s">
        <v>2138</v>
      </c>
      <c r="H946" t="s">
        <v>2138</v>
      </c>
      <c r="I946" t="s">
        <v>2138</v>
      </c>
      <c r="J946" t="s">
        <v>2139</v>
      </c>
      <c r="K946" t="s">
        <v>3194</v>
      </c>
    </row>
    <row r="947" spans="3:11" x14ac:dyDescent="0.3">
      <c r="C947" t="s">
        <v>274</v>
      </c>
      <c r="D947" t="s">
        <v>26</v>
      </c>
      <c r="E947" t="s">
        <v>2141</v>
      </c>
      <c r="F947" t="s">
        <v>2137</v>
      </c>
      <c r="G947" t="s">
        <v>2138</v>
      </c>
      <c r="H947" t="s">
        <v>2138</v>
      </c>
      <c r="I947" t="s">
        <v>2138</v>
      </c>
      <c r="J947" t="s">
        <v>2139</v>
      </c>
      <c r="K947" t="s">
        <v>3195</v>
      </c>
    </row>
    <row r="948" spans="3:11" x14ac:dyDescent="0.3">
      <c r="C948" t="s">
        <v>276</v>
      </c>
      <c r="D948" t="s">
        <v>26</v>
      </c>
      <c r="E948" t="s">
        <v>2141</v>
      </c>
      <c r="F948" t="s">
        <v>2137</v>
      </c>
      <c r="G948" t="s">
        <v>2138</v>
      </c>
      <c r="H948" t="s">
        <v>2138</v>
      </c>
      <c r="I948" t="s">
        <v>2138</v>
      </c>
      <c r="J948" t="s">
        <v>2139</v>
      </c>
      <c r="K948" t="s">
        <v>3196</v>
      </c>
    </row>
    <row r="949" spans="3:11" x14ac:dyDescent="0.3">
      <c r="C949" t="s">
        <v>278</v>
      </c>
      <c r="D949" t="s">
        <v>26</v>
      </c>
      <c r="E949" t="s">
        <v>2141</v>
      </c>
      <c r="F949" t="s">
        <v>2137</v>
      </c>
      <c r="G949" t="s">
        <v>2138</v>
      </c>
      <c r="H949" t="s">
        <v>2138</v>
      </c>
      <c r="I949" t="s">
        <v>2138</v>
      </c>
      <c r="J949" t="s">
        <v>2139</v>
      </c>
      <c r="K949" t="s">
        <v>3197</v>
      </c>
    </row>
    <row r="950" spans="3:11" x14ac:dyDescent="0.3">
      <c r="C950" t="s">
        <v>279</v>
      </c>
      <c r="D950" t="s">
        <v>26</v>
      </c>
      <c r="E950" t="s">
        <v>2141</v>
      </c>
      <c r="F950" t="s">
        <v>2137</v>
      </c>
      <c r="G950" t="s">
        <v>2138</v>
      </c>
      <c r="H950" t="s">
        <v>2138</v>
      </c>
      <c r="I950" t="s">
        <v>2138</v>
      </c>
      <c r="J950" t="s">
        <v>2139</v>
      </c>
      <c r="K950" t="s">
        <v>3198</v>
      </c>
    </row>
    <row r="951" spans="3:11" x14ac:dyDescent="0.3">
      <c r="C951" t="s">
        <v>280</v>
      </c>
      <c r="D951" t="s">
        <v>26</v>
      </c>
      <c r="E951" t="s">
        <v>2141</v>
      </c>
      <c r="F951" t="s">
        <v>2137</v>
      </c>
      <c r="G951" t="s">
        <v>2138</v>
      </c>
      <c r="H951" t="s">
        <v>2138</v>
      </c>
      <c r="I951" t="s">
        <v>2138</v>
      </c>
      <c r="J951" t="s">
        <v>2139</v>
      </c>
      <c r="K951" t="s">
        <v>3199</v>
      </c>
    </row>
    <row r="952" spans="3:11" x14ac:dyDescent="0.3">
      <c r="C952" t="s">
        <v>286</v>
      </c>
      <c r="D952" t="s">
        <v>26</v>
      </c>
      <c r="E952" t="s">
        <v>2141</v>
      </c>
      <c r="F952" t="s">
        <v>2137</v>
      </c>
      <c r="G952" t="s">
        <v>2138</v>
      </c>
      <c r="H952" t="s">
        <v>2138</v>
      </c>
      <c r="I952" t="s">
        <v>2138</v>
      </c>
      <c r="J952" t="s">
        <v>2139</v>
      </c>
      <c r="K952" t="s">
        <v>3200</v>
      </c>
    </row>
    <row r="953" spans="3:11" x14ac:dyDescent="0.3">
      <c r="C953" t="s">
        <v>288</v>
      </c>
      <c r="D953" t="s">
        <v>26</v>
      </c>
      <c r="E953" t="s">
        <v>2141</v>
      </c>
      <c r="F953" t="s">
        <v>2137</v>
      </c>
      <c r="G953" t="s">
        <v>2138</v>
      </c>
      <c r="H953" t="s">
        <v>2138</v>
      </c>
      <c r="I953" t="s">
        <v>2138</v>
      </c>
      <c r="J953" t="s">
        <v>2139</v>
      </c>
      <c r="K953" t="s">
        <v>3201</v>
      </c>
    </row>
    <row r="954" spans="3:11" x14ac:dyDescent="0.3">
      <c r="C954" t="s">
        <v>289</v>
      </c>
      <c r="D954" t="s">
        <v>26</v>
      </c>
      <c r="E954" t="s">
        <v>2141</v>
      </c>
      <c r="F954" t="s">
        <v>2137</v>
      </c>
      <c r="G954" t="s">
        <v>2138</v>
      </c>
      <c r="H954" t="s">
        <v>2138</v>
      </c>
      <c r="I954" t="s">
        <v>2138</v>
      </c>
      <c r="J954" t="s">
        <v>2139</v>
      </c>
      <c r="K954" t="s">
        <v>3202</v>
      </c>
    </row>
    <row r="955" spans="3:11" x14ac:dyDescent="0.3">
      <c r="C955" t="s">
        <v>290</v>
      </c>
      <c r="D955" t="s">
        <v>26</v>
      </c>
      <c r="E955" t="s">
        <v>2141</v>
      </c>
      <c r="F955" t="s">
        <v>2137</v>
      </c>
      <c r="G955" t="s">
        <v>2138</v>
      </c>
      <c r="H955" t="s">
        <v>2138</v>
      </c>
      <c r="I955" t="s">
        <v>2138</v>
      </c>
      <c r="J955" t="s">
        <v>2139</v>
      </c>
      <c r="K955" t="s">
        <v>3203</v>
      </c>
    </row>
    <row r="956" spans="3:11" x14ac:dyDescent="0.3">
      <c r="C956" t="s">
        <v>291</v>
      </c>
      <c r="D956" t="s">
        <v>26</v>
      </c>
      <c r="E956" t="s">
        <v>2141</v>
      </c>
      <c r="F956" t="s">
        <v>2137</v>
      </c>
      <c r="G956" t="s">
        <v>2138</v>
      </c>
      <c r="H956" t="s">
        <v>2138</v>
      </c>
      <c r="I956" t="s">
        <v>2138</v>
      </c>
      <c r="J956" t="s">
        <v>2139</v>
      </c>
      <c r="K956" t="s">
        <v>3204</v>
      </c>
    </row>
    <row r="957" spans="3:11" x14ac:dyDescent="0.3">
      <c r="C957" t="s">
        <v>292</v>
      </c>
      <c r="D957" t="s">
        <v>26</v>
      </c>
      <c r="E957" t="s">
        <v>2141</v>
      </c>
      <c r="F957" t="s">
        <v>2137</v>
      </c>
      <c r="G957" t="s">
        <v>2138</v>
      </c>
      <c r="H957" t="s">
        <v>2138</v>
      </c>
      <c r="I957" t="s">
        <v>2138</v>
      </c>
      <c r="J957" t="s">
        <v>2139</v>
      </c>
      <c r="K957" t="s">
        <v>3205</v>
      </c>
    </row>
    <row r="958" spans="3:11" x14ac:dyDescent="0.3">
      <c r="C958" t="s">
        <v>294</v>
      </c>
      <c r="D958" t="s">
        <v>26</v>
      </c>
      <c r="E958" t="s">
        <v>2141</v>
      </c>
      <c r="F958" t="s">
        <v>2137</v>
      </c>
      <c r="G958" t="s">
        <v>2138</v>
      </c>
      <c r="H958" t="s">
        <v>2138</v>
      </c>
      <c r="I958" t="s">
        <v>2138</v>
      </c>
      <c r="J958" t="s">
        <v>2139</v>
      </c>
      <c r="K958" t="s">
        <v>3206</v>
      </c>
    </row>
    <row r="959" spans="3:11" x14ac:dyDescent="0.3">
      <c r="C959" t="s">
        <v>295</v>
      </c>
      <c r="D959" t="s">
        <v>26</v>
      </c>
      <c r="E959" t="s">
        <v>2141</v>
      </c>
      <c r="F959" t="s">
        <v>2137</v>
      </c>
      <c r="G959" t="s">
        <v>2138</v>
      </c>
      <c r="H959" t="s">
        <v>2138</v>
      </c>
      <c r="I959" t="s">
        <v>2138</v>
      </c>
      <c r="J959" t="s">
        <v>2139</v>
      </c>
      <c r="K959" t="s">
        <v>3207</v>
      </c>
    </row>
    <row r="960" spans="3:11" x14ac:dyDescent="0.3">
      <c r="C960" t="s">
        <v>296</v>
      </c>
      <c r="D960" t="s">
        <v>26</v>
      </c>
      <c r="E960" t="s">
        <v>2141</v>
      </c>
      <c r="F960" t="s">
        <v>2137</v>
      </c>
      <c r="G960" t="s">
        <v>2138</v>
      </c>
      <c r="H960" t="s">
        <v>2138</v>
      </c>
      <c r="I960" t="s">
        <v>2138</v>
      </c>
      <c r="J960" t="s">
        <v>2139</v>
      </c>
      <c r="K960" t="s">
        <v>3208</v>
      </c>
    </row>
    <row r="961" spans="3:11" x14ac:dyDescent="0.3">
      <c r="C961" t="s">
        <v>297</v>
      </c>
      <c r="D961" t="s">
        <v>26</v>
      </c>
      <c r="E961" t="s">
        <v>2141</v>
      </c>
      <c r="F961" t="s">
        <v>2137</v>
      </c>
      <c r="G961" t="s">
        <v>2138</v>
      </c>
      <c r="H961" t="s">
        <v>2138</v>
      </c>
      <c r="I961" t="s">
        <v>2138</v>
      </c>
      <c r="J961" t="s">
        <v>2139</v>
      </c>
      <c r="K961" t="s">
        <v>3209</v>
      </c>
    </row>
    <row r="962" spans="3:11" x14ac:dyDescent="0.3">
      <c r="C962" t="s">
        <v>298</v>
      </c>
      <c r="D962" t="s">
        <v>26</v>
      </c>
      <c r="E962" t="s">
        <v>2141</v>
      </c>
      <c r="F962" t="s">
        <v>2137</v>
      </c>
      <c r="G962" t="s">
        <v>2138</v>
      </c>
      <c r="H962" t="s">
        <v>2138</v>
      </c>
      <c r="I962" t="s">
        <v>2138</v>
      </c>
      <c r="J962" t="s">
        <v>2139</v>
      </c>
      <c r="K962" t="s">
        <v>3210</v>
      </c>
    </row>
    <row r="963" spans="3:11" x14ac:dyDescent="0.3">
      <c r="C963" t="s">
        <v>300</v>
      </c>
      <c r="D963" t="s">
        <v>26</v>
      </c>
      <c r="E963" t="s">
        <v>2141</v>
      </c>
      <c r="F963" t="s">
        <v>2137</v>
      </c>
      <c r="G963" t="s">
        <v>2138</v>
      </c>
      <c r="H963" t="s">
        <v>2138</v>
      </c>
      <c r="I963" t="s">
        <v>2138</v>
      </c>
      <c r="J963" t="s">
        <v>2139</v>
      </c>
      <c r="K963" t="s">
        <v>3211</v>
      </c>
    </row>
    <row r="964" spans="3:11" x14ac:dyDescent="0.3">
      <c r="C964" t="s">
        <v>302</v>
      </c>
      <c r="D964" t="s">
        <v>26</v>
      </c>
      <c r="E964" t="s">
        <v>2141</v>
      </c>
      <c r="F964" t="s">
        <v>2137</v>
      </c>
      <c r="G964" t="s">
        <v>2138</v>
      </c>
      <c r="H964" t="s">
        <v>2138</v>
      </c>
      <c r="I964" t="s">
        <v>2138</v>
      </c>
      <c r="J964" t="s">
        <v>2139</v>
      </c>
      <c r="K964" t="s">
        <v>3212</v>
      </c>
    </row>
    <row r="965" spans="3:11" x14ac:dyDescent="0.3">
      <c r="C965" t="s">
        <v>303</v>
      </c>
      <c r="D965" t="s">
        <v>26</v>
      </c>
      <c r="E965" t="s">
        <v>2141</v>
      </c>
      <c r="F965" t="s">
        <v>2137</v>
      </c>
      <c r="G965" t="s">
        <v>2138</v>
      </c>
      <c r="H965" t="s">
        <v>2138</v>
      </c>
      <c r="I965" t="s">
        <v>2138</v>
      </c>
      <c r="J965" t="s">
        <v>2139</v>
      </c>
      <c r="K965" t="s">
        <v>3213</v>
      </c>
    </row>
    <row r="966" spans="3:11" x14ac:dyDescent="0.3">
      <c r="C966" t="s">
        <v>304</v>
      </c>
      <c r="D966" t="s">
        <v>26</v>
      </c>
      <c r="E966" t="s">
        <v>2141</v>
      </c>
      <c r="F966" t="s">
        <v>2137</v>
      </c>
      <c r="G966" t="s">
        <v>2138</v>
      </c>
      <c r="H966" t="s">
        <v>2138</v>
      </c>
      <c r="I966" t="s">
        <v>2138</v>
      </c>
      <c r="J966" t="s">
        <v>2139</v>
      </c>
      <c r="K966" t="s">
        <v>3214</v>
      </c>
    </row>
    <row r="967" spans="3:11" x14ac:dyDescent="0.3">
      <c r="C967" t="s">
        <v>306</v>
      </c>
      <c r="D967" t="s">
        <v>26</v>
      </c>
      <c r="E967" t="s">
        <v>2141</v>
      </c>
      <c r="F967" t="s">
        <v>2137</v>
      </c>
      <c r="G967" t="s">
        <v>2138</v>
      </c>
      <c r="H967" t="s">
        <v>2138</v>
      </c>
      <c r="I967" t="s">
        <v>2138</v>
      </c>
      <c r="J967" t="s">
        <v>2139</v>
      </c>
      <c r="K967" t="s">
        <v>3215</v>
      </c>
    </row>
    <row r="968" spans="3:11" x14ac:dyDescent="0.3">
      <c r="C968" t="s">
        <v>309</v>
      </c>
      <c r="D968" t="s">
        <v>26</v>
      </c>
      <c r="E968" t="s">
        <v>2141</v>
      </c>
      <c r="F968" t="s">
        <v>2137</v>
      </c>
      <c r="G968" t="s">
        <v>2138</v>
      </c>
      <c r="H968" t="s">
        <v>2138</v>
      </c>
      <c r="I968" t="s">
        <v>2138</v>
      </c>
      <c r="J968" t="s">
        <v>2139</v>
      </c>
      <c r="K968" t="s">
        <v>3216</v>
      </c>
    </row>
    <row r="969" spans="3:11" x14ac:dyDescent="0.3">
      <c r="C969" t="s">
        <v>310</v>
      </c>
      <c r="D969" t="s">
        <v>26</v>
      </c>
      <c r="E969" t="s">
        <v>2141</v>
      </c>
      <c r="F969" t="s">
        <v>2137</v>
      </c>
      <c r="G969" t="s">
        <v>2138</v>
      </c>
      <c r="H969" t="s">
        <v>2138</v>
      </c>
      <c r="I969" t="s">
        <v>2138</v>
      </c>
      <c r="J969" t="s">
        <v>2139</v>
      </c>
      <c r="K969" t="s">
        <v>3217</v>
      </c>
    </row>
    <row r="970" spans="3:11" x14ac:dyDescent="0.3">
      <c r="C970" t="s">
        <v>315</v>
      </c>
      <c r="D970" t="s">
        <v>26</v>
      </c>
      <c r="E970" t="s">
        <v>2141</v>
      </c>
      <c r="F970" t="s">
        <v>2137</v>
      </c>
      <c r="G970" t="s">
        <v>2138</v>
      </c>
      <c r="H970" t="s">
        <v>2138</v>
      </c>
      <c r="I970" t="s">
        <v>2138</v>
      </c>
      <c r="J970" t="s">
        <v>2139</v>
      </c>
      <c r="K970" t="s">
        <v>3218</v>
      </c>
    </row>
    <row r="971" spans="3:11" x14ac:dyDescent="0.3">
      <c r="C971" t="s">
        <v>316</v>
      </c>
      <c r="D971" t="s">
        <v>26</v>
      </c>
      <c r="E971" t="s">
        <v>2141</v>
      </c>
      <c r="F971" t="s">
        <v>2137</v>
      </c>
      <c r="G971" t="s">
        <v>2138</v>
      </c>
      <c r="H971" t="s">
        <v>2138</v>
      </c>
      <c r="I971" t="s">
        <v>2138</v>
      </c>
      <c r="J971" t="s">
        <v>2139</v>
      </c>
      <c r="K971" t="s">
        <v>3219</v>
      </c>
    </row>
    <row r="972" spans="3:11" x14ac:dyDescent="0.3">
      <c r="C972" t="s">
        <v>317</v>
      </c>
      <c r="D972" t="s">
        <v>26</v>
      </c>
      <c r="E972" t="s">
        <v>2141</v>
      </c>
      <c r="F972" t="s">
        <v>2137</v>
      </c>
      <c r="G972" t="s">
        <v>2138</v>
      </c>
      <c r="H972" t="s">
        <v>2138</v>
      </c>
      <c r="I972" t="s">
        <v>2138</v>
      </c>
      <c r="J972" t="s">
        <v>2139</v>
      </c>
      <c r="K972" t="s">
        <v>3220</v>
      </c>
    </row>
    <row r="973" spans="3:11" x14ac:dyDescent="0.3">
      <c r="C973" t="s">
        <v>318</v>
      </c>
      <c r="D973" t="s">
        <v>26</v>
      </c>
      <c r="E973" t="s">
        <v>2141</v>
      </c>
      <c r="F973" t="s">
        <v>2137</v>
      </c>
      <c r="G973" t="s">
        <v>2138</v>
      </c>
      <c r="H973" t="s">
        <v>2138</v>
      </c>
      <c r="I973" t="s">
        <v>2138</v>
      </c>
      <c r="J973" t="s">
        <v>2139</v>
      </c>
      <c r="K973" t="s">
        <v>3221</v>
      </c>
    </row>
    <row r="974" spans="3:11" x14ac:dyDescent="0.3">
      <c r="C974" t="s">
        <v>323</v>
      </c>
      <c r="D974" t="s">
        <v>26</v>
      </c>
      <c r="E974" t="s">
        <v>2141</v>
      </c>
      <c r="F974" t="s">
        <v>2137</v>
      </c>
      <c r="G974" t="s">
        <v>2138</v>
      </c>
      <c r="H974" t="s">
        <v>2138</v>
      </c>
      <c r="I974" t="s">
        <v>2138</v>
      </c>
      <c r="J974" t="s">
        <v>2139</v>
      </c>
      <c r="K974" t="s">
        <v>3222</v>
      </c>
    </row>
    <row r="975" spans="3:11" x14ac:dyDescent="0.3">
      <c r="C975" t="s">
        <v>324</v>
      </c>
      <c r="D975" t="s">
        <v>26</v>
      </c>
      <c r="E975" t="s">
        <v>2141</v>
      </c>
      <c r="F975" t="s">
        <v>2137</v>
      </c>
      <c r="G975" t="s">
        <v>2138</v>
      </c>
      <c r="H975" t="s">
        <v>2138</v>
      </c>
      <c r="I975" t="s">
        <v>2138</v>
      </c>
      <c r="J975" t="s">
        <v>2139</v>
      </c>
      <c r="K975" t="s">
        <v>3223</v>
      </c>
    </row>
    <row r="976" spans="3:11" x14ac:dyDescent="0.3">
      <c r="C976" t="s">
        <v>326</v>
      </c>
      <c r="D976" t="s">
        <v>26</v>
      </c>
      <c r="E976" t="s">
        <v>2141</v>
      </c>
      <c r="F976" t="s">
        <v>2137</v>
      </c>
      <c r="G976" t="s">
        <v>2138</v>
      </c>
      <c r="H976" t="s">
        <v>2138</v>
      </c>
      <c r="I976" t="s">
        <v>2138</v>
      </c>
      <c r="J976" t="s">
        <v>2139</v>
      </c>
      <c r="K976" t="s">
        <v>3224</v>
      </c>
    </row>
    <row r="977" spans="3:11" x14ac:dyDescent="0.3">
      <c r="C977" t="s">
        <v>328</v>
      </c>
      <c r="D977" t="s">
        <v>26</v>
      </c>
      <c r="E977" t="s">
        <v>2141</v>
      </c>
      <c r="F977" t="s">
        <v>2137</v>
      </c>
      <c r="G977" t="s">
        <v>2138</v>
      </c>
      <c r="H977" t="s">
        <v>2138</v>
      </c>
      <c r="I977" t="s">
        <v>2138</v>
      </c>
      <c r="J977" t="s">
        <v>2139</v>
      </c>
      <c r="K977" t="s">
        <v>3225</v>
      </c>
    </row>
    <row r="978" spans="3:11" x14ac:dyDescent="0.3">
      <c r="C978" t="s">
        <v>329</v>
      </c>
      <c r="D978" t="s">
        <v>26</v>
      </c>
      <c r="E978" t="s">
        <v>2141</v>
      </c>
      <c r="F978" t="s">
        <v>2137</v>
      </c>
      <c r="G978" t="s">
        <v>2138</v>
      </c>
      <c r="H978" t="s">
        <v>2138</v>
      </c>
      <c r="I978" t="s">
        <v>2138</v>
      </c>
      <c r="J978" t="s">
        <v>2139</v>
      </c>
      <c r="K978" t="s">
        <v>3226</v>
      </c>
    </row>
    <row r="979" spans="3:11" x14ac:dyDescent="0.3">
      <c r="C979" t="s">
        <v>333</v>
      </c>
      <c r="D979" t="s">
        <v>26</v>
      </c>
      <c r="E979" t="s">
        <v>2141</v>
      </c>
      <c r="F979" t="s">
        <v>2137</v>
      </c>
      <c r="G979" t="s">
        <v>2138</v>
      </c>
      <c r="H979" t="s">
        <v>2138</v>
      </c>
      <c r="I979" t="s">
        <v>2138</v>
      </c>
      <c r="J979" t="s">
        <v>2139</v>
      </c>
      <c r="K979" t="s">
        <v>3227</v>
      </c>
    </row>
    <row r="980" spans="3:11" x14ac:dyDescent="0.3">
      <c r="C980" t="s">
        <v>336</v>
      </c>
      <c r="D980" t="s">
        <v>26</v>
      </c>
      <c r="E980" t="s">
        <v>2141</v>
      </c>
      <c r="F980" t="s">
        <v>2137</v>
      </c>
      <c r="G980" t="s">
        <v>2138</v>
      </c>
      <c r="H980" t="s">
        <v>2138</v>
      </c>
      <c r="I980" t="s">
        <v>2138</v>
      </c>
      <c r="J980" t="s">
        <v>2139</v>
      </c>
      <c r="K980" t="s">
        <v>3228</v>
      </c>
    </row>
    <row r="981" spans="3:11" x14ac:dyDescent="0.3">
      <c r="C981" t="s">
        <v>341</v>
      </c>
      <c r="D981" t="s">
        <v>26</v>
      </c>
      <c r="E981" t="s">
        <v>2141</v>
      </c>
      <c r="F981" t="s">
        <v>2137</v>
      </c>
      <c r="G981" t="s">
        <v>2138</v>
      </c>
      <c r="H981" t="s">
        <v>2138</v>
      </c>
      <c r="I981" t="s">
        <v>2138</v>
      </c>
      <c r="J981" t="s">
        <v>2139</v>
      </c>
      <c r="K981" t="s">
        <v>3229</v>
      </c>
    </row>
    <row r="982" spans="3:11" x14ac:dyDescent="0.3">
      <c r="C982" t="s">
        <v>342</v>
      </c>
      <c r="D982" t="s">
        <v>26</v>
      </c>
      <c r="E982" t="s">
        <v>2141</v>
      </c>
      <c r="F982" t="s">
        <v>2137</v>
      </c>
      <c r="G982" t="s">
        <v>2138</v>
      </c>
      <c r="H982" t="s">
        <v>2138</v>
      </c>
      <c r="I982" t="s">
        <v>2138</v>
      </c>
      <c r="J982" t="s">
        <v>2139</v>
      </c>
      <c r="K982" t="s">
        <v>3230</v>
      </c>
    </row>
    <row r="983" spans="3:11" x14ac:dyDescent="0.3">
      <c r="C983" t="s">
        <v>343</v>
      </c>
      <c r="D983" t="s">
        <v>26</v>
      </c>
      <c r="E983" t="s">
        <v>2141</v>
      </c>
      <c r="F983" t="s">
        <v>2137</v>
      </c>
      <c r="G983" t="s">
        <v>2138</v>
      </c>
      <c r="H983" t="s">
        <v>2138</v>
      </c>
      <c r="I983" t="s">
        <v>2138</v>
      </c>
      <c r="J983" t="s">
        <v>2139</v>
      </c>
      <c r="K983" t="s">
        <v>3231</v>
      </c>
    </row>
    <row r="984" spans="3:11" x14ac:dyDescent="0.3">
      <c r="C984" t="s">
        <v>348</v>
      </c>
      <c r="D984" t="s">
        <v>26</v>
      </c>
      <c r="E984" t="s">
        <v>2141</v>
      </c>
      <c r="F984" t="s">
        <v>2137</v>
      </c>
      <c r="G984" t="s">
        <v>2138</v>
      </c>
      <c r="H984" t="s">
        <v>2138</v>
      </c>
      <c r="I984" t="s">
        <v>2138</v>
      </c>
      <c r="J984" t="s">
        <v>2139</v>
      </c>
      <c r="K984" t="s">
        <v>3232</v>
      </c>
    </row>
    <row r="985" spans="3:11" x14ac:dyDescent="0.3">
      <c r="C985" t="s">
        <v>352</v>
      </c>
      <c r="D985" t="s">
        <v>26</v>
      </c>
      <c r="E985" t="s">
        <v>2141</v>
      </c>
      <c r="F985" t="s">
        <v>2137</v>
      </c>
      <c r="G985" t="s">
        <v>2138</v>
      </c>
      <c r="H985" t="s">
        <v>2138</v>
      </c>
      <c r="I985" t="s">
        <v>2138</v>
      </c>
      <c r="J985" t="s">
        <v>2139</v>
      </c>
      <c r="K985" t="s">
        <v>3233</v>
      </c>
    </row>
    <row r="986" spans="3:11" x14ac:dyDescent="0.3">
      <c r="C986" t="s">
        <v>353</v>
      </c>
      <c r="D986" t="s">
        <v>26</v>
      </c>
      <c r="E986" t="s">
        <v>2141</v>
      </c>
      <c r="F986" t="s">
        <v>2137</v>
      </c>
      <c r="G986" t="s">
        <v>2138</v>
      </c>
      <c r="H986" t="s">
        <v>2138</v>
      </c>
      <c r="I986" t="s">
        <v>2138</v>
      </c>
      <c r="J986" t="s">
        <v>2139</v>
      </c>
      <c r="K986" t="s">
        <v>3234</v>
      </c>
    </row>
    <row r="987" spans="3:11" x14ac:dyDescent="0.3">
      <c r="C987" t="s">
        <v>354</v>
      </c>
      <c r="D987" t="s">
        <v>26</v>
      </c>
      <c r="E987" t="s">
        <v>2141</v>
      </c>
      <c r="F987" t="s">
        <v>2137</v>
      </c>
      <c r="G987" t="s">
        <v>2138</v>
      </c>
      <c r="H987" t="s">
        <v>2138</v>
      </c>
      <c r="I987" t="s">
        <v>2138</v>
      </c>
      <c r="J987" t="s">
        <v>2139</v>
      </c>
      <c r="K987" t="s">
        <v>3235</v>
      </c>
    </row>
    <row r="988" spans="3:11" x14ac:dyDescent="0.3">
      <c r="C988" t="s">
        <v>355</v>
      </c>
      <c r="D988" t="s">
        <v>26</v>
      </c>
      <c r="E988" t="s">
        <v>2141</v>
      </c>
      <c r="F988" t="s">
        <v>2137</v>
      </c>
      <c r="G988" t="s">
        <v>2138</v>
      </c>
      <c r="H988" t="s">
        <v>2138</v>
      </c>
      <c r="I988" t="s">
        <v>2138</v>
      </c>
      <c r="J988" t="s">
        <v>2139</v>
      </c>
      <c r="K988" t="s">
        <v>3236</v>
      </c>
    </row>
    <row r="989" spans="3:11" x14ac:dyDescent="0.3">
      <c r="C989" t="s">
        <v>356</v>
      </c>
      <c r="D989" t="s">
        <v>26</v>
      </c>
      <c r="E989" t="s">
        <v>2141</v>
      </c>
      <c r="F989" t="s">
        <v>2137</v>
      </c>
      <c r="G989" t="s">
        <v>2138</v>
      </c>
      <c r="H989" t="s">
        <v>2138</v>
      </c>
      <c r="I989" t="s">
        <v>2138</v>
      </c>
      <c r="J989" t="s">
        <v>2139</v>
      </c>
      <c r="K989" t="s">
        <v>3237</v>
      </c>
    </row>
    <row r="990" spans="3:11" x14ac:dyDescent="0.3">
      <c r="C990" t="s">
        <v>357</v>
      </c>
      <c r="D990" t="s">
        <v>26</v>
      </c>
      <c r="E990" t="s">
        <v>2141</v>
      </c>
      <c r="F990" t="s">
        <v>2137</v>
      </c>
      <c r="G990" t="s">
        <v>2138</v>
      </c>
      <c r="H990" t="s">
        <v>2138</v>
      </c>
      <c r="I990" t="s">
        <v>2138</v>
      </c>
      <c r="J990" t="s">
        <v>2139</v>
      </c>
      <c r="K990" t="s">
        <v>3238</v>
      </c>
    </row>
    <row r="991" spans="3:11" x14ac:dyDescent="0.3">
      <c r="C991" t="s">
        <v>361</v>
      </c>
      <c r="D991" t="s">
        <v>26</v>
      </c>
      <c r="E991" t="s">
        <v>2141</v>
      </c>
      <c r="F991" t="s">
        <v>2137</v>
      </c>
      <c r="G991" t="s">
        <v>2138</v>
      </c>
      <c r="H991" t="s">
        <v>2138</v>
      </c>
      <c r="I991" t="s">
        <v>2138</v>
      </c>
      <c r="J991" t="s">
        <v>2139</v>
      </c>
      <c r="K991" t="s">
        <v>3239</v>
      </c>
    </row>
    <row r="992" spans="3:11" x14ac:dyDescent="0.3">
      <c r="C992" t="s">
        <v>362</v>
      </c>
      <c r="D992" t="s">
        <v>26</v>
      </c>
      <c r="E992" t="s">
        <v>2141</v>
      </c>
      <c r="F992" t="s">
        <v>2137</v>
      </c>
      <c r="G992" t="s">
        <v>2138</v>
      </c>
      <c r="H992" t="s">
        <v>2138</v>
      </c>
      <c r="I992" t="s">
        <v>2138</v>
      </c>
      <c r="J992" t="s">
        <v>2139</v>
      </c>
      <c r="K992" t="s">
        <v>3240</v>
      </c>
    </row>
    <row r="993" spans="3:11" x14ac:dyDescent="0.3">
      <c r="C993" t="s">
        <v>365</v>
      </c>
      <c r="D993" t="s">
        <v>26</v>
      </c>
      <c r="E993" t="s">
        <v>2141</v>
      </c>
      <c r="F993" t="s">
        <v>2137</v>
      </c>
      <c r="G993" t="s">
        <v>2138</v>
      </c>
      <c r="H993" t="s">
        <v>2138</v>
      </c>
      <c r="I993" t="s">
        <v>2138</v>
      </c>
      <c r="J993" t="s">
        <v>2139</v>
      </c>
      <c r="K993" t="s">
        <v>3241</v>
      </c>
    </row>
    <row r="994" spans="3:11" x14ac:dyDescent="0.3">
      <c r="C994" t="s">
        <v>367</v>
      </c>
      <c r="D994" t="s">
        <v>26</v>
      </c>
      <c r="E994" t="s">
        <v>2141</v>
      </c>
      <c r="F994" t="s">
        <v>2137</v>
      </c>
      <c r="G994" t="s">
        <v>2138</v>
      </c>
      <c r="H994" t="s">
        <v>2138</v>
      </c>
      <c r="I994" t="s">
        <v>2138</v>
      </c>
      <c r="J994" t="s">
        <v>2139</v>
      </c>
      <c r="K994" t="s">
        <v>3242</v>
      </c>
    </row>
    <row r="995" spans="3:11" x14ac:dyDescent="0.3">
      <c r="C995" t="s">
        <v>368</v>
      </c>
      <c r="D995" t="s">
        <v>26</v>
      </c>
      <c r="E995" t="s">
        <v>2141</v>
      </c>
      <c r="F995" t="s">
        <v>2137</v>
      </c>
      <c r="G995" t="s">
        <v>2138</v>
      </c>
      <c r="H995" t="s">
        <v>2138</v>
      </c>
      <c r="I995" t="s">
        <v>2138</v>
      </c>
      <c r="J995" t="s">
        <v>2139</v>
      </c>
      <c r="K995" t="s">
        <v>3243</v>
      </c>
    </row>
    <row r="996" spans="3:11" x14ac:dyDescent="0.3">
      <c r="C996" t="s">
        <v>369</v>
      </c>
      <c r="D996" t="s">
        <v>26</v>
      </c>
      <c r="E996" t="s">
        <v>2141</v>
      </c>
      <c r="F996" t="s">
        <v>2137</v>
      </c>
      <c r="G996" t="s">
        <v>2138</v>
      </c>
      <c r="H996" t="s">
        <v>2138</v>
      </c>
      <c r="I996" t="s">
        <v>2138</v>
      </c>
      <c r="J996" t="s">
        <v>2139</v>
      </c>
      <c r="K996" t="s">
        <v>3244</v>
      </c>
    </row>
    <row r="997" spans="3:11" x14ac:dyDescent="0.3">
      <c r="C997" t="s">
        <v>370</v>
      </c>
      <c r="D997" t="s">
        <v>26</v>
      </c>
      <c r="E997" t="s">
        <v>2141</v>
      </c>
      <c r="F997" t="s">
        <v>2137</v>
      </c>
      <c r="G997" t="s">
        <v>2138</v>
      </c>
      <c r="H997" t="s">
        <v>2138</v>
      </c>
      <c r="I997" t="s">
        <v>2138</v>
      </c>
      <c r="J997" t="s">
        <v>2139</v>
      </c>
      <c r="K997" t="s">
        <v>3245</v>
      </c>
    </row>
    <row r="998" spans="3:11" x14ac:dyDescent="0.3">
      <c r="C998" t="s">
        <v>371</v>
      </c>
      <c r="D998" t="s">
        <v>26</v>
      </c>
      <c r="E998" t="s">
        <v>2141</v>
      </c>
      <c r="F998" t="s">
        <v>2137</v>
      </c>
      <c r="G998" t="s">
        <v>2138</v>
      </c>
      <c r="H998" t="s">
        <v>2138</v>
      </c>
      <c r="I998" t="s">
        <v>2138</v>
      </c>
      <c r="J998" t="s">
        <v>2139</v>
      </c>
      <c r="K998" t="s">
        <v>3246</v>
      </c>
    </row>
    <row r="999" spans="3:11" x14ac:dyDescent="0.3">
      <c r="C999" t="s">
        <v>372</v>
      </c>
      <c r="D999" t="s">
        <v>26</v>
      </c>
      <c r="E999" t="s">
        <v>2141</v>
      </c>
      <c r="F999" t="s">
        <v>2137</v>
      </c>
      <c r="G999" t="s">
        <v>2138</v>
      </c>
      <c r="H999" t="s">
        <v>2138</v>
      </c>
      <c r="I999" t="s">
        <v>2138</v>
      </c>
      <c r="J999" t="s">
        <v>2139</v>
      </c>
      <c r="K999" t="s">
        <v>3247</v>
      </c>
    </row>
    <row r="1000" spans="3:11" x14ac:dyDescent="0.3">
      <c r="C1000" t="s">
        <v>374</v>
      </c>
      <c r="D1000" t="s">
        <v>26</v>
      </c>
      <c r="E1000" t="s">
        <v>2141</v>
      </c>
      <c r="F1000" t="s">
        <v>2137</v>
      </c>
      <c r="G1000" t="s">
        <v>2138</v>
      </c>
      <c r="H1000" t="s">
        <v>2138</v>
      </c>
      <c r="I1000" t="s">
        <v>2138</v>
      </c>
      <c r="J1000" t="s">
        <v>2139</v>
      </c>
      <c r="K1000" t="s">
        <v>3248</v>
      </c>
    </row>
    <row r="1001" spans="3:11" x14ac:dyDescent="0.3">
      <c r="C1001" t="s">
        <v>377</v>
      </c>
      <c r="D1001" t="s">
        <v>26</v>
      </c>
      <c r="E1001" t="s">
        <v>2141</v>
      </c>
      <c r="F1001" t="s">
        <v>2137</v>
      </c>
      <c r="G1001" t="s">
        <v>2138</v>
      </c>
      <c r="H1001" t="s">
        <v>2138</v>
      </c>
      <c r="I1001" t="s">
        <v>2138</v>
      </c>
      <c r="J1001" t="s">
        <v>2139</v>
      </c>
      <c r="K1001" t="s">
        <v>3249</v>
      </c>
    </row>
    <row r="1002" spans="3:11" x14ac:dyDescent="0.3">
      <c r="C1002" t="s">
        <v>380</v>
      </c>
      <c r="D1002" t="s">
        <v>26</v>
      </c>
      <c r="E1002" t="s">
        <v>2141</v>
      </c>
      <c r="F1002" t="s">
        <v>2137</v>
      </c>
      <c r="G1002" t="s">
        <v>2138</v>
      </c>
      <c r="H1002" t="s">
        <v>2138</v>
      </c>
      <c r="I1002" t="s">
        <v>2138</v>
      </c>
      <c r="J1002" t="s">
        <v>2139</v>
      </c>
      <c r="K1002" t="s">
        <v>3250</v>
      </c>
    </row>
    <row r="1003" spans="3:11" x14ac:dyDescent="0.3">
      <c r="C1003" t="s">
        <v>382</v>
      </c>
      <c r="D1003" t="s">
        <v>26</v>
      </c>
      <c r="E1003" t="s">
        <v>2141</v>
      </c>
      <c r="F1003" t="s">
        <v>2137</v>
      </c>
      <c r="G1003" t="s">
        <v>2138</v>
      </c>
      <c r="H1003" t="s">
        <v>2138</v>
      </c>
      <c r="I1003" t="s">
        <v>2138</v>
      </c>
      <c r="J1003" t="s">
        <v>2139</v>
      </c>
      <c r="K1003" t="s">
        <v>3251</v>
      </c>
    </row>
    <row r="1004" spans="3:11" x14ac:dyDescent="0.3">
      <c r="C1004" t="s">
        <v>386</v>
      </c>
      <c r="D1004" t="s">
        <v>26</v>
      </c>
      <c r="E1004" t="s">
        <v>2141</v>
      </c>
      <c r="F1004" t="s">
        <v>2137</v>
      </c>
      <c r="G1004" t="s">
        <v>2138</v>
      </c>
      <c r="H1004" t="s">
        <v>2138</v>
      </c>
      <c r="I1004" t="s">
        <v>2138</v>
      </c>
      <c r="J1004" t="s">
        <v>2139</v>
      </c>
      <c r="K1004" t="s">
        <v>3252</v>
      </c>
    </row>
    <row r="1005" spans="3:11" x14ac:dyDescent="0.3">
      <c r="C1005" t="s">
        <v>724</v>
      </c>
      <c r="D1005" t="s">
        <v>26</v>
      </c>
      <c r="E1005" t="s">
        <v>2141</v>
      </c>
      <c r="F1005" t="s">
        <v>2137</v>
      </c>
      <c r="G1005" t="s">
        <v>2138</v>
      </c>
      <c r="H1005" t="s">
        <v>2138</v>
      </c>
      <c r="I1005" t="s">
        <v>2138</v>
      </c>
      <c r="J1005" t="s">
        <v>2139</v>
      </c>
      <c r="K1005" t="s">
        <v>3253</v>
      </c>
    </row>
    <row r="1006" spans="3:11" x14ac:dyDescent="0.3">
      <c r="C1006" t="s">
        <v>726</v>
      </c>
      <c r="D1006" t="s">
        <v>26</v>
      </c>
      <c r="E1006" t="s">
        <v>2141</v>
      </c>
      <c r="F1006" t="s">
        <v>2137</v>
      </c>
      <c r="G1006" t="s">
        <v>2138</v>
      </c>
      <c r="H1006" t="s">
        <v>2138</v>
      </c>
      <c r="I1006" t="s">
        <v>2138</v>
      </c>
      <c r="J1006" t="s">
        <v>2139</v>
      </c>
      <c r="K1006" t="s">
        <v>3254</v>
      </c>
    </row>
    <row r="1007" spans="3:11" x14ac:dyDescent="0.3">
      <c r="C1007" t="s">
        <v>727</v>
      </c>
      <c r="D1007" t="s">
        <v>26</v>
      </c>
      <c r="E1007" t="s">
        <v>2141</v>
      </c>
      <c r="F1007" t="s">
        <v>2137</v>
      </c>
      <c r="G1007" t="s">
        <v>2138</v>
      </c>
      <c r="H1007" t="s">
        <v>2138</v>
      </c>
      <c r="I1007" t="s">
        <v>2138</v>
      </c>
      <c r="J1007" t="s">
        <v>2139</v>
      </c>
      <c r="K1007" t="s">
        <v>3255</v>
      </c>
    </row>
    <row r="1008" spans="3:11" x14ac:dyDescent="0.3">
      <c r="C1008" t="s">
        <v>729</v>
      </c>
      <c r="D1008" t="s">
        <v>26</v>
      </c>
      <c r="E1008" t="s">
        <v>2141</v>
      </c>
      <c r="F1008" t="s">
        <v>2137</v>
      </c>
      <c r="G1008" t="s">
        <v>2138</v>
      </c>
      <c r="H1008" t="s">
        <v>2138</v>
      </c>
      <c r="I1008" t="s">
        <v>2138</v>
      </c>
      <c r="J1008" t="s">
        <v>2139</v>
      </c>
      <c r="K1008" t="s">
        <v>3256</v>
      </c>
    </row>
    <row r="1009" spans="3:11" x14ac:dyDescent="0.3">
      <c r="C1009" t="s">
        <v>730</v>
      </c>
      <c r="D1009" t="s">
        <v>26</v>
      </c>
      <c r="E1009" t="s">
        <v>2141</v>
      </c>
      <c r="F1009" t="s">
        <v>2137</v>
      </c>
      <c r="G1009" t="s">
        <v>2138</v>
      </c>
      <c r="H1009" t="s">
        <v>2138</v>
      </c>
      <c r="I1009" t="s">
        <v>2138</v>
      </c>
      <c r="J1009" t="s">
        <v>2139</v>
      </c>
      <c r="K1009" t="s">
        <v>3257</v>
      </c>
    </row>
    <row r="1010" spans="3:11" x14ac:dyDescent="0.3">
      <c r="C1010" t="s">
        <v>735</v>
      </c>
      <c r="D1010" t="s">
        <v>26</v>
      </c>
      <c r="E1010" t="s">
        <v>2141</v>
      </c>
      <c r="F1010" t="s">
        <v>2137</v>
      </c>
      <c r="G1010" t="s">
        <v>2138</v>
      </c>
      <c r="H1010" t="s">
        <v>2138</v>
      </c>
      <c r="I1010" t="s">
        <v>2138</v>
      </c>
      <c r="J1010" t="s">
        <v>2139</v>
      </c>
      <c r="K1010" t="s">
        <v>3259</v>
      </c>
    </row>
    <row r="1011" spans="3:11" x14ac:dyDescent="0.3">
      <c r="C1011" t="s">
        <v>736</v>
      </c>
      <c r="D1011" t="s">
        <v>26</v>
      </c>
      <c r="E1011" t="s">
        <v>2141</v>
      </c>
      <c r="F1011" t="s">
        <v>2137</v>
      </c>
      <c r="G1011" t="s">
        <v>2138</v>
      </c>
      <c r="H1011" t="s">
        <v>2138</v>
      </c>
      <c r="I1011" t="s">
        <v>2138</v>
      </c>
      <c r="J1011" t="s">
        <v>2139</v>
      </c>
      <c r="K1011" t="s">
        <v>3260</v>
      </c>
    </row>
    <row r="1012" spans="3:11" x14ac:dyDescent="0.3">
      <c r="C1012" t="s">
        <v>737</v>
      </c>
      <c r="D1012" t="s">
        <v>26</v>
      </c>
      <c r="E1012" t="s">
        <v>2141</v>
      </c>
      <c r="F1012" t="s">
        <v>2137</v>
      </c>
      <c r="G1012" t="s">
        <v>2138</v>
      </c>
      <c r="H1012" t="s">
        <v>2138</v>
      </c>
      <c r="I1012" t="s">
        <v>2138</v>
      </c>
      <c r="J1012" t="s">
        <v>2139</v>
      </c>
      <c r="K1012" t="s">
        <v>3261</v>
      </c>
    </row>
    <row r="1013" spans="3:11" x14ac:dyDescent="0.3">
      <c r="C1013" t="s">
        <v>738</v>
      </c>
      <c r="D1013" t="s">
        <v>26</v>
      </c>
      <c r="E1013" t="s">
        <v>2141</v>
      </c>
      <c r="F1013" t="s">
        <v>2137</v>
      </c>
      <c r="G1013" t="s">
        <v>2138</v>
      </c>
      <c r="H1013" t="s">
        <v>2138</v>
      </c>
      <c r="I1013" t="s">
        <v>2138</v>
      </c>
      <c r="J1013" t="s">
        <v>2139</v>
      </c>
      <c r="K1013" t="s">
        <v>3262</v>
      </c>
    </row>
    <row r="1014" spans="3:11" x14ac:dyDescent="0.3">
      <c r="C1014" t="s">
        <v>739</v>
      </c>
      <c r="D1014" t="s">
        <v>26</v>
      </c>
      <c r="E1014" t="s">
        <v>2141</v>
      </c>
      <c r="F1014" t="s">
        <v>2137</v>
      </c>
      <c r="G1014" t="s">
        <v>2138</v>
      </c>
      <c r="H1014" t="s">
        <v>2138</v>
      </c>
      <c r="I1014" t="s">
        <v>2138</v>
      </c>
      <c r="J1014" t="s">
        <v>2139</v>
      </c>
      <c r="K1014" t="s">
        <v>3263</v>
      </c>
    </row>
    <row r="1015" spans="3:11" x14ac:dyDescent="0.3">
      <c r="C1015" t="s">
        <v>740</v>
      </c>
      <c r="D1015" t="s">
        <v>26</v>
      </c>
      <c r="E1015" t="s">
        <v>2141</v>
      </c>
      <c r="F1015" t="s">
        <v>2137</v>
      </c>
      <c r="G1015" t="s">
        <v>2138</v>
      </c>
      <c r="H1015" t="s">
        <v>2138</v>
      </c>
      <c r="I1015" t="s">
        <v>2138</v>
      </c>
      <c r="J1015" t="s">
        <v>2139</v>
      </c>
      <c r="K1015" t="s">
        <v>3264</v>
      </c>
    </row>
    <row r="1016" spans="3:11" x14ac:dyDescent="0.3">
      <c r="C1016" t="s">
        <v>741</v>
      </c>
      <c r="D1016" t="s">
        <v>26</v>
      </c>
      <c r="E1016" t="s">
        <v>2141</v>
      </c>
      <c r="F1016" t="s">
        <v>2137</v>
      </c>
      <c r="G1016" t="s">
        <v>2138</v>
      </c>
      <c r="H1016" t="s">
        <v>2138</v>
      </c>
      <c r="I1016" t="s">
        <v>2138</v>
      </c>
      <c r="J1016" t="s">
        <v>2139</v>
      </c>
      <c r="K1016" t="s">
        <v>3265</v>
      </c>
    </row>
    <row r="1017" spans="3:11" x14ac:dyDescent="0.3">
      <c r="C1017" t="s">
        <v>742</v>
      </c>
      <c r="D1017" t="s">
        <v>26</v>
      </c>
      <c r="E1017" t="s">
        <v>2141</v>
      </c>
      <c r="F1017" t="s">
        <v>2137</v>
      </c>
      <c r="G1017" t="s">
        <v>2138</v>
      </c>
      <c r="H1017" t="s">
        <v>2138</v>
      </c>
      <c r="I1017" t="s">
        <v>2138</v>
      </c>
      <c r="J1017" t="s">
        <v>2139</v>
      </c>
      <c r="K1017" t="s">
        <v>3266</v>
      </c>
    </row>
    <row r="1018" spans="3:11" x14ac:dyDescent="0.3">
      <c r="C1018" t="s">
        <v>743</v>
      </c>
      <c r="D1018" t="s">
        <v>26</v>
      </c>
      <c r="E1018" t="s">
        <v>2141</v>
      </c>
      <c r="F1018" t="s">
        <v>2137</v>
      </c>
      <c r="G1018" t="s">
        <v>2138</v>
      </c>
      <c r="H1018" t="s">
        <v>2138</v>
      </c>
      <c r="I1018" t="s">
        <v>2138</v>
      </c>
      <c r="J1018" t="s">
        <v>2139</v>
      </c>
      <c r="K1018" t="s">
        <v>3267</v>
      </c>
    </row>
    <row r="1019" spans="3:11" x14ac:dyDescent="0.3">
      <c r="C1019" t="s">
        <v>745</v>
      </c>
      <c r="D1019" t="s">
        <v>26</v>
      </c>
      <c r="E1019" t="s">
        <v>2141</v>
      </c>
      <c r="F1019" t="s">
        <v>2137</v>
      </c>
      <c r="G1019" t="s">
        <v>2138</v>
      </c>
      <c r="H1019" t="s">
        <v>2138</v>
      </c>
      <c r="I1019" t="s">
        <v>2138</v>
      </c>
      <c r="J1019" t="s">
        <v>2139</v>
      </c>
      <c r="K1019" t="s">
        <v>3268</v>
      </c>
    </row>
    <row r="1020" spans="3:11" x14ac:dyDescent="0.3">
      <c r="C1020" t="s">
        <v>747</v>
      </c>
      <c r="D1020" t="s">
        <v>26</v>
      </c>
      <c r="E1020" t="s">
        <v>2141</v>
      </c>
      <c r="F1020" t="s">
        <v>2137</v>
      </c>
      <c r="G1020" t="s">
        <v>2138</v>
      </c>
      <c r="H1020" t="s">
        <v>2138</v>
      </c>
      <c r="I1020" t="s">
        <v>2138</v>
      </c>
      <c r="J1020" t="s">
        <v>2139</v>
      </c>
      <c r="K1020" t="s">
        <v>3269</v>
      </c>
    </row>
    <row r="1021" spans="3:11" x14ac:dyDescent="0.3">
      <c r="C1021" t="s">
        <v>748</v>
      </c>
      <c r="D1021" t="s">
        <v>26</v>
      </c>
      <c r="E1021" t="s">
        <v>2141</v>
      </c>
      <c r="F1021" t="s">
        <v>2137</v>
      </c>
      <c r="G1021" t="s">
        <v>2138</v>
      </c>
      <c r="H1021" t="s">
        <v>2138</v>
      </c>
      <c r="I1021" t="s">
        <v>2138</v>
      </c>
      <c r="J1021" t="s">
        <v>2139</v>
      </c>
      <c r="K1021" t="s">
        <v>3270</v>
      </c>
    </row>
    <row r="1022" spans="3:11" x14ac:dyDescent="0.3">
      <c r="C1022" t="s">
        <v>749</v>
      </c>
      <c r="D1022" t="s">
        <v>26</v>
      </c>
      <c r="E1022" t="s">
        <v>2141</v>
      </c>
      <c r="F1022" t="s">
        <v>2137</v>
      </c>
      <c r="G1022" t="s">
        <v>2138</v>
      </c>
      <c r="H1022" t="s">
        <v>2138</v>
      </c>
      <c r="I1022" t="s">
        <v>2138</v>
      </c>
      <c r="J1022" t="s">
        <v>2139</v>
      </c>
      <c r="K1022" t="s">
        <v>3271</v>
      </c>
    </row>
    <row r="1023" spans="3:11" x14ac:dyDescent="0.3">
      <c r="C1023" t="s">
        <v>796</v>
      </c>
      <c r="D1023" t="s">
        <v>26</v>
      </c>
      <c r="E1023" t="s">
        <v>2141</v>
      </c>
      <c r="F1023" t="s">
        <v>2137</v>
      </c>
      <c r="G1023" t="s">
        <v>2138</v>
      </c>
      <c r="H1023" t="s">
        <v>2138</v>
      </c>
      <c r="I1023" t="s">
        <v>2138</v>
      </c>
      <c r="J1023" t="s">
        <v>2139</v>
      </c>
      <c r="K1023" t="s">
        <v>3272</v>
      </c>
    </row>
    <row r="1024" spans="3:11" x14ac:dyDescent="0.3">
      <c r="C1024" t="s">
        <v>797</v>
      </c>
      <c r="D1024" t="s">
        <v>26</v>
      </c>
      <c r="E1024" t="s">
        <v>2141</v>
      </c>
      <c r="F1024" t="s">
        <v>2137</v>
      </c>
      <c r="G1024" t="s">
        <v>2138</v>
      </c>
      <c r="H1024" t="s">
        <v>2138</v>
      </c>
      <c r="I1024" t="s">
        <v>2138</v>
      </c>
      <c r="J1024" t="s">
        <v>2139</v>
      </c>
      <c r="K1024" t="s">
        <v>3273</v>
      </c>
    </row>
    <row r="1025" spans="3:11" x14ac:dyDescent="0.3">
      <c r="C1025" t="s">
        <v>798</v>
      </c>
      <c r="D1025" t="s">
        <v>26</v>
      </c>
      <c r="E1025" t="s">
        <v>2141</v>
      </c>
      <c r="F1025" t="s">
        <v>2137</v>
      </c>
      <c r="G1025" t="s">
        <v>2138</v>
      </c>
      <c r="H1025" t="s">
        <v>2138</v>
      </c>
      <c r="I1025" t="s">
        <v>2138</v>
      </c>
      <c r="J1025" t="s">
        <v>2139</v>
      </c>
      <c r="K1025" t="s">
        <v>3274</v>
      </c>
    </row>
    <row r="1026" spans="3:11" x14ac:dyDescent="0.3">
      <c r="C1026" t="s">
        <v>799</v>
      </c>
      <c r="D1026" t="s">
        <v>26</v>
      </c>
      <c r="E1026" t="s">
        <v>2141</v>
      </c>
      <c r="F1026" t="s">
        <v>2137</v>
      </c>
      <c r="G1026" t="s">
        <v>2138</v>
      </c>
      <c r="H1026" t="s">
        <v>2138</v>
      </c>
      <c r="I1026" t="s">
        <v>2138</v>
      </c>
      <c r="J1026" t="s">
        <v>2139</v>
      </c>
      <c r="K1026" t="s">
        <v>3275</v>
      </c>
    </row>
    <row r="1027" spans="3:11" x14ac:dyDescent="0.3">
      <c r="C1027" t="s">
        <v>800</v>
      </c>
      <c r="D1027" t="s">
        <v>26</v>
      </c>
      <c r="E1027" t="s">
        <v>2141</v>
      </c>
      <c r="F1027" t="s">
        <v>2137</v>
      </c>
      <c r="G1027" t="s">
        <v>2138</v>
      </c>
      <c r="H1027" t="s">
        <v>2138</v>
      </c>
      <c r="I1027" t="s">
        <v>2138</v>
      </c>
      <c r="J1027" t="s">
        <v>2139</v>
      </c>
      <c r="K1027" t="s">
        <v>3276</v>
      </c>
    </row>
    <row r="1028" spans="3:11" x14ac:dyDescent="0.3">
      <c r="C1028" t="s">
        <v>803</v>
      </c>
      <c r="D1028" t="s">
        <v>26</v>
      </c>
      <c r="E1028" t="s">
        <v>2141</v>
      </c>
      <c r="F1028" t="s">
        <v>2137</v>
      </c>
      <c r="G1028" t="s">
        <v>2138</v>
      </c>
      <c r="H1028" t="s">
        <v>2138</v>
      </c>
      <c r="I1028" t="s">
        <v>2138</v>
      </c>
      <c r="J1028" t="s">
        <v>2139</v>
      </c>
      <c r="K1028" t="s">
        <v>3277</v>
      </c>
    </row>
    <row r="1029" spans="3:11" x14ac:dyDescent="0.3">
      <c r="C1029" t="s">
        <v>804</v>
      </c>
      <c r="D1029" t="s">
        <v>26</v>
      </c>
      <c r="E1029" t="s">
        <v>2141</v>
      </c>
      <c r="F1029" t="s">
        <v>2137</v>
      </c>
      <c r="G1029" t="s">
        <v>2138</v>
      </c>
      <c r="H1029" t="s">
        <v>2138</v>
      </c>
      <c r="I1029" t="s">
        <v>2138</v>
      </c>
      <c r="J1029" t="s">
        <v>2139</v>
      </c>
      <c r="K1029" t="s">
        <v>3278</v>
      </c>
    </row>
    <row r="1030" spans="3:11" x14ac:dyDescent="0.3">
      <c r="C1030" t="s">
        <v>807</v>
      </c>
      <c r="D1030" t="s">
        <v>26</v>
      </c>
      <c r="E1030" t="s">
        <v>2141</v>
      </c>
      <c r="F1030" t="s">
        <v>2137</v>
      </c>
      <c r="G1030" t="s">
        <v>2138</v>
      </c>
      <c r="H1030" t="s">
        <v>2138</v>
      </c>
      <c r="I1030" t="s">
        <v>2138</v>
      </c>
      <c r="J1030" t="s">
        <v>2139</v>
      </c>
      <c r="K1030" t="s">
        <v>3279</v>
      </c>
    </row>
    <row r="1031" spans="3:11" x14ac:dyDescent="0.3">
      <c r="C1031" t="s">
        <v>808</v>
      </c>
      <c r="D1031" t="s">
        <v>26</v>
      </c>
      <c r="E1031" t="s">
        <v>2141</v>
      </c>
      <c r="F1031" t="s">
        <v>2137</v>
      </c>
      <c r="G1031" t="s">
        <v>2138</v>
      </c>
      <c r="H1031" t="s">
        <v>2138</v>
      </c>
      <c r="I1031" t="s">
        <v>2138</v>
      </c>
      <c r="J1031" t="s">
        <v>2139</v>
      </c>
      <c r="K1031" t="s">
        <v>3280</v>
      </c>
    </row>
    <row r="1032" spans="3:11" x14ac:dyDescent="0.3">
      <c r="C1032" t="s">
        <v>809</v>
      </c>
      <c r="D1032" t="s">
        <v>26</v>
      </c>
      <c r="E1032" t="s">
        <v>2141</v>
      </c>
      <c r="F1032" t="s">
        <v>2137</v>
      </c>
      <c r="G1032" t="s">
        <v>2138</v>
      </c>
      <c r="H1032" t="s">
        <v>2138</v>
      </c>
      <c r="I1032" t="s">
        <v>2138</v>
      </c>
      <c r="J1032" t="s">
        <v>2139</v>
      </c>
      <c r="K1032" t="s">
        <v>3281</v>
      </c>
    </row>
    <row r="1033" spans="3:11" x14ac:dyDescent="0.3">
      <c r="C1033" t="s">
        <v>810</v>
      </c>
      <c r="D1033" t="s">
        <v>26</v>
      </c>
      <c r="E1033" t="s">
        <v>2141</v>
      </c>
      <c r="F1033" t="s">
        <v>2137</v>
      </c>
      <c r="G1033" t="s">
        <v>2138</v>
      </c>
      <c r="H1033" t="s">
        <v>2138</v>
      </c>
      <c r="I1033" t="s">
        <v>2138</v>
      </c>
      <c r="J1033" t="s">
        <v>2139</v>
      </c>
      <c r="K1033" t="s">
        <v>3282</v>
      </c>
    </row>
    <row r="1034" spans="3:11" x14ac:dyDescent="0.3">
      <c r="C1034" t="s">
        <v>811</v>
      </c>
      <c r="D1034" t="s">
        <v>26</v>
      </c>
      <c r="E1034" t="s">
        <v>2141</v>
      </c>
      <c r="F1034" t="s">
        <v>2137</v>
      </c>
      <c r="G1034" t="s">
        <v>2138</v>
      </c>
      <c r="H1034" t="s">
        <v>2138</v>
      </c>
      <c r="I1034" t="s">
        <v>2138</v>
      </c>
      <c r="J1034" t="s">
        <v>2139</v>
      </c>
      <c r="K1034" t="s">
        <v>3283</v>
      </c>
    </row>
    <row r="1035" spans="3:11" x14ac:dyDescent="0.3">
      <c r="C1035" t="s">
        <v>812</v>
      </c>
      <c r="D1035" t="s">
        <v>26</v>
      </c>
      <c r="E1035" t="s">
        <v>2141</v>
      </c>
      <c r="F1035" t="s">
        <v>2137</v>
      </c>
      <c r="G1035" t="s">
        <v>2138</v>
      </c>
      <c r="H1035" t="s">
        <v>2138</v>
      </c>
      <c r="I1035" t="s">
        <v>2138</v>
      </c>
      <c r="J1035" t="s">
        <v>2139</v>
      </c>
      <c r="K1035" t="s">
        <v>3284</v>
      </c>
    </row>
    <row r="1036" spans="3:11" x14ac:dyDescent="0.3">
      <c r="C1036" t="s">
        <v>813</v>
      </c>
      <c r="D1036" t="s">
        <v>26</v>
      </c>
      <c r="E1036" t="s">
        <v>2141</v>
      </c>
      <c r="F1036" t="s">
        <v>2137</v>
      </c>
      <c r="G1036" t="s">
        <v>2138</v>
      </c>
      <c r="H1036" t="s">
        <v>2138</v>
      </c>
      <c r="I1036" t="s">
        <v>2138</v>
      </c>
      <c r="J1036" t="s">
        <v>2139</v>
      </c>
      <c r="K1036" t="s">
        <v>3285</v>
      </c>
    </row>
    <row r="1037" spans="3:11" x14ac:dyDescent="0.3">
      <c r="C1037" t="s">
        <v>814</v>
      </c>
      <c r="D1037" t="s">
        <v>26</v>
      </c>
      <c r="E1037" t="s">
        <v>2141</v>
      </c>
      <c r="F1037" t="s">
        <v>2137</v>
      </c>
      <c r="G1037" t="s">
        <v>2138</v>
      </c>
      <c r="H1037" t="s">
        <v>2138</v>
      </c>
      <c r="I1037" t="s">
        <v>2138</v>
      </c>
      <c r="J1037" t="s">
        <v>2139</v>
      </c>
      <c r="K1037" t="s">
        <v>3286</v>
      </c>
    </row>
    <row r="1038" spans="3:11" x14ac:dyDescent="0.3">
      <c r="C1038" t="s">
        <v>816</v>
      </c>
      <c r="D1038" t="s">
        <v>26</v>
      </c>
      <c r="E1038" t="s">
        <v>2141</v>
      </c>
      <c r="F1038" t="s">
        <v>2137</v>
      </c>
      <c r="G1038" t="s">
        <v>2138</v>
      </c>
      <c r="H1038" t="s">
        <v>2138</v>
      </c>
      <c r="I1038" t="s">
        <v>2138</v>
      </c>
      <c r="J1038" t="s">
        <v>2139</v>
      </c>
      <c r="K1038" t="s">
        <v>3287</v>
      </c>
    </row>
    <row r="1039" spans="3:11" x14ac:dyDescent="0.3">
      <c r="C1039" t="s">
        <v>817</v>
      </c>
      <c r="D1039" t="s">
        <v>26</v>
      </c>
      <c r="E1039" t="s">
        <v>2141</v>
      </c>
      <c r="F1039" t="s">
        <v>2137</v>
      </c>
      <c r="G1039" t="s">
        <v>2138</v>
      </c>
      <c r="H1039" t="s">
        <v>2138</v>
      </c>
      <c r="I1039" t="s">
        <v>2138</v>
      </c>
      <c r="J1039" t="s">
        <v>2139</v>
      </c>
      <c r="K1039" t="s">
        <v>3288</v>
      </c>
    </row>
    <row r="1040" spans="3:11" x14ac:dyDescent="0.3">
      <c r="C1040" t="s">
        <v>818</v>
      </c>
      <c r="D1040" t="s">
        <v>26</v>
      </c>
      <c r="E1040" t="s">
        <v>2141</v>
      </c>
      <c r="F1040" t="s">
        <v>2137</v>
      </c>
      <c r="G1040" t="s">
        <v>2138</v>
      </c>
      <c r="H1040" t="s">
        <v>2138</v>
      </c>
      <c r="I1040" t="s">
        <v>2138</v>
      </c>
      <c r="J1040" t="s">
        <v>2139</v>
      </c>
      <c r="K1040" t="s">
        <v>3289</v>
      </c>
    </row>
    <row r="1041" spans="3:11" x14ac:dyDescent="0.3">
      <c r="C1041" t="s">
        <v>820</v>
      </c>
      <c r="D1041" t="s">
        <v>26</v>
      </c>
      <c r="E1041" t="s">
        <v>2141</v>
      </c>
      <c r="F1041" t="s">
        <v>2137</v>
      </c>
      <c r="G1041" t="s">
        <v>2138</v>
      </c>
      <c r="H1041" t="s">
        <v>2138</v>
      </c>
      <c r="I1041" t="s">
        <v>2138</v>
      </c>
      <c r="J1041" t="s">
        <v>2139</v>
      </c>
      <c r="K1041" t="s">
        <v>3290</v>
      </c>
    </row>
    <row r="1042" spans="3:11" x14ac:dyDescent="0.3">
      <c r="C1042" t="s">
        <v>821</v>
      </c>
      <c r="D1042" t="s">
        <v>26</v>
      </c>
      <c r="E1042" t="s">
        <v>2141</v>
      </c>
      <c r="F1042" t="s">
        <v>2137</v>
      </c>
      <c r="G1042" t="s">
        <v>2138</v>
      </c>
      <c r="H1042" t="s">
        <v>2138</v>
      </c>
      <c r="I1042" t="s">
        <v>2138</v>
      </c>
      <c r="J1042" t="s">
        <v>2139</v>
      </c>
      <c r="K1042" t="s">
        <v>3291</v>
      </c>
    </row>
    <row r="1043" spans="3:11" x14ac:dyDescent="0.3">
      <c r="C1043" t="s">
        <v>822</v>
      </c>
      <c r="D1043" t="s">
        <v>26</v>
      </c>
      <c r="E1043" t="s">
        <v>2141</v>
      </c>
      <c r="F1043" t="s">
        <v>2137</v>
      </c>
      <c r="G1043" t="s">
        <v>2138</v>
      </c>
      <c r="H1043" t="s">
        <v>2138</v>
      </c>
      <c r="I1043" t="s">
        <v>2138</v>
      </c>
      <c r="J1043" t="s">
        <v>2139</v>
      </c>
      <c r="K1043" t="s">
        <v>3292</v>
      </c>
    </row>
    <row r="1044" spans="3:11" x14ac:dyDescent="0.3">
      <c r="C1044" t="s">
        <v>823</v>
      </c>
      <c r="D1044" t="s">
        <v>26</v>
      </c>
      <c r="E1044" t="s">
        <v>2141</v>
      </c>
      <c r="F1044" t="s">
        <v>2137</v>
      </c>
      <c r="G1044" t="s">
        <v>2138</v>
      </c>
      <c r="H1044" t="s">
        <v>2138</v>
      </c>
      <c r="I1044" t="s">
        <v>2138</v>
      </c>
      <c r="J1044" t="s">
        <v>2139</v>
      </c>
      <c r="K1044" t="s">
        <v>3293</v>
      </c>
    </row>
    <row r="1045" spans="3:11" x14ac:dyDescent="0.3">
      <c r="C1045" t="s">
        <v>824</v>
      </c>
      <c r="D1045" t="s">
        <v>26</v>
      </c>
      <c r="E1045" t="s">
        <v>2141</v>
      </c>
      <c r="F1045" t="s">
        <v>2137</v>
      </c>
      <c r="G1045" t="s">
        <v>2138</v>
      </c>
      <c r="H1045" t="s">
        <v>2138</v>
      </c>
      <c r="I1045" t="s">
        <v>2138</v>
      </c>
      <c r="J1045" t="s">
        <v>2139</v>
      </c>
      <c r="K1045" t="s">
        <v>3294</v>
      </c>
    </row>
    <row r="1046" spans="3:11" x14ac:dyDescent="0.3">
      <c r="C1046" t="s">
        <v>828</v>
      </c>
      <c r="D1046" t="s">
        <v>26</v>
      </c>
      <c r="E1046" t="s">
        <v>2141</v>
      </c>
      <c r="F1046" t="s">
        <v>2137</v>
      </c>
      <c r="G1046" t="s">
        <v>2138</v>
      </c>
      <c r="H1046" t="s">
        <v>2138</v>
      </c>
      <c r="I1046" t="s">
        <v>2138</v>
      </c>
      <c r="J1046" t="s">
        <v>2139</v>
      </c>
      <c r="K1046" t="s">
        <v>3295</v>
      </c>
    </row>
    <row r="1047" spans="3:11" x14ac:dyDescent="0.3">
      <c r="C1047" t="s">
        <v>829</v>
      </c>
      <c r="D1047" t="s">
        <v>26</v>
      </c>
      <c r="E1047" t="s">
        <v>2141</v>
      </c>
      <c r="F1047" t="s">
        <v>2137</v>
      </c>
      <c r="G1047" t="s">
        <v>2138</v>
      </c>
      <c r="H1047" t="s">
        <v>2138</v>
      </c>
      <c r="I1047" t="s">
        <v>2138</v>
      </c>
      <c r="J1047" t="s">
        <v>2139</v>
      </c>
      <c r="K1047" t="s">
        <v>3296</v>
      </c>
    </row>
    <row r="1048" spans="3:11" x14ac:dyDescent="0.3">
      <c r="C1048" t="s">
        <v>831</v>
      </c>
      <c r="D1048" t="s">
        <v>26</v>
      </c>
      <c r="E1048" t="s">
        <v>2141</v>
      </c>
      <c r="F1048" t="s">
        <v>2137</v>
      </c>
      <c r="G1048" t="s">
        <v>2138</v>
      </c>
      <c r="H1048" t="s">
        <v>2138</v>
      </c>
      <c r="I1048" t="s">
        <v>2138</v>
      </c>
      <c r="J1048" t="s">
        <v>2139</v>
      </c>
      <c r="K1048" t="s">
        <v>3297</v>
      </c>
    </row>
    <row r="1049" spans="3:11" x14ac:dyDescent="0.3">
      <c r="C1049" t="s">
        <v>832</v>
      </c>
      <c r="D1049" t="s">
        <v>26</v>
      </c>
      <c r="E1049" t="s">
        <v>2141</v>
      </c>
      <c r="F1049" t="s">
        <v>2137</v>
      </c>
      <c r="G1049" t="s">
        <v>2138</v>
      </c>
      <c r="H1049" t="s">
        <v>2138</v>
      </c>
      <c r="I1049" t="s">
        <v>2138</v>
      </c>
      <c r="J1049" t="s">
        <v>2139</v>
      </c>
      <c r="K1049" t="s">
        <v>3298</v>
      </c>
    </row>
    <row r="1050" spans="3:11" x14ac:dyDescent="0.3">
      <c r="C1050" t="s">
        <v>833</v>
      </c>
      <c r="D1050" t="s">
        <v>26</v>
      </c>
      <c r="E1050" t="s">
        <v>2141</v>
      </c>
      <c r="F1050" t="s">
        <v>2137</v>
      </c>
      <c r="G1050" t="s">
        <v>2138</v>
      </c>
      <c r="H1050" t="s">
        <v>2138</v>
      </c>
      <c r="I1050" t="s">
        <v>2138</v>
      </c>
      <c r="J1050" t="s">
        <v>2139</v>
      </c>
      <c r="K1050" t="s">
        <v>3299</v>
      </c>
    </row>
    <row r="1051" spans="3:11" x14ac:dyDescent="0.3">
      <c r="C1051" t="s">
        <v>834</v>
      </c>
      <c r="D1051" t="s">
        <v>26</v>
      </c>
      <c r="E1051" t="s">
        <v>2141</v>
      </c>
      <c r="F1051" t="s">
        <v>2137</v>
      </c>
      <c r="G1051" t="s">
        <v>2138</v>
      </c>
      <c r="H1051" t="s">
        <v>2138</v>
      </c>
      <c r="I1051" t="s">
        <v>2138</v>
      </c>
      <c r="J1051" t="s">
        <v>2139</v>
      </c>
      <c r="K1051" t="s">
        <v>3300</v>
      </c>
    </row>
    <row r="1052" spans="3:11" x14ac:dyDescent="0.3">
      <c r="C1052" t="s">
        <v>835</v>
      </c>
      <c r="D1052" t="s">
        <v>26</v>
      </c>
      <c r="E1052" t="s">
        <v>2141</v>
      </c>
      <c r="F1052" t="s">
        <v>2137</v>
      </c>
      <c r="G1052" t="s">
        <v>2138</v>
      </c>
      <c r="H1052" t="s">
        <v>2138</v>
      </c>
      <c r="I1052" t="s">
        <v>2138</v>
      </c>
      <c r="J1052" t="s">
        <v>2139</v>
      </c>
      <c r="K1052" t="s">
        <v>3301</v>
      </c>
    </row>
    <row r="1053" spans="3:11" x14ac:dyDescent="0.3">
      <c r="C1053" t="s">
        <v>836</v>
      </c>
      <c r="D1053" t="s">
        <v>26</v>
      </c>
      <c r="E1053" t="s">
        <v>2141</v>
      </c>
      <c r="F1053" t="s">
        <v>2137</v>
      </c>
      <c r="G1053" t="s">
        <v>2138</v>
      </c>
      <c r="H1053" t="s">
        <v>2138</v>
      </c>
      <c r="I1053" t="s">
        <v>2138</v>
      </c>
      <c r="J1053" t="s">
        <v>2139</v>
      </c>
      <c r="K1053" t="s">
        <v>3302</v>
      </c>
    </row>
    <row r="1054" spans="3:11" x14ac:dyDescent="0.3">
      <c r="C1054" t="s">
        <v>837</v>
      </c>
      <c r="D1054" t="s">
        <v>26</v>
      </c>
      <c r="E1054" t="s">
        <v>2141</v>
      </c>
      <c r="F1054" t="s">
        <v>2137</v>
      </c>
      <c r="G1054" t="s">
        <v>2138</v>
      </c>
      <c r="H1054" t="s">
        <v>2138</v>
      </c>
      <c r="I1054" t="s">
        <v>2138</v>
      </c>
      <c r="J1054" t="s">
        <v>2139</v>
      </c>
      <c r="K1054" t="s">
        <v>3303</v>
      </c>
    </row>
    <row r="1055" spans="3:11" x14ac:dyDescent="0.3">
      <c r="C1055" t="s">
        <v>838</v>
      </c>
      <c r="D1055" t="s">
        <v>26</v>
      </c>
      <c r="E1055" t="s">
        <v>2141</v>
      </c>
      <c r="F1055" t="s">
        <v>2137</v>
      </c>
      <c r="G1055" t="s">
        <v>2138</v>
      </c>
      <c r="H1055" t="s">
        <v>2138</v>
      </c>
      <c r="I1055" t="s">
        <v>2138</v>
      </c>
      <c r="J1055" t="s">
        <v>2139</v>
      </c>
      <c r="K1055" t="s">
        <v>3304</v>
      </c>
    </row>
    <row r="1056" spans="3:11" x14ac:dyDescent="0.3">
      <c r="C1056" t="s">
        <v>839</v>
      </c>
      <c r="D1056" t="s">
        <v>26</v>
      </c>
      <c r="E1056" t="s">
        <v>2141</v>
      </c>
      <c r="F1056" t="s">
        <v>2137</v>
      </c>
      <c r="G1056" t="s">
        <v>2138</v>
      </c>
      <c r="H1056" t="s">
        <v>2138</v>
      </c>
      <c r="I1056" t="s">
        <v>2138</v>
      </c>
      <c r="J1056" t="s">
        <v>2139</v>
      </c>
      <c r="K1056" t="s">
        <v>3305</v>
      </c>
    </row>
    <row r="1057" spans="3:11" x14ac:dyDescent="0.3">
      <c r="C1057" t="s">
        <v>840</v>
      </c>
      <c r="D1057" t="s">
        <v>26</v>
      </c>
      <c r="E1057" t="s">
        <v>2141</v>
      </c>
      <c r="F1057" t="s">
        <v>2137</v>
      </c>
      <c r="G1057" t="s">
        <v>2138</v>
      </c>
      <c r="H1057" t="s">
        <v>2138</v>
      </c>
      <c r="I1057" t="s">
        <v>2138</v>
      </c>
      <c r="J1057" t="s">
        <v>2139</v>
      </c>
      <c r="K1057" t="s">
        <v>3306</v>
      </c>
    </row>
    <row r="1058" spans="3:11" x14ac:dyDescent="0.3">
      <c r="C1058" t="s">
        <v>842</v>
      </c>
      <c r="D1058" t="s">
        <v>26</v>
      </c>
      <c r="E1058" t="s">
        <v>2141</v>
      </c>
      <c r="F1058" t="s">
        <v>2137</v>
      </c>
      <c r="G1058" t="s">
        <v>2138</v>
      </c>
      <c r="H1058" t="s">
        <v>2138</v>
      </c>
      <c r="I1058" t="s">
        <v>2138</v>
      </c>
      <c r="J1058" t="s">
        <v>2139</v>
      </c>
      <c r="K1058" t="s">
        <v>3307</v>
      </c>
    </row>
    <row r="1059" spans="3:11" x14ac:dyDescent="0.3">
      <c r="C1059" t="s">
        <v>843</v>
      </c>
      <c r="D1059" t="s">
        <v>26</v>
      </c>
      <c r="E1059" t="s">
        <v>2141</v>
      </c>
      <c r="F1059" t="s">
        <v>2137</v>
      </c>
      <c r="G1059" t="s">
        <v>2138</v>
      </c>
      <c r="H1059" t="s">
        <v>2138</v>
      </c>
      <c r="I1059" t="s">
        <v>2138</v>
      </c>
      <c r="J1059" t="s">
        <v>2139</v>
      </c>
      <c r="K1059" t="s">
        <v>3308</v>
      </c>
    </row>
    <row r="1060" spans="3:11" x14ac:dyDescent="0.3">
      <c r="C1060" t="s">
        <v>844</v>
      </c>
      <c r="D1060" t="s">
        <v>26</v>
      </c>
      <c r="E1060" t="s">
        <v>2141</v>
      </c>
      <c r="F1060" t="s">
        <v>2137</v>
      </c>
      <c r="G1060" t="s">
        <v>2138</v>
      </c>
      <c r="H1060" t="s">
        <v>2138</v>
      </c>
      <c r="I1060" t="s">
        <v>2138</v>
      </c>
      <c r="J1060" t="s">
        <v>2139</v>
      </c>
      <c r="K1060" t="s">
        <v>3309</v>
      </c>
    </row>
    <row r="1061" spans="3:11" x14ac:dyDescent="0.3">
      <c r="C1061" t="s">
        <v>845</v>
      </c>
      <c r="D1061" t="s">
        <v>26</v>
      </c>
      <c r="E1061" t="s">
        <v>2141</v>
      </c>
      <c r="F1061" t="s">
        <v>2137</v>
      </c>
      <c r="G1061" t="s">
        <v>2138</v>
      </c>
      <c r="H1061" t="s">
        <v>2138</v>
      </c>
      <c r="I1061" t="s">
        <v>2138</v>
      </c>
      <c r="J1061" t="s">
        <v>2139</v>
      </c>
      <c r="K1061" t="s">
        <v>3310</v>
      </c>
    </row>
    <row r="1062" spans="3:11" x14ac:dyDescent="0.3">
      <c r="C1062" t="s">
        <v>846</v>
      </c>
      <c r="D1062" t="s">
        <v>26</v>
      </c>
      <c r="E1062" t="s">
        <v>2141</v>
      </c>
      <c r="F1062" t="s">
        <v>2137</v>
      </c>
      <c r="G1062" t="s">
        <v>2138</v>
      </c>
      <c r="H1062" t="s">
        <v>2138</v>
      </c>
      <c r="I1062" t="s">
        <v>2138</v>
      </c>
      <c r="J1062" t="s">
        <v>2139</v>
      </c>
      <c r="K1062" t="s">
        <v>3311</v>
      </c>
    </row>
    <row r="1063" spans="3:11" x14ac:dyDescent="0.3">
      <c r="C1063" t="s">
        <v>848</v>
      </c>
      <c r="D1063" t="s">
        <v>26</v>
      </c>
      <c r="E1063" t="s">
        <v>2141</v>
      </c>
      <c r="F1063" t="s">
        <v>2137</v>
      </c>
      <c r="G1063" t="s">
        <v>2138</v>
      </c>
      <c r="H1063" t="s">
        <v>2138</v>
      </c>
      <c r="I1063" t="s">
        <v>2138</v>
      </c>
      <c r="J1063" t="s">
        <v>2139</v>
      </c>
      <c r="K1063" t="s">
        <v>3312</v>
      </c>
    </row>
    <row r="1064" spans="3:11" x14ac:dyDescent="0.3">
      <c r="C1064" t="s">
        <v>849</v>
      </c>
      <c r="D1064" t="s">
        <v>26</v>
      </c>
      <c r="E1064" t="s">
        <v>2141</v>
      </c>
      <c r="F1064" t="s">
        <v>2137</v>
      </c>
      <c r="G1064" t="s">
        <v>2138</v>
      </c>
      <c r="H1064" t="s">
        <v>2138</v>
      </c>
      <c r="I1064" t="s">
        <v>2138</v>
      </c>
      <c r="J1064" t="s">
        <v>2139</v>
      </c>
      <c r="K1064" t="s">
        <v>3313</v>
      </c>
    </row>
    <row r="1065" spans="3:11" x14ac:dyDescent="0.3">
      <c r="C1065" t="s">
        <v>850</v>
      </c>
      <c r="D1065" t="s">
        <v>26</v>
      </c>
      <c r="E1065" t="s">
        <v>2141</v>
      </c>
      <c r="F1065" t="s">
        <v>2137</v>
      </c>
      <c r="G1065" t="s">
        <v>2138</v>
      </c>
      <c r="H1065" t="s">
        <v>2138</v>
      </c>
      <c r="I1065" t="s">
        <v>2138</v>
      </c>
      <c r="J1065" t="s">
        <v>2139</v>
      </c>
      <c r="K1065" t="s">
        <v>3314</v>
      </c>
    </row>
    <row r="1066" spans="3:11" x14ac:dyDescent="0.3">
      <c r="C1066" t="s">
        <v>851</v>
      </c>
      <c r="D1066" t="s">
        <v>26</v>
      </c>
      <c r="E1066" t="s">
        <v>2141</v>
      </c>
      <c r="F1066" t="s">
        <v>2137</v>
      </c>
      <c r="G1066" t="s">
        <v>2138</v>
      </c>
      <c r="H1066" t="s">
        <v>2138</v>
      </c>
      <c r="I1066" t="s">
        <v>2138</v>
      </c>
      <c r="J1066" t="s">
        <v>2139</v>
      </c>
      <c r="K1066" t="s">
        <v>3315</v>
      </c>
    </row>
    <row r="1067" spans="3:11" x14ac:dyDescent="0.3">
      <c r="C1067" t="s">
        <v>852</v>
      </c>
      <c r="D1067" t="s">
        <v>26</v>
      </c>
      <c r="E1067" t="s">
        <v>2141</v>
      </c>
      <c r="F1067" t="s">
        <v>2137</v>
      </c>
      <c r="G1067" t="s">
        <v>2138</v>
      </c>
      <c r="H1067" t="s">
        <v>2138</v>
      </c>
      <c r="I1067" t="s">
        <v>2138</v>
      </c>
      <c r="J1067" t="s">
        <v>2139</v>
      </c>
      <c r="K1067" t="s">
        <v>3316</v>
      </c>
    </row>
    <row r="1068" spans="3:11" x14ac:dyDescent="0.3">
      <c r="C1068" t="s">
        <v>853</v>
      </c>
      <c r="D1068" t="s">
        <v>26</v>
      </c>
      <c r="E1068" t="s">
        <v>2141</v>
      </c>
      <c r="F1068" t="s">
        <v>2137</v>
      </c>
      <c r="G1068" t="s">
        <v>2138</v>
      </c>
      <c r="H1068" t="s">
        <v>2138</v>
      </c>
      <c r="I1068" t="s">
        <v>2138</v>
      </c>
      <c r="J1068" t="s">
        <v>2139</v>
      </c>
      <c r="K1068" t="s">
        <v>3317</v>
      </c>
    </row>
    <row r="1069" spans="3:11" x14ac:dyDescent="0.3">
      <c r="C1069" t="s">
        <v>854</v>
      </c>
      <c r="D1069" t="s">
        <v>26</v>
      </c>
      <c r="E1069" t="s">
        <v>2141</v>
      </c>
      <c r="F1069" t="s">
        <v>2137</v>
      </c>
      <c r="G1069" t="s">
        <v>2138</v>
      </c>
      <c r="H1069" t="s">
        <v>2138</v>
      </c>
      <c r="I1069" t="s">
        <v>2138</v>
      </c>
      <c r="J1069" t="s">
        <v>2139</v>
      </c>
      <c r="K1069" t="s">
        <v>3318</v>
      </c>
    </row>
    <row r="1070" spans="3:11" x14ac:dyDescent="0.3">
      <c r="C1070" t="s">
        <v>855</v>
      </c>
      <c r="D1070" t="s">
        <v>26</v>
      </c>
      <c r="E1070" t="s">
        <v>2141</v>
      </c>
      <c r="F1070" t="s">
        <v>2137</v>
      </c>
      <c r="G1070" t="s">
        <v>2138</v>
      </c>
      <c r="H1070" t="s">
        <v>2138</v>
      </c>
      <c r="I1070" t="s">
        <v>2138</v>
      </c>
      <c r="J1070" t="s">
        <v>2139</v>
      </c>
      <c r="K1070" t="s">
        <v>3319</v>
      </c>
    </row>
    <row r="1071" spans="3:11" x14ac:dyDescent="0.3">
      <c r="C1071" t="s">
        <v>856</v>
      </c>
      <c r="D1071" t="s">
        <v>26</v>
      </c>
      <c r="E1071" t="s">
        <v>2141</v>
      </c>
      <c r="F1071" t="s">
        <v>2137</v>
      </c>
      <c r="G1071" t="s">
        <v>2138</v>
      </c>
      <c r="H1071" t="s">
        <v>2138</v>
      </c>
      <c r="I1071" t="s">
        <v>2138</v>
      </c>
      <c r="J1071" t="s">
        <v>2139</v>
      </c>
      <c r="K1071" t="s">
        <v>3320</v>
      </c>
    </row>
    <row r="1072" spans="3:11" x14ac:dyDescent="0.3">
      <c r="C1072" t="s">
        <v>858</v>
      </c>
      <c r="D1072" t="s">
        <v>26</v>
      </c>
      <c r="E1072" t="s">
        <v>2141</v>
      </c>
      <c r="F1072" t="s">
        <v>2137</v>
      </c>
      <c r="G1072" t="s">
        <v>2138</v>
      </c>
      <c r="H1072" t="s">
        <v>2138</v>
      </c>
      <c r="I1072" t="s">
        <v>2138</v>
      </c>
      <c r="J1072" t="s">
        <v>2139</v>
      </c>
      <c r="K1072" t="s">
        <v>3321</v>
      </c>
    </row>
    <row r="1073" spans="3:11" x14ac:dyDescent="0.3">
      <c r="C1073" t="s">
        <v>860</v>
      </c>
      <c r="D1073" t="s">
        <v>26</v>
      </c>
      <c r="E1073" t="s">
        <v>2141</v>
      </c>
      <c r="F1073" t="s">
        <v>2137</v>
      </c>
      <c r="G1073" t="s">
        <v>2138</v>
      </c>
      <c r="H1073" t="s">
        <v>2138</v>
      </c>
      <c r="I1073" t="s">
        <v>2138</v>
      </c>
      <c r="J1073" t="s">
        <v>2139</v>
      </c>
      <c r="K1073" t="s">
        <v>3322</v>
      </c>
    </row>
    <row r="1074" spans="3:11" x14ac:dyDescent="0.3">
      <c r="C1074" t="s">
        <v>861</v>
      </c>
      <c r="D1074" t="s">
        <v>26</v>
      </c>
      <c r="E1074" t="s">
        <v>2141</v>
      </c>
      <c r="F1074" t="s">
        <v>2137</v>
      </c>
      <c r="G1074" t="s">
        <v>2138</v>
      </c>
      <c r="H1074" t="s">
        <v>2138</v>
      </c>
      <c r="I1074" t="s">
        <v>2138</v>
      </c>
      <c r="J1074" t="s">
        <v>2139</v>
      </c>
      <c r="K1074" t="s">
        <v>3323</v>
      </c>
    </row>
    <row r="1075" spans="3:11" x14ac:dyDescent="0.3">
      <c r="C1075" t="s">
        <v>862</v>
      </c>
      <c r="D1075" t="s">
        <v>26</v>
      </c>
      <c r="E1075" t="s">
        <v>2141</v>
      </c>
      <c r="F1075" t="s">
        <v>2137</v>
      </c>
      <c r="G1075" t="s">
        <v>2138</v>
      </c>
      <c r="H1075" t="s">
        <v>2138</v>
      </c>
      <c r="I1075" t="s">
        <v>2138</v>
      </c>
      <c r="J1075" t="s">
        <v>2139</v>
      </c>
      <c r="K1075" t="s">
        <v>3324</v>
      </c>
    </row>
    <row r="1076" spans="3:11" x14ac:dyDescent="0.3">
      <c r="C1076" t="s">
        <v>863</v>
      </c>
      <c r="D1076" t="s">
        <v>26</v>
      </c>
      <c r="E1076" t="s">
        <v>2141</v>
      </c>
      <c r="F1076" t="s">
        <v>2137</v>
      </c>
      <c r="G1076" t="s">
        <v>2138</v>
      </c>
      <c r="H1076" t="s">
        <v>2138</v>
      </c>
      <c r="I1076" t="s">
        <v>2138</v>
      </c>
      <c r="J1076" t="s">
        <v>2139</v>
      </c>
      <c r="K1076" t="s">
        <v>3325</v>
      </c>
    </row>
    <row r="1077" spans="3:11" x14ac:dyDescent="0.3">
      <c r="C1077" t="s">
        <v>864</v>
      </c>
      <c r="D1077" t="s">
        <v>26</v>
      </c>
      <c r="E1077" t="s">
        <v>2141</v>
      </c>
      <c r="F1077" t="s">
        <v>2137</v>
      </c>
      <c r="G1077" t="s">
        <v>2138</v>
      </c>
      <c r="H1077" t="s">
        <v>2138</v>
      </c>
      <c r="I1077" t="s">
        <v>2138</v>
      </c>
      <c r="J1077" t="s">
        <v>2139</v>
      </c>
      <c r="K1077" t="s">
        <v>3326</v>
      </c>
    </row>
    <row r="1078" spans="3:11" x14ac:dyDescent="0.3">
      <c r="C1078" t="s">
        <v>865</v>
      </c>
      <c r="D1078" t="s">
        <v>26</v>
      </c>
      <c r="E1078" t="s">
        <v>2141</v>
      </c>
      <c r="F1078" t="s">
        <v>2137</v>
      </c>
      <c r="G1078" t="s">
        <v>2138</v>
      </c>
      <c r="H1078" t="s">
        <v>2138</v>
      </c>
      <c r="I1078" t="s">
        <v>2138</v>
      </c>
      <c r="J1078" t="s">
        <v>2139</v>
      </c>
      <c r="K1078" t="s">
        <v>3327</v>
      </c>
    </row>
    <row r="1079" spans="3:11" x14ac:dyDescent="0.3">
      <c r="C1079" t="s">
        <v>866</v>
      </c>
      <c r="D1079" t="s">
        <v>26</v>
      </c>
      <c r="E1079" t="s">
        <v>2141</v>
      </c>
      <c r="F1079" t="s">
        <v>2137</v>
      </c>
      <c r="G1079" t="s">
        <v>2138</v>
      </c>
      <c r="H1079" t="s">
        <v>2138</v>
      </c>
      <c r="I1079" t="s">
        <v>2138</v>
      </c>
      <c r="J1079" t="s">
        <v>2139</v>
      </c>
      <c r="K1079" t="s">
        <v>3328</v>
      </c>
    </row>
    <row r="1080" spans="3:11" x14ac:dyDescent="0.3">
      <c r="C1080" t="s">
        <v>867</v>
      </c>
      <c r="D1080" t="s">
        <v>26</v>
      </c>
      <c r="E1080" t="s">
        <v>2141</v>
      </c>
      <c r="F1080" t="s">
        <v>2137</v>
      </c>
      <c r="G1080" t="s">
        <v>2138</v>
      </c>
      <c r="H1080" t="s">
        <v>2138</v>
      </c>
      <c r="I1080" t="s">
        <v>2138</v>
      </c>
      <c r="J1080" t="s">
        <v>2139</v>
      </c>
      <c r="K1080" t="s">
        <v>3329</v>
      </c>
    </row>
    <row r="1081" spans="3:11" x14ac:dyDescent="0.3">
      <c r="C1081" t="s">
        <v>868</v>
      </c>
      <c r="D1081" t="s">
        <v>26</v>
      </c>
      <c r="E1081" t="s">
        <v>2141</v>
      </c>
      <c r="F1081" t="s">
        <v>2137</v>
      </c>
      <c r="G1081" t="s">
        <v>2138</v>
      </c>
      <c r="H1081" t="s">
        <v>2138</v>
      </c>
      <c r="I1081" t="s">
        <v>2138</v>
      </c>
      <c r="J1081" t="s">
        <v>2139</v>
      </c>
      <c r="K1081" t="s">
        <v>3330</v>
      </c>
    </row>
    <row r="1082" spans="3:11" x14ac:dyDescent="0.3">
      <c r="C1082" t="s">
        <v>869</v>
      </c>
      <c r="D1082" t="s">
        <v>26</v>
      </c>
      <c r="E1082" t="s">
        <v>2141</v>
      </c>
      <c r="F1082" t="s">
        <v>2137</v>
      </c>
      <c r="G1082" t="s">
        <v>2138</v>
      </c>
      <c r="H1082" t="s">
        <v>2138</v>
      </c>
      <c r="I1082" t="s">
        <v>2138</v>
      </c>
      <c r="J1082" t="s">
        <v>2139</v>
      </c>
      <c r="K1082" t="s">
        <v>3331</v>
      </c>
    </row>
    <row r="1083" spans="3:11" x14ac:dyDescent="0.3">
      <c r="C1083" t="s">
        <v>870</v>
      </c>
      <c r="D1083" t="s">
        <v>26</v>
      </c>
      <c r="E1083" t="s">
        <v>2141</v>
      </c>
      <c r="F1083" t="s">
        <v>2137</v>
      </c>
      <c r="G1083" t="s">
        <v>2138</v>
      </c>
      <c r="H1083" t="s">
        <v>2138</v>
      </c>
      <c r="I1083" t="s">
        <v>2138</v>
      </c>
      <c r="J1083" t="s">
        <v>2139</v>
      </c>
      <c r="K1083" t="s">
        <v>3332</v>
      </c>
    </row>
    <row r="1084" spans="3:11" x14ac:dyDescent="0.3">
      <c r="C1084" t="s">
        <v>872</v>
      </c>
      <c r="D1084" t="s">
        <v>26</v>
      </c>
      <c r="E1084" t="s">
        <v>2141</v>
      </c>
      <c r="F1084" t="s">
        <v>2137</v>
      </c>
      <c r="G1084" t="s">
        <v>2138</v>
      </c>
      <c r="H1084" t="s">
        <v>2138</v>
      </c>
      <c r="I1084" t="s">
        <v>2138</v>
      </c>
      <c r="J1084" t="s">
        <v>2139</v>
      </c>
      <c r="K1084" t="s">
        <v>3333</v>
      </c>
    </row>
    <row r="1085" spans="3:11" x14ac:dyDescent="0.3">
      <c r="C1085" t="s">
        <v>873</v>
      </c>
      <c r="D1085" t="s">
        <v>26</v>
      </c>
      <c r="E1085" t="s">
        <v>2141</v>
      </c>
      <c r="F1085" t="s">
        <v>2137</v>
      </c>
      <c r="G1085" t="s">
        <v>2138</v>
      </c>
      <c r="H1085" t="s">
        <v>2138</v>
      </c>
      <c r="I1085" t="s">
        <v>2138</v>
      </c>
      <c r="J1085" t="s">
        <v>2139</v>
      </c>
      <c r="K1085" t="s">
        <v>3334</v>
      </c>
    </row>
    <row r="1086" spans="3:11" x14ac:dyDescent="0.3">
      <c r="C1086" t="s">
        <v>874</v>
      </c>
      <c r="D1086" t="s">
        <v>26</v>
      </c>
      <c r="E1086" t="s">
        <v>2141</v>
      </c>
      <c r="F1086" t="s">
        <v>2137</v>
      </c>
      <c r="G1086" t="s">
        <v>2138</v>
      </c>
      <c r="H1086" t="s">
        <v>2138</v>
      </c>
      <c r="I1086" t="s">
        <v>2138</v>
      </c>
      <c r="J1086" t="s">
        <v>2139</v>
      </c>
      <c r="K1086" t="s">
        <v>3335</v>
      </c>
    </row>
    <row r="1087" spans="3:11" x14ac:dyDescent="0.3">
      <c r="C1087" t="s">
        <v>875</v>
      </c>
      <c r="D1087" t="s">
        <v>26</v>
      </c>
      <c r="E1087" t="s">
        <v>2141</v>
      </c>
      <c r="F1087" t="s">
        <v>2137</v>
      </c>
      <c r="G1087" t="s">
        <v>2138</v>
      </c>
      <c r="H1087" t="s">
        <v>2138</v>
      </c>
      <c r="I1087" t="s">
        <v>2138</v>
      </c>
      <c r="J1087" t="s">
        <v>2139</v>
      </c>
      <c r="K1087" t="s">
        <v>3336</v>
      </c>
    </row>
    <row r="1088" spans="3:11" x14ac:dyDescent="0.3">
      <c r="C1088" t="s">
        <v>876</v>
      </c>
      <c r="D1088" t="s">
        <v>26</v>
      </c>
      <c r="E1088" t="s">
        <v>2141</v>
      </c>
      <c r="F1088" t="s">
        <v>2137</v>
      </c>
      <c r="G1088" t="s">
        <v>2138</v>
      </c>
      <c r="H1088" t="s">
        <v>2138</v>
      </c>
      <c r="I1088" t="s">
        <v>2138</v>
      </c>
      <c r="J1088" t="s">
        <v>2139</v>
      </c>
      <c r="K1088" t="s">
        <v>3337</v>
      </c>
    </row>
    <row r="1089" spans="3:11" x14ac:dyDescent="0.3">
      <c r="C1089" t="s">
        <v>877</v>
      </c>
      <c r="D1089" t="s">
        <v>26</v>
      </c>
      <c r="E1089" t="s">
        <v>2141</v>
      </c>
      <c r="F1089" t="s">
        <v>2137</v>
      </c>
      <c r="G1089" t="s">
        <v>2138</v>
      </c>
      <c r="H1089" t="s">
        <v>2138</v>
      </c>
      <c r="I1089" t="s">
        <v>2138</v>
      </c>
      <c r="J1089" t="s">
        <v>2139</v>
      </c>
      <c r="K1089" t="s">
        <v>3338</v>
      </c>
    </row>
    <row r="1090" spans="3:11" x14ac:dyDescent="0.3">
      <c r="C1090" t="s">
        <v>878</v>
      </c>
      <c r="D1090" t="s">
        <v>26</v>
      </c>
      <c r="E1090" t="s">
        <v>2141</v>
      </c>
      <c r="F1090" t="s">
        <v>2137</v>
      </c>
      <c r="G1090" t="s">
        <v>2138</v>
      </c>
      <c r="H1090" t="s">
        <v>2138</v>
      </c>
      <c r="I1090" t="s">
        <v>2138</v>
      </c>
      <c r="J1090" t="s">
        <v>2139</v>
      </c>
      <c r="K1090" t="s">
        <v>3339</v>
      </c>
    </row>
    <row r="1091" spans="3:11" x14ac:dyDescent="0.3">
      <c r="C1091" t="s">
        <v>879</v>
      </c>
      <c r="D1091" t="s">
        <v>26</v>
      </c>
      <c r="E1091" t="s">
        <v>2141</v>
      </c>
      <c r="F1091" t="s">
        <v>2137</v>
      </c>
      <c r="G1091" t="s">
        <v>2138</v>
      </c>
      <c r="H1091" t="s">
        <v>2138</v>
      </c>
      <c r="I1091" t="s">
        <v>2138</v>
      </c>
      <c r="J1091" t="s">
        <v>2139</v>
      </c>
      <c r="K1091" t="s">
        <v>3340</v>
      </c>
    </row>
    <row r="1092" spans="3:11" x14ac:dyDescent="0.3">
      <c r="C1092" t="s">
        <v>880</v>
      </c>
      <c r="D1092" t="s">
        <v>26</v>
      </c>
      <c r="E1092" t="s">
        <v>2141</v>
      </c>
      <c r="F1092" t="s">
        <v>2137</v>
      </c>
      <c r="G1092" t="s">
        <v>2138</v>
      </c>
      <c r="H1092" t="s">
        <v>2138</v>
      </c>
      <c r="I1092" t="s">
        <v>2138</v>
      </c>
      <c r="J1092" t="s">
        <v>2139</v>
      </c>
      <c r="K1092" t="s">
        <v>3341</v>
      </c>
    </row>
    <row r="1093" spans="3:11" x14ac:dyDescent="0.3">
      <c r="C1093" t="s">
        <v>881</v>
      </c>
      <c r="D1093" t="s">
        <v>26</v>
      </c>
      <c r="E1093" t="s">
        <v>2141</v>
      </c>
      <c r="F1093" t="s">
        <v>2137</v>
      </c>
      <c r="G1093" t="s">
        <v>2138</v>
      </c>
      <c r="H1093" t="s">
        <v>2138</v>
      </c>
      <c r="I1093" t="s">
        <v>2138</v>
      </c>
      <c r="J1093" t="s">
        <v>2139</v>
      </c>
      <c r="K1093" t="s">
        <v>3342</v>
      </c>
    </row>
    <row r="1094" spans="3:11" x14ac:dyDescent="0.3">
      <c r="C1094" t="s">
        <v>882</v>
      </c>
      <c r="D1094" t="s">
        <v>26</v>
      </c>
      <c r="E1094" t="s">
        <v>2141</v>
      </c>
      <c r="F1094" t="s">
        <v>2137</v>
      </c>
      <c r="G1094" t="s">
        <v>2138</v>
      </c>
      <c r="H1094" t="s">
        <v>2138</v>
      </c>
      <c r="I1094" t="s">
        <v>2138</v>
      </c>
      <c r="J1094" t="s">
        <v>2139</v>
      </c>
      <c r="K1094" t="s">
        <v>3343</v>
      </c>
    </row>
    <row r="1095" spans="3:11" x14ac:dyDescent="0.3">
      <c r="C1095" t="s">
        <v>884</v>
      </c>
      <c r="D1095" t="s">
        <v>26</v>
      </c>
      <c r="E1095" t="s">
        <v>2141</v>
      </c>
      <c r="F1095" t="s">
        <v>2137</v>
      </c>
      <c r="G1095" t="s">
        <v>2138</v>
      </c>
      <c r="H1095" t="s">
        <v>2138</v>
      </c>
      <c r="I1095" t="s">
        <v>2138</v>
      </c>
      <c r="J1095" t="s">
        <v>2139</v>
      </c>
      <c r="K1095" t="s">
        <v>3344</v>
      </c>
    </row>
    <row r="1096" spans="3:11" x14ac:dyDescent="0.3">
      <c r="C1096" t="s">
        <v>885</v>
      </c>
      <c r="D1096" t="s">
        <v>26</v>
      </c>
      <c r="E1096" t="s">
        <v>2141</v>
      </c>
      <c r="F1096" t="s">
        <v>2137</v>
      </c>
      <c r="G1096" t="s">
        <v>2138</v>
      </c>
      <c r="H1096" t="s">
        <v>2138</v>
      </c>
      <c r="I1096" t="s">
        <v>2138</v>
      </c>
      <c r="J1096" t="s">
        <v>2139</v>
      </c>
      <c r="K1096" t="s">
        <v>3345</v>
      </c>
    </row>
    <row r="1097" spans="3:11" x14ac:dyDescent="0.3">
      <c r="C1097" t="s">
        <v>886</v>
      </c>
      <c r="D1097" t="s">
        <v>26</v>
      </c>
      <c r="E1097" t="s">
        <v>2141</v>
      </c>
      <c r="F1097" t="s">
        <v>2137</v>
      </c>
      <c r="G1097" t="s">
        <v>2138</v>
      </c>
      <c r="H1097" t="s">
        <v>2138</v>
      </c>
      <c r="I1097" t="s">
        <v>2138</v>
      </c>
      <c r="J1097" t="s">
        <v>2139</v>
      </c>
      <c r="K1097" t="s">
        <v>3346</v>
      </c>
    </row>
    <row r="1098" spans="3:11" x14ac:dyDescent="0.3">
      <c r="C1098" t="s">
        <v>892</v>
      </c>
      <c r="D1098" t="s">
        <v>26</v>
      </c>
      <c r="E1098" t="s">
        <v>2141</v>
      </c>
      <c r="F1098" t="s">
        <v>2137</v>
      </c>
      <c r="G1098" t="s">
        <v>2138</v>
      </c>
      <c r="H1098" t="s">
        <v>2138</v>
      </c>
      <c r="I1098" t="s">
        <v>2138</v>
      </c>
      <c r="J1098" t="s">
        <v>2139</v>
      </c>
      <c r="K1098" t="s">
        <v>3347</v>
      </c>
    </row>
    <row r="1099" spans="3:11" x14ac:dyDescent="0.3">
      <c r="C1099" t="s">
        <v>894</v>
      </c>
      <c r="D1099" t="s">
        <v>26</v>
      </c>
      <c r="E1099" t="s">
        <v>2141</v>
      </c>
      <c r="F1099" t="s">
        <v>2137</v>
      </c>
      <c r="G1099" t="s">
        <v>2138</v>
      </c>
      <c r="H1099" t="s">
        <v>2138</v>
      </c>
      <c r="I1099" t="s">
        <v>2138</v>
      </c>
      <c r="J1099" t="s">
        <v>2139</v>
      </c>
      <c r="K1099" t="s">
        <v>3348</v>
      </c>
    </row>
    <row r="1100" spans="3:11" x14ac:dyDescent="0.3">
      <c r="C1100" t="s">
        <v>895</v>
      </c>
      <c r="D1100" t="s">
        <v>26</v>
      </c>
      <c r="E1100" t="s">
        <v>2141</v>
      </c>
      <c r="F1100" t="s">
        <v>2137</v>
      </c>
      <c r="G1100" t="s">
        <v>2138</v>
      </c>
      <c r="H1100" t="s">
        <v>2138</v>
      </c>
      <c r="I1100" t="s">
        <v>2138</v>
      </c>
      <c r="J1100" t="s">
        <v>2139</v>
      </c>
      <c r="K1100" t="s">
        <v>3349</v>
      </c>
    </row>
    <row r="1101" spans="3:11" x14ac:dyDescent="0.3">
      <c r="C1101" t="s">
        <v>896</v>
      </c>
      <c r="D1101" t="s">
        <v>26</v>
      </c>
      <c r="E1101" t="s">
        <v>2141</v>
      </c>
      <c r="F1101" t="s">
        <v>2137</v>
      </c>
      <c r="G1101" t="s">
        <v>2138</v>
      </c>
      <c r="H1101" t="s">
        <v>2138</v>
      </c>
      <c r="I1101" t="s">
        <v>2138</v>
      </c>
      <c r="J1101" t="s">
        <v>2139</v>
      </c>
      <c r="K1101" t="s">
        <v>3350</v>
      </c>
    </row>
    <row r="1102" spans="3:11" x14ac:dyDescent="0.3">
      <c r="C1102" t="s">
        <v>897</v>
      </c>
      <c r="D1102" t="s">
        <v>26</v>
      </c>
      <c r="E1102" t="s">
        <v>2141</v>
      </c>
      <c r="F1102" t="s">
        <v>2137</v>
      </c>
      <c r="G1102" t="s">
        <v>2138</v>
      </c>
      <c r="H1102" t="s">
        <v>2138</v>
      </c>
      <c r="I1102" t="s">
        <v>2138</v>
      </c>
      <c r="J1102" t="s">
        <v>2139</v>
      </c>
      <c r="K1102" t="s">
        <v>3351</v>
      </c>
    </row>
    <row r="1103" spans="3:11" x14ac:dyDescent="0.3">
      <c r="C1103" t="s">
        <v>898</v>
      </c>
      <c r="D1103" t="s">
        <v>26</v>
      </c>
      <c r="E1103" t="s">
        <v>2141</v>
      </c>
      <c r="F1103" t="s">
        <v>2137</v>
      </c>
      <c r="G1103" t="s">
        <v>2138</v>
      </c>
      <c r="H1103" t="s">
        <v>2138</v>
      </c>
      <c r="I1103" t="s">
        <v>2138</v>
      </c>
      <c r="J1103" t="s">
        <v>2139</v>
      </c>
      <c r="K1103" t="s">
        <v>3352</v>
      </c>
    </row>
    <row r="1104" spans="3:11" x14ac:dyDescent="0.3">
      <c r="C1104" t="s">
        <v>900</v>
      </c>
      <c r="D1104" t="s">
        <v>26</v>
      </c>
      <c r="E1104" t="s">
        <v>2141</v>
      </c>
      <c r="F1104" t="s">
        <v>2137</v>
      </c>
      <c r="G1104" t="s">
        <v>2138</v>
      </c>
      <c r="H1104" t="s">
        <v>2138</v>
      </c>
      <c r="I1104" t="s">
        <v>2138</v>
      </c>
      <c r="J1104" t="s">
        <v>2139</v>
      </c>
      <c r="K1104" t="s">
        <v>3353</v>
      </c>
    </row>
    <row r="1105" spans="3:11" x14ac:dyDescent="0.3">
      <c r="C1105" t="s">
        <v>3354</v>
      </c>
      <c r="D1105" t="s">
        <v>26</v>
      </c>
      <c r="E1105" t="s">
        <v>2141</v>
      </c>
      <c r="F1105" t="s">
        <v>2137</v>
      </c>
      <c r="G1105" t="s">
        <v>2138</v>
      </c>
      <c r="H1105" t="s">
        <v>2138</v>
      </c>
      <c r="I1105" t="s">
        <v>2138</v>
      </c>
      <c r="J1105" t="s">
        <v>2139</v>
      </c>
      <c r="K1105" t="s">
        <v>3355</v>
      </c>
    </row>
    <row r="1106" spans="3:11" x14ac:dyDescent="0.3">
      <c r="C1106" t="s">
        <v>3356</v>
      </c>
      <c r="D1106" t="s">
        <v>26</v>
      </c>
      <c r="E1106" t="s">
        <v>2141</v>
      </c>
      <c r="F1106" t="s">
        <v>2137</v>
      </c>
      <c r="G1106" t="s">
        <v>2138</v>
      </c>
      <c r="H1106" t="s">
        <v>2138</v>
      </c>
      <c r="I1106" t="s">
        <v>2138</v>
      </c>
      <c r="J1106" t="s">
        <v>2139</v>
      </c>
      <c r="K1106" t="s">
        <v>3357</v>
      </c>
    </row>
    <row r="1107" spans="3:11" x14ac:dyDescent="0.3">
      <c r="C1107" t="s">
        <v>3358</v>
      </c>
      <c r="D1107" t="s">
        <v>26</v>
      </c>
      <c r="E1107" t="s">
        <v>2141</v>
      </c>
      <c r="F1107" t="s">
        <v>2137</v>
      </c>
      <c r="G1107" t="s">
        <v>2138</v>
      </c>
      <c r="H1107" t="s">
        <v>2138</v>
      </c>
      <c r="I1107" t="s">
        <v>2138</v>
      </c>
      <c r="J1107" t="s">
        <v>2139</v>
      </c>
      <c r="K1107" t="s">
        <v>3359</v>
      </c>
    </row>
    <row r="1108" spans="3:11" x14ac:dyDescent="0.3">
      <c r="C1108" t="s">
        <v>3360</v>
      </c>
      <c r="D1108" t="s">
        <v>26</v>
      </c>
      <c r="E1108" t="s">
        <v>2141</v>
      </c>
      <c r="F1108" t="s">
        <v>2137</v>
      </c>
      <c r="G1108" t="s">
        <v>2138</v>
      </c>
      <c r="H1108" t="s">
        <v>2138</v>
      </c>
      <c r="I1108" t="s">
        <v>2138</v>
      </c>
      <c r="J1108" t="s">
        <v>2139</v>
      </c>
      <c r="K1108" t="s">
        <v>3361</v>
      </c>
    </row>
    <row r="1109" spans="3:11" x14ac:dyDescent="0.3">
      <c r="C1109" t="s">
        <v>3362</v>
      </c>
      <c r="D1109" t="s">
        <v>26</v>
      </c>
      <c r="E1109" t="s">
        <v>2141</v>
      </c>
      <c r="F1109" t="s">
        <v>2137</v>
      </c>
      <c r="G1109" t="s">
        <v>2138</v>
      </c>
      <c r="H1109" t="s">
        <v>2138</v>
      </c>
      <c r="I1109" t="s">
        <v>2138</v>
      </c>
      <c r="J1109" t="s">
        <v>2139</v>
      </c>
      <c r="K1109" t="s">
        <v>3363</v>
      </c>
    </row>
    <row r="1110" spans="3:11" x14ac:dyDescent="0.3">
      <c r="C1110" t="s">
        <v>3364</v>
      </c>
      <c r="D1110" t="s">
        <v>26</v>
      </c>
      <c r="E1110" t="s">
        <v>2141</v>
      </c>
      <c r="F1110" t="s">
        <v>2137</v>
      </c>
      <c r="G1110" t="s">
        <v>2138</v>
      </c>
      <c r="H1110" t="s">
        <v>2138</v>
      </c>
      <c r="I1110" t="s">
        <v>2138</v>
      </c>
      <c r="J1110" t="s">
        <v>2139</v>
      </c>
      <c r="K1110" t="s">
        <v>3365</v>
      </c>
    </row>
    <row r="1111" spans="3:11" x14ac:dyDescent="0.3">
      <c r="C1111" t="s">
        <v>3366</v>
      </c>
      <c r="D1111" t="s">
        <v>26</v>
      </c>
      <c r="E1111" t="s">
        <v>2141</v>
      </c>
      <c r="F1111" t="s">
        <v>2137</v>
      </c>
      <c r="G1111" t="s">
        <v>2138</v>
      </c>
      <c r="H1111" t="s">
        <v>2138</v>
      </c>
      <c r="I1111" t="s">
        <v>2138</v>
      </c>
      <c r="J1111" t="s">
        <v>2139</v>
      </c>
      <c r="K1111" t="s">
        <v>3367</v>
      </c>
    </row>
    <row r="1112" spans="3:11" x14ac:dyDescent="0.3">
      <c r="C1112" t="s">
        <v>3368</v>
      </c>
      <c r="D1112" t="s">
        <v>26</v>
      </c>
      <c r="E1112" t="s">
        <v>2141</v>
      </c>
      <c r="F1112" t="s">
        <v>2137</v>
      </c>
      <c r="G1112" t="s">
        <v>2138</v>
      </c>
      <c r="H1112" t="s">
        <v>2138</v>
      </c>
      <c r="I1112" t="s">
        <v>2138</v>
      </c>
      <c r="J1112" t="s">
        <v>2139</v>
      </c>
      <c r="K1112" t="s">
        <v>3369</v>
      </c>
    </row>
    <row r="1113" spans="3:11" x14ac:dyDescent="0.3">
      <c r="C1113" t="s">
        <v>3370</v>
      </c>
      <c r="D1113" t="s">
        <v>26</v>
      </c>
      <c r="E1113" t="s">
        <v>2141</v>
      </c>
      <c r="F1113" t="s">
        <v>2137</v>
      </c>
      <c r="G1113" t="s">
        <v>2138</v>
      </c>
      <c r="H1113" t="s">
        <v>2138</v>
      </c>
      <c r="I1113" t="s">
        <v>2138</v>
      </c>
      <c r="J1113" t="s">
        <v>2139</v>
      </c>
      <c r="K1113" t="s">
        <v>3371</v>
      </c>
    </row>
    <row r="1114" spans="3:11" x14ac:dyDescent="0.3">
      <c r="C1114" t="s">
        <v>3372</v>
      </c>
      <c r="D1114" t="s">
        <v>26</v>
      </c>
      <c r="E1114" t="s">
        <v>2141</v>
      </c>
      <c r="F1114" t="s">
        <v>2137</v>
      </c>
      <c r="G1114" t="s">
        <v>2138</v>
      </c>
      <c r="H1114" t="s">
        <v>2138</v>
      </c>
      <c r="I1114" t="s">
        <v>2138</v>
      </c>
      <c r="J1114" t="s">
        <v>2139</v>
      </c>
      <c r="K1114" t="s">
        <v>3373</v>
      </c>
    </row>
    <row r="1115" spans="3:11" x14ac:dyDescent="0.3">
      <c r="C1115" t="s">
        <v>3374</v>
      </c>
      <c r="D1115" t="s">
        <v>26</v>
      </c>
      <c r="E1115" t="s">
        <v>2141</v>
      </c>
      <c r="F1115" t="s">
        <v>2137</v>
      </c>
      <c r="G1115" t="s">
        <v>2138</v>
      </c>
      <c r="H1115" t="s">
        <v>2138</v>
      </c>
      <c r="I1115" t="s">
        <v>2138</v>
      </c>
      <c r="J1115" t="s">
        <v>2139</v>
      </c>
      <c r="K1115" t="s">
        <v>3375</v>
      </c>
    </row>
    <row r="1116" spans="3:11" x14ac:dyDescent="0.3">
      <c r="C1116" t="s">
        <v>3376</v>
      </c>
      <c r="D1116" t="s">
        <v>26</v>
      </c>
      <c r="E1116" t="s">
        <v>2141</v>
      </c>
      <c r="F1116" t="s">
        <v>2137</v>
      </c>
      <c r="G1116" t="s">
        <v>2138</v>
      </c>
      <c r="H1116" t="s">
        <v>2138</v>
      </c>
      <c r="I1116" t="s">
        <v>2138</v>
      </c>
      <c r="J1116" t="s">
        <v>2139</v>
      </c>
      <c r="K1116" t="s">
        <v>3377</v>
      </c>
    </row>
    <row r="1117" spans="3:11" x14ac:dyDescent="0.3">
      <c r="C1117" t="s">
        <v>3378</v>
      </c>
      <c r="D1117" t="s">
        <v>26</v>
      </c>
      <c r="E1117" t="s">
        <v>2141</v>
      </c>
      <c r="F1117" t="s">
        <v>2137</v>
      </c>
      <c r="G1117" t="s">
        <v>2138</v>
      </c>
      <c r="H1117" t="s">
        <v>2138</v>
      </c>
      <c r="I1117" t="s">
        <v>2138</v>
      </c>
      <c r="J1117" t="s">
        <v>2139</v>
      </c>
      <c r="K1117" t="s">
        <v>3379</v>
      </c>
    </row>
    <row r="1118" spans="3:11" x14ac:dyDescent="0.3">
      <c r="C1118" t="s">
        <v>3380</v>
      </c>
      <c r="D1118" t="s">
        <v>26</v>
      </c>
      <c r="E1118" t="s">
        <v>2141</v>
      </c>
      <c r="F1118" t="s">
        <v>2137</v>
      </c>
      <c r="G1118" t="s">
        <v>2138</v>
      </c>
      <c r="H1118" t="s">
        <v>2138</v>
      </c>
      <c r="I1118" t="s">
        <v>2138</v>
      </c>
      <c r="J1118" t="s">
        <v>2139</v>
      </c>
      <c r="K1118" t="s">
        <v>3381</v>
      </c>
    </row>
    <row r="1119" spans="3:11" x14ac:dyDescent="0.3">
      <c r="C1119" t="s">
        <v>3382</v>
      </c>
      <c r="D1119" t="s">
        <v>26</v>
      </c>
      <c r="E1119" t="s">
        <v>2141</v>
      </c>
      <c r="F1119" t="s">
        <v>2137</v>
      </c>
      <c r="G1119" t="s">
        <v>2138</v>
      </c>
      <c r="H1119" t="s">
        <v>2138</v>
      </c>
      <c r="I1119" t="s">
        <v>2138</v>
      </c>
      <c r="J1119" t="s">
        <v>2139</v>
      </c>
      <c r="K1119" t="s">
        <v>3383</v>
      </c>
    </row>
    <row r="1120" spans="3:11" x14ac:dyDescent="0.3">
      <c r="C1120" t="s">
        <v>3384</v>
      </c>
      <c r="D1120" t="s">
        <v>26</v>
      </c>
      <c r="E1120" t="s">
        <v>2141</v>
      </c>
      <c r="F1120" t="s">
        <v>2137</v>
      </c>
      <c r="G1120" t="s">
        <v>2138</v>
      </c>
      <c r="H1120" t="s">
        <v>2138</v>
      </c>
      <c r="I1120" t="s">
        <v>2138</v>
      </c>
      <c r="J1120" t="s">
        <v>2139</v>
      </c>
      <c r="K1120" t="s">
        <v>3385</v>
      </c>
    </row>
    <row r="1121" spans="3:11" x14ac:dyDescent="0.3">
      <c r="C1121" t="s">
        <v>3386</v>
      </c>
      <c r="D1121" t="s">
        <v>26</v>
      </c>
      <c r="E1121" t="s">
        <v>2141</v>
      </c>
      <c r="F1121" t="s">
        <v>2137</v>
      </c>
      <c r="G1121" t="s">
        <v>2138</v>
      </c>
      <c r="H1121" t="s">
        <v>2138</v>
      </c>
      <c r="I1121" t="s">
        <v>2138</v>
      </c>
      <c r="J1121" t="s">
        <v>2139</v>
      </c>
      <c r="K1121" t="s">
        <v>3387</v>
      </c>
    </row>
    <row r="1122" spans="3:11" x14ac:dyDescent="0.3">
      <c r="C1122" t="s">
        <v>3388</v>
      </c>
      <c r="D1122" t="s">
        <v>26</v>
      </c>
      <c r="E1122" t="s">
        <v>2141</v>
      </c>
      <c r="F1122" t="s">
        <v>2137</v>
      </c>
      <c r="G1122" t="s">
        <v>2138</v>
      </c>
      <c r="H1122" t="s">
        <v>2138</v>
      </c>
      <c r="I1122" t="s">
        <v>2138</v>
      </c>
      <c r="J1122" t="s">
        <v>2139</v>
      </c>
      <c r="K1122" t="s">
        <v>3389</v>
      </c>
    </row>
    <row r="1123" spans="3:11" x14ac:dyDescent="0.3">
      <c r="C1123" t="s">
        <v>3390</v>
      </c>
      <c r="D1123" t="s">
        <v>26</v>
      </c>
      <c r="E1123" t="s">
        <v>2141</v>
      </c>
      <c r="F1123" t="s">
        <v>2137</v>
      </c>
      <c r="G1123" t="s">
        <v>2138</v>
      </c>
      <c r="H1123" t="s">
        <v>2138</v>
      </c>
      <c r="I1123" t="s">
        <v>2138</v>
      </c>
      <c r="J1123" t="s">
        <v>2139</v>
      </c>
      <c r="K1123" t="s">
        <v>3391</v>
      </c>
    </row>
    <row r="1124" spans="3:11" x14ac:dyDescent="0.3">
      <c r="C1124" t="s">
        <v>3392</v>
      </c>
      <c r="D1124" t="s">
        <v>26</v>
      </c>
      <c r="E1124" t="s">
        <v>2141</v>
      </c>
      <c r="F1124" t="s">
        <v>2137</v>
      </c>
      <c r="G1124" t="s">
        <v>2138</v>
      </c>
      <c r="H1124" t="s">
        <v>2138</v>
      </c>
      <c r="I1124" t="s">
        <v>2138</v>
      </c>
      <c r="J1124" t="s">
        <v>2139</v>
      </c>
      <c r="K1124" t="s">
        <v>3393</v>
      </c>
    </row>
    <row r="1125" spans="3:11" x14ac:dyDescent="0.3">
      <c r="C1125" t="s">
        <v>3394</v>
      </c>
      <c r="D1125" t="s">
        <v>26</v>
      </c>
      <c r="E1125" t="s">
        <v>2141</v>
      </c>
      <c r="F1125" t="s">
        <v>2137</v>
      </c>
      <c r="G1125" t="s">
        <v>2138</v>
      </c>
      <c r="H1125" t="s">
        <v>2138</v>
      </c>
      <c r="I1125" t="s">
        <v>2138</v>
      </c>
      <c r="J1125" t="s">
        <v>2139</v>
      </c>
      <c r="K1125" t="s">
        <v>3395</v>
      </c>
    </row>
    <row r="1126" spans="3:11" x14ac:dyDescent="0.3">
      <c r="C1126" t="s">
        <v>3396</v>
      </c>
      <c r="D1126" t="s">
        <v>26</v>
      </c>
      <c r="E1126" t="s">
        <v>2141</v>
      </c>
      <c r="F1126" t="s">
        <v>2137</v>
      </c>
      <c r="G1126" t="s">
        <v>2138</v>
      </c>
      <c r="H1126" t="s">
        <v>2138</v>
      </c>
      <c r="I1126" t="s">
        <v>2138</v>
      </c>
      <c r="J1126" t="s">
        <v>2139</v>
      </c>
      <c r="K1126" t="s">
        <v>3397</v>
      </c>
    </row>
    <row r="1127" spans="3:11" x14ac:dyDescent="0.3">
      <c r="C1127" t="s">
        <v>3398</v>
      </c>
      <c r="D1127" t="s">
        <v>26</v>
      </c>
      <c r="E1127" t="s">
        <v>2141</v>
      </c>
      <c r="F1127" t="s">
        <v>2137</v>
      </c>
      <c r="G1127" t="s">
        <v>2138</v>
      </c>
      <c r="H1127" t="s">
        <v>2138</v>
      </c>
      <c r="I1127" t="s">
        <v>2138</v>
      </c>
      <c r="J1127" t="s">
        <v>2139</v>
      </c>
      <c r="K1127" t="s">
        <v>3399</v>
      </c>
    </row>
    <row r="1128" spans="3:11" x14ac:dyDescent="0.3">
      <c r="C1128" t="s">
        <v>3400</v>
      </c>
      <c r="D1128" t="s">
        <v>26</v>
      </c>
      <c r="E1128" t="s">
        <v>2141</v>
      </c>
      <c r="F1128" t="s">
        <v>2137</v>
      </c>
      <c r="G1128" t="s">
        <v>2138</v>
      </c>
      <c r="H1128" t="s">
        <v>2138</v>
      </c>
      <c r="I1128" t="s">
        <v>2138</v>
      </c>
      <c r="J1128" t="s">
        <v>2139</v>
      </c>
      <c r="K1128" t="s">
        <v>3401</v>
      </c>
    </row>
    <row r="1129" spans="3:11" x14ac:dyDescent="0.3">
      <c r="C1129" t="s">
        <v>3402</v>
      </c>
      <c r="D1129" t="s">
        <v>26</v>
      </c>
      <c r="E1129" t="s">
        <v>2141</v>
      </c>
      <c r="F1129" t="s">
        <v>2137</v>
      </c>
      <c r="G1129" t="s">
        <v>2138</v>
      </c>
      <c r="H1129" t="s">
        <v>2138</v>
      </c>
      <c r="I1129" t="s">
        <v>2138</v>
      </c>
      <c r="J1129" t="s">
        <v>2139</v>
      </c>
      <c r="K1129" t="s">
        <v>3403</v>
      </c>
    </row>
    <row r="1130" spans="3:11" x14ac:dyDescent="0.3">
      <c r="C1130" t="s">
        <v>3404</v>
      </c>
      <c r="D1130" t="s">
        <v>26</v>
      </c>
      <c r="E1130" t="s">
        <v>2141</v>
      </c>
      <c r="F1130" t="s">
        <v>2137</v>
      </c>
      <c r="G1130" t="s">
        <v>2138</v>
      </c>
      <c r="H1130" t="s">
        <v>2138</v>
      </c>
      <c r="I1130" t="s">
        <v>2138</v>
      </c>
      <c r="J1130" t="s">
        <v>2139</v>
      </c>
      <c r="K1130" t="s">
        <v>3405</v>
      </c>
    </row>
    <row r="1131" spans="3:11" x14ac:dyDescent="0.3">
      <c r="C1131" t="s">
        <v>3406</v>
      </c>
      <c r="D1131" t="s">
        <v>26</v>
      </c>
      <c r="E1131" t="s">
        <v>2141</v>
      </c>
      <c r="F1131" t="s">
        <v>2137</v>
      </c>
      <c r="G1131" t="s">
        <v>2138</v>
      </c>
      <c r="H1131" t="s">
        <v>2138</v>
      </c>
      <c r="I1131" t="s">
        <v>2138</v>
      </c>
      <c r="J1131" t="s">
        <v>2139</v>
      </c>
      <c r="K1131" t="s">
        <v>3407</v>
      </c>
    </row>
    <row r="1132" spans="3:11" x14ac:dyDescent="0.3">
      <c r="C1132" t="s">
        <v>3408</v>
      </c>
      <c r="D1132" t="s">
        <v>26</v>
      </c>
      <c r="E1132" t="s">
        <v>2141</v>
      </c>
      <c r="F1132" t="s">
        <v>2137</v>
      </c>
      <c r="G1132" t="s">
        <v>2138</v>
      </c>
      <c r="H1132" t="s">
        <v>2138</v>
      </c>
      <c r="I1132" t="s">
        <v>2138</v>
      </c>
      <c r="J1132" t="s">
        <v>2139</v>
      </c>
      <c r="K1132" t="s">
        <v>3409</v>
      </c>
    </row>
    <row r="1133" spans="3:11" x14ac:dyDescent="0.3">
      <c r="C1133" t="s">
        <v>3410</v>
      </c>
      <c r="D1133" t="s">
        <v>26</v>
      </c>
      <c r="E1133" t="s">
        <v>2141</v>
      </c>
      <c r="F1133" t="s">
        <v>2137</v>
      </c>
      <c r="G1133" t="s">
        <v>2138</v>
      </c>
      <c r="H1133" t="s">
        <v>2138</v>
      </c>
      <c r="I1133" t="s">
        <v>2138</v>
      </c>
      <c r="J1133" t="s">
        <v>2139</v>
      </c>
      <c r="K1133" t="s">
        <v>3411</v>
      </c>
    </row>
    <row r="1134" spans="3:11" x14ac:dyDescent="0.3">
      <c r="C1134" t="s">
        <v>3412</v>
      </c>
      <c r="D1134" t="s">
        <v>26</v>
      </c>
      <c r="E1134" t="s">
        <v>2141</v>
      </c>
      <c r="F1134" t="s">
        <v>2137</v>
      </c>
      <c r="G1134" t="s">
        <v>2138</v>
      </c>
      <c r="H1134" t="s">
        <v>2138</v>
      </c>
      <c r="I1134" t="s">
        <v>2138</v>
      </c>
      <c r="J1134" t="s">
        <v>2139</v>
      </c>
      <c r="K1134" t="s">
        <v>3413</v>
      </c>
    </row>
    <row r="1135" spans="3:11" x14ac:dyDescent="0.3">
      <c r="C1135" t="s">
        <v>3414</v>
      </c>
      <c r="D1135" t="s">
        <v>26</v>
      </c>
      <c r="E1135" t="s">
        <v>2141</v>
      </c>
      <c r="F1135" t="s">
        <v>2137</v>
      </c>
      <c r="G1135" t="s">
        <v>2138</v>
      </c>
      <c r="H1135" t="s">
        <v>2138</v>
      </c>
      <c r="I1135" t="s">
        <v>2138</v>
      </c>
      <c r="J1135" t="s">
        <v>2139</v>
      </c>
      <c r="K1135" t="s">
        <v>3415</v>
      </c>
    </row>
    <row r="1136" spans="3:11" x14ac:dyDescent="0.3">
      <c r="C1136" t="s">
        <v>3416</v>
      </c>
      <c r="D1136" t="s">
        <v>26</v>
      </c>
      <c r="E1136" t="s">
        <v>2141</v>
      </c>
      <c r="F1136" t="s">
        <v>2137</v>
      </c>
      <c r="G1136" t="s">
        <v>2138</v>
      </c>
      <c r="H1136" t="s">
        <v>2138</v>
      </c>
      <c r="I1136" t="s">
        <v>2138</v>
      </c>
      <c r="J1136" t="s">
        <v>2139</v>
      </c>
      <c r="K1136" t="s">
        <v>3417</v>
      </c>
    </row>
    <row r="1137" spans="3:11" x14ac:dyDescent="0.3">
      <c r="C1137" t="s">
        <v>3418</v>
      </c>
      <c r="D1137" t="s">
        <v>26</v>
      </c>
      <c r="E1137" t="s">
        <v>2141</v>
      </c>
      <c r="F1137" t="s">
        <v>2137</v>
      </c>
      <c r="G1137" t="s">
        <v>2138</v>
      </c>
      <c r="H1137" t="s">
        <v>2138</v>
      </c>
      <c r="I1137" t="s">
        <v>2138</v>
      </c>
      <c r="J1137" t="s">
        <v>2139</v>
      </c>
      <c r="K1137" t="s">
        <v>3419</v>
      </c>
    </row>
    <row r="1138" spans="3:11" x14ac:dyDescent="0.3">
      <c r="C1138" t="s">
        <v>3420</v>
      </c>
      <c r="D1138" t="s">
        <v>26</v>
      </c>
      <c r="E1138" t="s">
        <v>2141</v>
      </c>
      <c r="F1138" t="s">
        <v>2137</v>
      </c>
      <c r="G1138" t="s">
        <v>2138</v>
      </c>
      <c r="H1138" t="s">
        <v>2138</v>
      </c>
      <c r="I1138" t="s">
        <v>2138</v>
      </c>
      <c r="J1138" t="s">
        <v>2139</v>
      </c>
      <c r="K1138" t="s">
        <v>3421</v>
      </c>
    </row>
    <row r="1139" spans="3:11" x14ac:dyDescent="0.3">
      <c r="C1139" t="s">
        <v>3422</v>
      </c>
      <c r="D1139" t="s">
        <v>26</v>
      </c>
      <c r="E1139" t="s">
        <v>2141</v>
      </c>
      <c r="F1139" t="s">
        <v>2137</v>
      </c>
      <c r="G1139" t="s">
        <v>2138</v>
      </c>
      <c r="H1139" t="s">
        <v>2138</v>
      </c>
      <c r="I1139" t="s">
        <v>2138</v>
      </c>
      <c r="J1139" t="s">
        <v>2139</v>
      </c>
      <c r="K1139" t="s">
        <v>3423</v>
      </c>
    </row>
    <row r="1140" spans="3:11" x14ac:dyDescent="0.3">
      <c r="C1140" t="s">
        <v>3424</v>
      </c>
      <c r="D1140" t="s">
        <v>26</v>
      </c>
      <c r="E1140" t="s">
        <v>2141</v>
      </c>
      <c r="F1140" t="s">
        <v>2137</v>
      </c>
      <c r="G1140" t="s">
        <v>2138</v>
      </c>
      <c r="H1140" t="s">
        <v>2138</v>
      </c>
      <c r="I1140" t="s">
        <v>2138</v>
      </c>
      <c r="J1140" t="s">
        <v>2139</v>
      </c>
      <c r="K1140" t="s">
        <v>3425</v>
      </c>
    </row>
    <row r="1141" spans="3:11" x14ac:dyDescent="0.3">
      <c r="C1141" t="s">
        <v>3426</v>
      </c>
      <c r="D1141" t="s">
        <v>26</v>
      </c>
      <c r="E1141" t="s">
        <v>2141</v>
      </c>
      <c r="F1141" t="s">
        <v>2137</v>
      </c>
      <c r="G1141" t="s">
        <v>2138</v>
      </c>
      <c r="H1141" t="s">
        <v>2138</v>
      </c>
      <c r="I1141" t="s">
        <v>2138</v>
      </c>
      <c r="J1141" t="s">
        <v>2139</v>
      </c>
      <c r="K1141" t="s">
        <v>3427</v>
      </c>
    </row>
    <row r="1142" spans="3:11" x14ac:dyDescent="0.3">
      <c r="C1142" t="s">
        <v>3428</v>
      </c>
      <c r="D1142" t="s">
        <v>26</v>
      </c>
      <c r="E1142" t="s">
        <v>2141</v>
      </c>
      <c r="F1142" t="s">
        <v>2137</v>
      </c>
      <c r="G1142" t="s">
        <v>2138</v>
      </c>
      <c r="H1142" t="s">
        <v>2138</v>
      </c>
      <c r="I1142" t="s">
        <v>2138</v>
      </c>
      <c r="J1142" t="s">
        <v>2139</v>
      </c>
      <c r="K1142" t="s">
        <v>3429</v>
      </c>
    </row>
    <row r="1143" spans="3:11" x14ac:dyDescent="0.3">
      <c r="C1143" t="s">
        <v>3430</v>
      </c>
      <c r="D1143" t="s">
        <v>26</v>
      </c>
      <c r="E1143" t="s">
        <v>2141</v>
      </c>
      <c r="F1143" t="s">
        <v>2137</v>
      </c>
      <c r="G1143" t="s">
        <v>2138</v>
      </c>
      <c r="H1143" t="s">
        <v>2138</v>
      </c>
      <c r="I1143" t="s">
        <v>2138</v>
      </c>
      <c r="J1143" t="s">
        <v>2139</v>
      </c>
      <c r="K1143" t="s">
        <v>3431</v>
      </c>
    </row>
    <row r="1144" spans="3:11" x14ac:dyDescent="0.3">
      <c r="C1144" t="s">
        <v>3432</v>
      </c>
      <c r="D1144" t="s">
        <v>26</v>
      </c>
      <c r="E1144" t="s">
        <v>2141</v>
      </c>
      <c r="F1144" t="s">
        <v>2137</v>
      </c>
      <c r="G1144" t="s">
        <v>2138</v>
      </c>
      <c r="H1144" t="s">
        <v>2138</v>
      </c>
      <c r="I1144" t="s">
        <v>2138</v>
      </c>
      <c r="J1144" t="s">
        <v>2139</v>
      </c>
      <c r="K1144" t="s">
        <v>3433</v>
      </c>
    </row>
    <row r="1145" spans="3:11" x14ac:dyDescent="0.3">
      <c r="C1145" t="s">
        <v>3434</v>
      </c>
      <c r="D1145" t="s">
        <v>26</v>
      </c>
      <c r="E1145" t="s">
        <v>2141</v>
      </c>
      <c r="F1145" t="s">
        <v>2137</v>
      </c>
      <c r="G1145" t="s">
        <v>2138</v>
      </c>
      <c r="H1145" t="s">
        <v>2138</v>
      </c>
      <c r="I1145" t="s">
        <v>2138</v>
      </c>
      <c r="J1145" t="s">
        <v>2139</v>
      </c>
      <c r="K1145" t="s">
        <v>3435</v>
      </c>
    </row>
    <row r="1146" spans="3:11" x14ac:dyDescent="0.3">
      <c r="C1146" t="s">
        <v>3436</v>
      </c>
      <c r="D1146" t="s">
        <v>26</v>
      </c>
      <c r="E1146" t="s">
        <v>2141</v>
      </c>
      <c r="F1146" t="s">
        <v>2137</v>
      </c>
      <c r="G1146" t="s">
        <v>2138</v>
      </c>
      <c r="H1146" t="s">
        <v>2138</v>
      </c>
      <c r="I1146" t="s">
        <v>2138</v>
      </c>
      <c r="J1146" t="s">
        <v>2139</v>
      </c>
      <c r="K1146" t="s">
        <v>3437</v>
      </c>
    </row>
    <row r="1147" spans="3:11" x14ac:dyDescent="0.3">
      <c r="C1147" t="s">
        <v>3438</v>
      </c>
      <c r="D1147" t="s">
        <v>26</v>
      </c>
      <c r="E1147" t="s">
        <v>2141</v>
      </c>
      <c r="F1147" t="s">
        <v>2137</v>
      </c>
      <c r="G1147" t="s">
        <v>2138</v>
      </c>
      <c r="H1147" t="s">
        <v>2138</v>
      </c>
      <c r="I1147" t="s">
        <v>2138</v>
      </c>
      <c r="J1147" t="s">
        <v>2139</v>
      </c>
      <c r="K1147" t="s">
        <v>3439</v>
      </c>
    </row>
    <row r="1148" spans="3:11" x14ac:dyDescent="0.3">
      <c r="C1148" t="s">
        <v>3440</v>
      </c>
      <c r="D1148" t="s">
        <v>26</v>
      </c>
      <c r="E1148" t="s">
        <v>2141</v>
      </c>
      <c r="F1148" t="s">
        <v>2137</v>
      </c>
      <c r="G1148" t="s">
        <v>2138</v>
      </c>
      <c r="H1148" t="s">
        <v>2138</v>
      </c>
      <c r="I1148" t="s">
        <v>2138</v>
      </c>
      <c r="J1148" t="s">
        <v>2139</v>
      </c>
      <c r="K1148" t="s">
        <v>3441</v>
      </c>
    </row>
    <row r="1149" spans="3:11" x14ac:dyDescent="0.3">
      <c r="C1149" t="s">
        <v>3442</v>
      </c>
      <c r="D1149" t="s">
        <v>26</v>
      </c>
      <c r="E1149" t="s">
        <v>2141</v>
      </c>
      <c r="F1149" t="s">
        <v>2137</v>
      </c>
      <c r="G1149" t="s">
        <v>2138</v>
      </c>
      <c r="H1149" t="s">
        <v>2138</v>
      </c>
      <c r="I1149" t="s">
        <v>2138</v>
      </c>
      <c r="J1149" t="s">
        <v>2139</v>
      </c>
      <c r="K1149" t="s">
        <v>3443</v>
      </c>
    </row>
    <row r="1150" spans="3:11" x14ac:dyDescent="0.3">
      <c r="C1150" t="s">
        <v>3444</v>
      </c>
      <c r="D1150" t="s">
        <v>26</v>
      </c>
      <c r="E1150" t="s">
        <v>2141</v>
      </c>
      <c r="F1150" t="s">
        <v>2137</v>
      </c>
      <c r="G1150" t="s">
        <v>2138</v>
      </c>
      <c r="H1150" t="s">
        <v>2138</v>
      </c>
      <c r="I1150" t="s">
        <v>2138</v>
      </c>
      <c r="J1150" t="s">
        <v>2139</v>
      </c>
      <c r="K1150" t="s">
        <v>3445</v>
      </c>
    </row>
    <row r="1151" spans="3:11" x14ac:dyDescent="0.3">
      <c r="C1151" t="s">
        <v>3446</v>
      </c>
      <c r="D1151" t="s">
        <v>26</v>
      </c>
      <c r="E1151" t="s">
        <v>2141</v>
      </c>
      <c r="F1151" t="s">
        <v>2137</v>
      </c>
      <c r="G1151" t="s">
        <v>2138</v>
      </c>
      <c r="H1151" t="s">
        <v>2138</v>
      </c>
      <c r="I1151" t="s">
        <v>2138</v>
      </c>
      <c r="J1151" t="s">
        <v>2139</v>
      </c>
      <c r="K1151" t="s">
        <v>3447</v>
      </c>
    </row>
    <row r="1152" spans="3:11" x14ac:dyDescent="0.3">
      <c r="C1152" t="s">
        <v>3448</v>
      </c>
      <c r="D1152" t="s">
        <v>26</v>
      </c>
      <c r="E1152" t="s">
        <v>2141</v>
      </c>
      <c r="F1152" t="s">
        <v>2137</v>
      </c>
      <c r="G1152" t="s">
        <v>2138</v>
      </c>
      <c r="H1152" t="s">
        <v>2138</v>
      </c>
      <c r="I1152" t="s">
        <v>2138</v>
      </c>
      <c r="J1152" t="s">
        <v>2139</v>
      </c>
      <c r="K1152" t="s">
        <v>3449</v>
      </c>
    </row>
    <row r="1153" spans="3:11" x14ac:dyDescent="0.3">
      <c r="C1153" t="s">
        <v>3450</v>
      </c>
      <c r="D1153" t="s">
        <v>26</v>
      </c>
      <c r="E1153" t="s">
        <v>2141</v>
      </c>
      <c r="F1153" t="s">
        <v>2137</v>
      </c>
      <c r="G1153" t="s">
        <v>2138</v>
      </c>
      <c r="H1153" t="s">
        <v>2138</v>
      </c>
      <c r="I1153" t="s">
        <v>2138</v>
      </c>
      <c r="J1153" t="s">
        <v>2139</v>
      </c>
      <c r="K1153" t="s">
        <v>3451</v>
      </c>
    </row>
    <row r="1154" spans="3:11" x14ac:dyDescent="0.3">
      <c r="C1154" t="s">
        <v>3452</v>
      </c>
      <c r="D1154" t="s">
        <v>26</v>
      </c>
      <c r="E1154" t="s">
        <v>2141</v>
      </c>
      <c r="F1154" t="s">
        <v>2137</v>
      </c>
      <c r="G1154" t="s">
        <v>2138</v>
      </c>
      <c r="H1154" t="s">
        <v>2138</v>
      </c>
      <c r="I1154" t="s">
        <v>2138</v>
      </c>
      <c r="J1154" t="s">
        <v>2139</v>
      </c>
      <c r="K1154" t="s">
        <v>3453</v>
      </c>
    </row>
    <row r="1155" spans="3:11" x14ac:dyDescent="0.3">
      <c r="C1155" t="s">
        <v>3454</v>
      </c>
      <c r="D1155" t="s">
        <v>26</v>
      </c>
      <c r="E1155" t="s">
        <v>2141</v>
      </c>
      <c r="F1155" t="s">
        <v>2137</v>
      </c>
      <c r="G1155" t="s">
        <v>2138</v>
      </c>
      <c r="H1155" t="s">
        <v>2138</v>
      </c>
      <c r="I1155" t="s">
        <v>2138</v>
      </c>
      <c r="J1155" t="s">
        <v>2139</v>
      </c>
      <c r="K1155" t="s">
        <v>3455</v>
      </c>
    </row>
    <row r="1156" spans="3:11" x14ac:dyDescent="0.3">
      <c r="C1156" t="s">
        <v>3456</v>
      </c>
      <c r="D1156" t="s">
        <v>26</v>
      </c>
      <c r="E1156" t="s">
        <v>2141</v>
      </c>
      <c r="F1156" t="s">
        <v>2137</v>
      </c>
      <c r="G1156" t="s">
        <v>2138</v>
      </c>
      <c r="H1156" t="s">
        <v>2138</v>
      </c>
      <c r="I1156" t="s">
        <v>2138</v>
      </c>
      <c r="J1156" t="s">
        <v>2139</v>
      </c>
      <c r="K1156" t="s">
        <v>3457</v>
      </c>
    </row>
    <row r="1157" spans="3:11" x14ac:dyDescent="0.3">
      <c r="C1157" t="s">
        <v>3458</v>
      </c>
      <c r="D1157" t="s">
        <v>26</v>
      </c>
      <c r="E1157" t="s">
        <v>2141</v>
      </c>
      <c r="F1157" t="s">
        <v>2137</v>
      </c>
      <c r="G1157" t="s">
        <v>2138</v>
      </c>
      <c r="H1157" t="s">
        <v>2138</v>
      </c>
      <c r="I1157" t="s">
        <v>2138</v>
      </c>
      <c r="J1157" t="s">
        <v>2139</v>
      </c>
      <c r="K1157" t="s">
        <v>3459</v>
      </c>
    </row>
    <row r="1158" spans="3:11" x14ac:dyDescent="0.3">
      <c r="C1158" t="s">
        <v>3460</v>
      </c>
      <c r="D1158" t="s">
        <v>26</v>
      </c>
      <c r="E1158" t="s">
        <v>2141</v>
      </c>
      <c r="F1158" t="s">
        <v>2137</v>
      </c>
      <c r="G1158" t="s">
        <v>2138</v>
      </c>
      <c r="H1158" t="s">
        <v>2138</v>
      </c>
      <c r="I1158" t="s">
        <v>2138</v>
      </c>
      <c r="J1158" t="s">
        <v>2139</v>
      </c>
      <c r="K1158" t="s">
        <v>3461</v>
      </c>
    </row>
    <row r="1159" spans="3:11" x14ac:dyDescent="0.3">
      <c r="C1159" t="s">
        <v>3462</v>
      </c>
      <c r="D1159" t="s">
        <v>26</v>
      </c>
      <c r="E1159" t="s">
        <v>2141</v>
      </c>
      <c r="F1159" t="s">
        <v>2137</v>
      </c>
      <c r="G1159" t="s">
        <v>2138</v>
      </c>
      <c r="H1159" t="s">
        <v>2138</v>
      </c>
      <c r="I1159" t="s">
        <v>2138</v>
      </c>
      <c r="J1159" t="s">
        <v>2139</v>
      </c>
      <c r="K1159" t="s">
        <v>3463</v>
      </c>
    </row>
    <row r="1160" spans="3:11" x14ac:dyDescent="0.3">
      <c r="C1160" t="s">
        <v>3464</v>
      </c>
      <c r="D1160" t="s">
        <v>26</v>
      </c>
      <c r="E1160" t="s">
        <v>2141</v>
      </c>
      <c r="F1160" t="s">
        <v>2137</v>
      </c>
      <c r="G1160" t="s">
        <v>2138</v>
      </c>
      <c r="H1160" t="s">
        <v>2138</v>
      </c>
      <c r="I1160" t="s">
        <v>2138</v>
      </c>
      <c r="J1160" t="s">
        <v>2139</v>
      </c>
      <c r="K1160" t="s">
        <v>3465</v>
      </c>
    </row>
    <row r="1161" spans="3:11" x14ac:dyDescent="0.3">
      <c r="C1161" t="s">
        <v>3466</v>
      </c>
      <c r="D1161" t="s">
        <v>26</v>
      </c>
      <c r="E1161" t="s">
        <v>2141</v>
      </c>
      <c r="F1161" t="s">
        <v>2137</v>
      </c>
      <c r="G1161" t="s">
        <v>2138</v>
      </c>
      <c r="H1161" t="s">
        <v>2138</v>
      </c>
      <c r="I1161" t="s">
        <v>2138</v>
      </c>
      <c r="J1161" t="s">
        <v>2139</v>
      </c>
      <c r="K1161" t="s">
        <v>3467</v>
      </c>
    </row>
    <row r="1162" spans="3:11" x14ac:dyDescent="0.3">
      <c r="C1162" t="s">
        <v>3468</v>
      </c>
      <c r="D1162" t="s">
        <v>26</v>
      </c>
      <c r="E1162" t="s">
        <v>2141</v>
      </c>
      <c r="F1162" t="s">
        <v>2137</v>
      </c>
      <c r="G1162" t="s">
        <v>2138</v>
      </c>
      <c r="H1162" t="s">
        <v>2138</v>
      </c>
      <c r="I1162" t="s">
        <v>2138</v>
      </c>
      <c r="J1162" t="s">
        <v>2139</v>
      </c>
      <c r="K1162" t="s">
        <v>3469</v>
      </c>
    </row>
    <row r="1163" spans="3:11" x14ac:dyDescent="0.3">
      <c r="C1163" t="s">
        <v>3470</v>
      </c>
      <c r="D1163" t="s">
        <v>26</v>
      </c>
      <c r="E1163" t="s">
        <v>2141</v>
      </c>
      <c r="F1163" t="s">
        <v>2137</v>
      </c>
      <c r="G1163" t="s">
        <v>2138</v>
      </c>
      <c r="H1163" t="s">
        <v>2138</v>
      </c>
      <c r="I1163" t="s">
        <v>2138</v>
      </c>
      <c r="J1163" t="s">
        <v>2139</v>
      </c>
      <c r="K1163" t="s">
        <v>3471</v>
      </c>
    </row>
    <row r="1164" spans="3:11" x14ac:dyDescent="0.3">
      <c r="C1164" t="s">
        <v>3472</v>
      </c>
      <c r="D1164" t="s">
        <v>26</v>
      </c>
      <c r="E1164" t="s">
        <v>2141</v>
      </c>
      <c r="F1164" t="s">
        <v>2137</v>
      </c>
      <c r="G1164" t="s">
        <v>2138</v>
      </c>
      <c r="H1164" t="s">
        <v>2138</v>
      </c>
      <c r="I1164" t="s">
        <v>2138</v>
      </c>
      <c r="J1164" t="s">
        <v>2139</v>
      </c>
      <c r="K1164" t="s">
        <v>3473</v>
      </c>
    </row>
    <row r="1165" spans="3:11" x14ac:dyDescent="0.3">
      <c r="C1165" t="s">
        <v>1042</v>
      </c>
      <c r="D1165" t="s">
        <v>26</v>
      </c>
      <c r="E1165" t="s">
        <v>2141</v>
      </c>
      <c r="F1165" t="s">
        <v>2137</v>
      </c>
      <c r="G1165" t="s">
        <v>2138</v>
      </c>
      <c r="H1165" t="s">
        <v>2138</v>
      </c>
      <c r="I1165" t="s">
        <v>2138</v>
      </c>
      <c r="J1165" t="s">
        <v>2139</v>
      </c>
      <c r="K1165" t="s">
        <v>3474</v>
      </c>
    </row>
    <row r="1166" spans="3:11" x14ac:dyDescent="0.3">
      <c r="C1166" t="s">
        <v>3475</v>
      </c>
      <c r="D1166" t="s">
        <v>26</v>
      </c>
      <c r="E1166" t="s">
        <v>2141</v>
      </c>
      <c r="F1166" t="s">
        <v>2137</v>
      </c>
      <c r="G1166" t="s">
        <v>2138</v>
      </c>
      <c r="H1166" t="s">
        <v>2138</v>
      </c>
      <c r="I1166" t="s">
        <v>2138</v>
      </c>
      <c r="J1166" t="s">
        <v>2139</v>
      </c>
      <c r="K1166" t="s">
        <v>3476</v>
      </c>
    </row>
    <row r="1167" spans="3:11" x14ac:dyDescent="0.3">
      <c r="C1167" t="s">
        <v>3477</v>
      </c>
      <c r="D1167" t="s">
        <v>26</v>
      </c>
      <c r="E1167" t="s">
        <v>2141</v>
      </c>
      <c r="F1167" t="s">
        <v>2137</v>
      </c>
      <c r="G1167" t="s">
        <v>2138</v>
      </c>
      <c r="H1167" t="s">
        <v>2138</v>
      </c>
      <c r="I1167" t="s">
        <v>2138</v>
      </c>
      <c r="J1167" t="s">
        <v>2139</v>
      </c>
      <c r="K1167" t="s">
        <v>3478</v>
      </c>
    </row>
    <row r="1168" spans="3:11" x14ac:dyDescent="0.3">
      <c r="C1168" t="s">
        <v>3479</v>
      </c>
      <c r="D1168" t="s">
        <v>26</v>
      </c>
      <c r="E1168" t="s">
        <v>2141</v>
      </c>
      <c r="F1168" t="s">
        <v>2137</v>
      </c>
      <c r="G1168" t="s">
        <v>2138</v>
      </c>
      <c r="H1168" t="s">
        <v>2138</v>
      </c>
      <c r="I1168" t="s">
        <v>2138</v>
      </c>
      <c r="J1168" t="s">
        <v>2139</v>
      </c>
      <c r="K1168" t="s">
        <v>3480</v>
      </c>
    </row>
    <row r="1169" spans="3:11" x14ac:dyDescent="0.3">
      <c r="C1169" t="s">
        <v>1159</v>
      </c>
      <c r="D1169" t="s">
        <v>26</v>
      </c>
      <c r="E1169" t="s">
        <v>2141</v>
      </c>
      <c r="F1169" t="s">
        <v>2137</v>
      </c>
      <c r="G1169" t="s">
        <v>2138</v>
      </c>
      <c r="H1169" t="s">
        <v>2138</v>
      </c>
      <c r="I1169" t="s">
        <v>2138</v>
      </c>
      <c r="J1169" t="s">
        <v>2139</v>
      </c>
      <c r="K1169" t="s">
        <v>3481</v>
      </c>
    </row>
    <row r="1170" spans="3:11" x14ac:dyDescent="0.3">
      <c r="C1170" t="s">
        <v>1160</v>
      </c>
      <c r="D1170" t="s">
        <v>26</v>
      </c>
      <c r="E1170" t="s">
        <v>2141</v>
      </c>
      <c r="F1170" t="s">
        <v>2137</v>
      </c>
      <c r="G1170" t="s">
        <v>2138</v>
      </c>
      <c r="H1170" t="s">
        <v>2138</v>
      </c>
      <c r="I1170" t="s">
        <v>2138</v>
      </c>
      <c r="J1170" t="s">
        <v>2139</v>
      </c>
      <c r="K1170" t="s">
        <v>3482</v>
      </c>
    </row>
    <row r="1171" spans="3:11" x14ac:dyDescent="0.3">
      <c r="C1171" t="s">
        <v>1161</v>
      </c>
      <c r="D1171" t="s">
        <v>26</v>
      </c>
      <c r="E1171" t="s">
        <v>2141</v>
      </c>
      <c r="F1171" t="s">
        <v>2137</v>
      </c>
      <c r="G1171" t="s">
        <v>2138</v>
      </c>
      <c r="H1171" t="s">
        <v>2138</v>
      </c>
      <c r="I1171" t="s">
        <v>2138</v>
      </c>
      <c r="J1171" t="s">
        <v>2139</v>
      </c>
      <c r="K1171" t="s">
        <v>3483</v>
      </c>
    </row>
    <row r="1172" spans="3:11" x14ac:dyDescent="0.3">
      <c r="C1172" t="s">
        <v>1162</v>
      </c>
      <c r="D1172" t="s">
        <v>26</v>
      </c>
      <c r="E1172" t="s">
        <v>2141</v>
      </c>
      <c r="F1172" t="s">
        <v>2137</v>
      </c>
      <c r="G1172" t="s">
        <v>2138</v>
      </c>
      <c r="H1172" t="s">
        <v>2138</v>
      </c>
      <c r="I1172" t="s">
        <v>2138</v>
      </c>
      <c r="J1172" t="s">
        <v>2139</v>
      </c>
      <c r="K1172" t="s">
        <v>3484</v>
      </c>
    </row>
    <row r="1173" spans="3:11" x14ac:dyDescent="0.3">
      <c r="C1173" t="s">
        <v>1163</v>
      </c>
      <c r="D1173" t="s">
        <v>26</v>
      </c>
      <c r="E1173" t="s">
        <v>2141</v>
      </c>
      <c r="F1173" t="s">
        <v>2137</v>
      </c>
      <c r="G1173" t="s">
        <v>2138</v>
      </c>
      <c r="H1173" t="s">
        <v>2138</v>
      </c>
      <c r="I1173" t="s">
        <v>2138</v>
      </c>
      <c r="J1173" t="s">
        <v>2139</v>
      </c>
      <c r="K1173" t="s">
        <v>3485</v>
      </c>
    </row>
    <row r="1174" spans="3:11" x14ac:dyDescent="0.3">
      <c r="C1174" t="s">
        <v>1164</v>
      </c>
      <c r="D1174" t="s">
        <v>26</v>
      </c>
      <c r="E1174" t="s">
        <v>2141</v>
      </c>
      <c r="F1174" t="s">
        <v>2137</v>
      </c>
      <c r="G1174" t="s">
        <v>2138</v>
      </c>
      <c r="H1174" t="s">
        <v>2138</v>
      </c>
      <c r="I1174" t="s">
        <v>2138</v>
      </c>
      <c r="J1174" t="s">
        <v>2139</v>
      </c>
      <c r="K1174" t="s">
        <v>3486</v>
      </c>
    </row>
    <row r="1175" spans="3:11" x14ac:dyDescent="0.3">
      <c r="C1175" t="s">
        <v>1165</v>
      </c>
      <c r="D1175" t="s">
        <v>26</v>
      </c>
      <c r="E1175" t="s">
        <v>2141</v>
      </c>
      <c r="F1175" t="s">
        <v>2137</v>
      </c>
      <c r="G1175" t="s">
        <v>2138</v>
      </c>
      <c r="H1175" t="s">
        <v>2138</v>
      </c>
      <c r="I1175" t="s">
        <v>2138</v>
      </c>
      <c r="J1175" t="s">
        <v>2139</v>
      </c>
      <c r="K1175" t="s">
        <v>3487</v>
      </c>
    </row>
    <row r="1176" spans="3:11" x14ac:dyDescent="0.3">
      <c r="C1176" t="s">
        <v>1166</v>
      </c>
      <c r="D1176" t="s">
        <v>26</v>
      </c>
      <c r="E1176" t="s">
        <v>2141</v>
      </c>
      <c r="F1176" t="s">
        <v>2137</v>
      </c>
      <c r="G1176" t="s">
        <v>2138</v>
      </c>
      <c r="H1176" t="s">
        <v>2138</v>
      </c>
      <c r="I1176" t="s">
        <v>2138</v>
      </c>
      <c r="J1176" t="s">
        <v>2139</v>
      </c>
      <c r="K1176" t="s">
        <v>3488</v>
      </c>
    </row>
    <row r="1177" spans="3:11" x14ac:dyDescent="0.3">
      <c r="C1177" t="s">
        <v>1167</v>
      </c>
      <c r="D1177" t="s">
        <v>26</v>
      </c>
      <c r="E1177" t="s">
        <v>2141</v>
      </c>
      <c r="F1177" t="s">
        <v>2137</v>
      </c>
      <c r="G1177" t="s">
        <v>2138</v>
      </c>
      <c r="H1177" t="s">
        <v>2138</v>
      </c>
      <c r="I1177" t="s">
        <v>2138</v>
      </c>
      <c r="J1177" t="s">
        <v>2139</v>
      </c>
      <c r="K1177" t="s">
        <v>3489</v>
      </c>
    </row>
    <row r="1178" spans="3:11" x14ac:dyDescent="0.3">
      <c r="C1178" t="s">
        <v>1168</v>
      </c>
      <c r="D1178" t="s">
        <v>26</v>
      </c>
      <c r="E1178" t="s">
        <v>2141</v>
      </c>
      <c r="F1178" t="s">
        <v>2137</v>
      </c>
      <c r="G1178" t="s">
        <v>2138</v>
      </c>
      <c r="H1178" t="s">
        <v>2138</v>
      </c>
      <c r="I1178" t="s">
        <v>2138</v>
      </c>
      <c r="J1178" t="s">
        <v>2139</v>
      </c>
      <c r="K1178" t="s">
        <v>3490</v>
      </c>
    </row>
    <row r="1179" spans="3:11" x14ac:dyDescent="0.3">
      <c r="C1179" t="s">
        <v>1169</v>
      </c>
      <c r="D1179" t="s">
        <v>26</v>
      </c>
      <c r="E1179" t="s">
        <v>2141</v>
      </c>
      <c r="F1179" t="s">
        <v>2137</v>
      </c>
      <c r="G1179" t="s">
        <v>2138</v>
      </c>
      <c r="H1179" t="s">
        <v>2138</v>
      </c>
      <c r="I1179" t="s">
        <v>2138</v>
      </c>
      <c r="J1179" t="s">
        <v>2139</v>
      </c>
      <c r="K1179" t="s">
        <v>3491</v>
      </c>
    </row>
    <row r="1180" spans="3:11" x14ac:dyDescent="0.3">
      <c r="C1180" t="s">
        <v>1170</v>
      </c>
      <c r="D1180" t="s">
        <v>26</v>
      </c>
      <c r="E1180" t="s">
        <v>2141</v>
      </c>
      <c r="F1180" t="s">
        <v>2137</v>
      </c>
      <c r="G1180" t="s">
        <v>2138</v>
      </c>
      <c r="H1180" t="s">
        <v>2138</v>
      </c>
      <c r="I1180" t="s">
        <v>2138</v>
      </c>
      <c r="J1180" t="s">
        <v>2139</v>
      </c>
      <c r="K1180" t="s">
        <v>3492</v>
      </c>
    </row>
    <row r="1181" spans="3:11" x14ac:dyDescent="0.3">
      <c r="C1181" t="s">
        <v>1172</v>
      </c>
      <c r="D1181" t="s">
        <v>26</v>
      </c>
      <c r="E1181" t="s">
        <v>2141</v>
      </c>
      <c r="F1181" t="s">
        <v>2137</v>
      </c>
      <c r="G1181" t="s">
        <v>2138</v>
      </c>
      <c r="H1181" t="s">
        <v>2138</v>
      </c>
      <c r="I1181" t="s">
        <v>2138</v>
      </c>
      <c r="J1181" t="s">
        <v>2139</v>
      </c>
      <c r="K1181" t="s">
        <v>3493</v>
      </c>
    </row>
    <row r="1182" spans="3:11" x14ac:dyDescent="0.3">
      <c r="C1182" t="s">
        <v>1175</v>
      </c>
      <c r="D1182" t="s">
        <v>26</v>
      </c>
      <c r="E1182" t="s">
        <v>2141</v>
      </c>
      <c r="F1182" t="s">
        <v>2137</v>
      </c>
      <c r="G1182" t="s">
        <v>2138</v>
      </c>
      <c r="H1182" t="s">
        <v>2138</v>
      </c>
      <c r="I1182" t="s">
        <v>2138</v>
      </c>
      <c r="J1182" t="s">
        <v>2139</v>
      </c>
      <c r="K1182" t="s">
        <v>3494</v>
      </c>
    </row>
    <row r="1183" spans="3:11" x14ac:dyDescent="0.3">
      <c r="C1183" t="s">
        <v>1176</v>
      </c>
      <c r="D1183" t="s">
        <v>26</v>
      </c>
      <c r="E1183" t="s">
        <v>2141</v>
      </c>
      <c r="F1183" t="s">
        <v>2137</v>
      </c>
      <c r="G1183" t="s">
        <v>2138</v>
      </c>
      <c r="H1183" t="s">
        <v>2138</v>
      </c>
      <c r="I1183" t="s">
        <v>2138</v>
      </c>
      <c r="J1183" t="s">
        <v>2139</v>
      </c>
      <c r="K1183" t="s">
        <v>3495</v>
      </c>
    </row>
    <row r="1184" spans="3:11" x14ac:dyDescent="0.3">
      <c r="C1184" t="s">
        <v>1177</v>
      </c>
      <c r="D1184" t="s">
        <v>26</v>
      </c>
      <c r="E1184" t="s">
        <v>2141</v>
      </c>
      <c r="F1184" t="s">
        <v>2137</v>
      </c>
      <c r="G1184" t="s">
        <v>2138</v>
      </c>
      <c r="H1184" t="s">
        <v>2138</v>
      </c>
      <c r="I1184" t="s">
        <v>2138</v>
      </c>
      <c r="J1184" t="s">
        <v>2139</v>
      </c>
      <c r="K1184" t="s">
        <v>3496</v>
      </c>
    </row>
    <row r="1185" spans="3:11" x14ac:dyDescent="0.3">
      <c r="C1185" t="s">
        <v>1178</v>
      </c>
      <c r="D1185" t="s">
        <v>26</v>
      </c>
      <c r="E1185" t="s">
        <v>2141</v>
      </c>
      <c r="F1185" t="s">
        <v>2137</v>
      </c>
      <c r="G1185" t="s">
        <v>2138</v>
      </c>
      <c r="H1185" t="s">
        <v>2138</v>
      </c>
      <c r="I1185" t="s">
        <v>2138</v>
      </c>
      <c r="J1185" t="s">
        <v>2139</v>
      </c>
      <c r="K1185" t="s">
        <v>3497</v>
      </c>
    </row>
    <row r="1186" spans="3:11" x14ac:dyDescent="0.3">
      <c r="C1186" t="s">
        <v>1180</v>
      </c>
      <c r="D1186" t="s">
        <v>26</v>
      </c>
      <c r="E1186" t="s">
        <v>2141</v>
      </c>
      <c r="F1186" t="s">
        <v>2137</v>
      </c>
      <c r="G1186" t="s">
        <v>2138</v>
      </c>
      <c r="H1186" t="s">
        <v>2138</v>
      </c>
      <c r="I1186" t="s">
        <v>2138</v>
      </c>
      <c r="J1186" t="s">
        <v>2139</v>
      </c>
      <c r="K1186" t="s">
        <v>3498</v>
      </c>
    </row>
    <row r="1187" spans="3:11" x14ac:dyDescent="0.3">
      <c r="C1187" t="s">
        <v>1181</v>
      </c>
      <c r="D1187" t="s">
        <v>26</v>
      </c>
      <c r="E1187" t="s">
        <v>2141</v>
      </c>
      <c r="F1187" t="s">
        <v>2137</v>
      </c>
      <c r="G1187" t="s">
        <v>2138</v>
      </c>
      <c r="H1187" t="s">
        <v>2138</v>
      </c>
      <c r="I1187" t="s">
        <v>2138</v>
      </c>
      <c r="J1187" t="s">
        <v>2139</v>
      </c>
      <c r="K1187" t="s">
        <v>3499</v>
      </c>
    </row>
    <row r="1188" spans="3:11" x14ac:dyDescent="0.3">
      <c r="C1188" t="s">
        <v>1201</v>
      </c>
      <c r="D1188" t="s">
        <v>26</v>
      </c>
      <c r="E1188" t="s">
        <v>2141</v>
      </c>
      <c r="F1188" t="s">
        <v>2137</v>
      </c>
      <c r="G1188" t="s">
        <v>2138</v>
      </c>
      <c r="H1188" t="s">
        <v>2138</v>
      </c>
      <c r="I1188" t="s">
        <v>2138</v>
      </c>
      <c r="J1188" t="s">
        <v>2139</v>
      </c>
      <c r="K1188" t="s">
        <v>3500</v>
      </c>
    </row>
    <row r="1189" spans="3:11" x14ac:dyDescent="0.3">
      <c r="C1189" t="s">
        <v>1202</v>
      </c>
      <c r="D1189" t="s">
        <v>26</v>
      </c>
      <c r="E1189" t="s">
        <v>2141</v>
      </c>
      <c r="F1189" t="s">
        <v>2137</v>
      </c>
      <c r="G1189" t="s">
        <v>2138</v>
      </c>
      <c r="H1189" t="s">
        <v>2138</v>
      </c>
      <c r="I1189" t="s">
        <v>2138</v>
      </c>
      <c r="J1189" t="s">
        <v>2139</v>
      </c>
      <c r="K1189" t="s">
        <v>3501</v>
      </c>
    </row>
    <row r="1190" spans="3:11" x14ac:dyDescent="0.3">
      <c r="C1190" t="s">
        <v>1204</v>
      </c>
      <c r="D1190" t="s">
        <v>26</v>
      </c>
      <c r="E1190" t="s">
        <v>2141</v>
      </c>
      <c r="F1190" t="s">
        <v>2137</v>
      </c>
      <c r="G1190" t="s">
        <v>2138</v>
      </c>
      <c r="H1190" t="s">
        <v>2138</v>
      </c>
      <c r="I1190" t="s">
        <v>2138</v>
      </c>
      <c r="J1190" t="s">
        <v>2139</v>
      </c>
      <c r="K1190" t="s">
        <v>3502</v>
      </c>
    </row>
    <row r="1191" spans="3:11" x14ac:dyDescent="0.3">
      <c r="C1191" t="s">
        <v>1205</v>
      </c>
      <c r="D1191" t="s">
        <v>26</v>
      </c>
      <c r="E1191" t="s">
        <v>2141</v>
      </c>
      <c r="F1191" t="s">
        <v>2137</v>
      </c>
      <c r="G1191" t="s">
        <v>2138</v>
      </c>
      <c r="H1191" t="s">
        <v>2138</v>
      </c>
      <c r="I1191" t="s">
        <v>2138</v>
      </c>
      <c r="J1191" t="s">
        <v>2139</v>
      </c>
      <c r="K1191" t="s">
        <v>3503</v>
      </c>
    </row>
    <row r="1192" spans="3:11" x14ac:dyDescent="0.3">
      <c r="C1192" t="s">
        <v>1206</v>
      </c>
      <c r="D1192" t="s">
        <v>26</v>
      </c>
      <c r="E1192" t="s">
        <v>2141</v>
      </c>
      <c r="F1192" t="s">
        <v>2137</v>
      </c>
      <c r="G1192" t="s">
        <v>2138</v>
      </c>
      <c r="H1192" t="s">
        <v>2138</v>
      </c>
      <c r="I1192" t="s">
        <v>2138</v>
      </c>
      <c r="J1192" t="s">
        <v>2139</v>
      </c>
      <c r="K1192" t="s">
        <v>3504</v>
      </c>
    </row>
    <row r="1193" spans="3:11" x14ac:dyDescent="0.3">
      <c r="C1193" t="s">
        <v>1207</v>
      </c>
      <c r="D1193" t="s">
        <v>26</v>
      </c>
      <c r="E1193" t="s">
        <v>2141</v>
      </c>
      <c r="F1193" t="s">
        <v>2137</v>
      </c>
      <c r="G1193" t="s">
        <v>2138</v>
      </c>
      <c r="H1193" t="s">
        <v>2138</v>
      </c>
      <c r="I1193" t="s">
        <v>2138</v>
      </c>
      <c r="J1193" t="s">
        <v>2139</v>
      </c>
      <c r="K1193" t="s">
        <v>3505</v>
      </c>
    </row>
    <row r="1194" spans="3:11" x14ac:dyDescent="0.3">
      <c r="C1194" t="s">
        <v>1210</v>
      </c>
      <c r="D1194" t="s">
        <v>26</v>
      </c>
      <c r="E1194" t="s">
        <v>2141</v>
      </c>
      <c r="F1194" t="s">
        <v>2137</v>
      </c>
      <c r="G1194" t="s">
        <v>2138</v>
      </c>
      <c r="H1194" t="s">
        <v>2138</v>
      </c>
      <c r="I1194" t="s">
        <v>2138</v>
      </c>
      <c r="J1194" t="s">
        <v>2139</v>
      </c>
      <c r="K1194" t="s">
        <v>3507</v>
      </c>
    </row>
    <row r="1195" spans="3:11" x14ac:dyDescent="0.3">
      <c r="C1195" t="s">
        <v>1213</v>
      </c>
      <c r="D1195" t="s">
        <v>26</v>
      </c>
      <c r="E1195" t="s">
        <v>2141</v>
      </c>
      <c r="F1195" t="s">
        <v>2137</v>
      </c>
      <c r="G1195" t="s">
        <v>2138</v>
      </c>
      <c r="H1195" t="s">
        <v>2138</v>
      </c>
      <c r="I1195" t="s">
        <v>2138</v>
      </c>
      <c r="J1195" t="s">
        <v>2139</v>
      </c>
      <c r="K1195" t="s">
        <v>3510</v>
      </c>
    </row>
    <row r="1196" spans="3:11" x14ac:dyDescent="0.3">
      <c r="C1196" t="s">
        <v>1214</v>
      </c>
      <c r="D1196" t="s">
        <v>26</v>
      </c>
      <c r="E1196" t="s">
        <v>2141</v>
      </c>
      <c r="F1196" t="s">
        <v>2137</v>
      </c>
      <c r="G1196" t="s">
        <v>2138</v>
      </c>
      <c r="H1196" t="s">
        <v>2138</v>
      </c>
      <c r="I1196" t="s">
        <v>2138</v>
      </c>
      <c r="J1196" t="s">
        <v>2139</v>
      </c>
      <c r="K1196" t="s">
        <v>3511</v>
      </c>
    </row>
    <row r="1197" spans="3:11" x14ac:dyDescent="0.3">
      <c r="C1197" t="s">
        <v>1215</v>
      </c>
      <c r="D1197" t="s">
        <v>26</v>
      </c>
      <c r="E1197" t="s">
        <v>2141</v>
      </c>
      <c r="F1197" t="s">
        <v>2137</v>
      </c>
      <c r="G1197" t="s">
        <v>2138</v>
      </c>
      <c r="H1197" t="s">
        <v>2138</v>
      </c>
      <c r="I1197" t="s">
        <v>2138</v>
      </c>
      <c r="J1197" t="s">
        <v>2139</v>
      </c>
      <c r="K1197" t="s">
        <v>3512</v>
      </c>
    </row>
    <row r="1198" spans="3:11" x14ac:dyDescent="0.3">
      <c r="C1198" t="s">
        <v>1216</v>
      </c>
      <c r="D1198" t="s">
        <v>26</v>
      </c>
      <c r="E1198" t="s">
        <v>2141</v>
      </c>
      <c r="F1198" t="s">
        <v>2137</v>
      </c>
      <c r="G1198" t="s">
        <v>2138</v>
      </c>
      <c r="H1198" t="s">
        <v>2138</v>
      </c>
      <c r="I1198" t="s">
        <v>2138</v>
      </c>
      <c r="J1198" t="s">
        <v>2139</v>
      </c>
      <c r="K1198" t="s">
        <v>3513</v>
      </c>
    </row>
    <row r="1199" spans="3:11" x14ac:dyDescent="0.3">
      <c r="C1199" t="s">
        <v>1217</v>
      </c>
      <c r="D1199" t="s">
        <v>26</v>
      </c>
      <c r="E1199" t="s">
        <v>2141</v>
      </c>
      <c r="F1199" t="s">
        <v>2137</v>
      </c>
      <c r="G1199" t="s">
        <v>2138</v>
      </c>
      <c r="H1199" t="s">
        <v>2138</v>
      </c>
      <c r="I1199" t="s">
        <v>2138</v>
      </c>
      <c r="J1199" t="s">
        <v>2139</v>
      </c>
      <c r="K1199" t="s">
        <v>3514</v>
      </c>
    </row>
    <row r="1200" spans="3:11" x14ac:dyDescent="0.3">
      <c r="C1200" t="s">
        <v>1218</v>
      </c>
      <c r="D1200" t="s">
        <v>26</v>
      </c>
      <c r="E1200" t="s">
        <v>2141</v>
      </c>
      <c r="F1200" t="s">
        <v>2137</v>
      </c>
      <c r="G1200" t="s">
        <v>2138</v>
      </c>
      <c r="H1200" t="s">
        <v>2138</v>
      </c>
      <c r="I1200" t="s">
        <v>2138</v>
      </c>
      <c r="J1200" t="s">
        <v>2139</v>
      </c>
      <c r="K1200" t="s">
        <v>3515</v>
      </c>
    </row>
    <row r="1201" spans="3:11" x14ac:dyDescent="0.3">
      <c r="C1201" t="s">
        <v>1219</v>
      </c>
      <c r="D1201" t="s">
        <v>26</v>
      </c>
      <c r="E1201" t="s">
        <v>2141</v>
      </c>
      <c r="F1201" t="s">
        <v>2137</v>
      </c>
      <c r="G1201" t="s">
        <v>2138</v>
      </c>
      <c r="H1201" t="s">
        <v>2138</v>
      </c>
      <c r="I1201" t="s">
        <v>2138</v>
      </c>
      <c r="J1201" t="s">
        <v>2139</v>
      </c>
      <c r="K1201" t="s">
        <v>3516</v>
      </c>
    </row>
    <row r="1202" spans="3:11" x14ac:dyDescent="0.3">
      <c r="C1202" t="s">
        <v>1224</v>
      </c>
      <c r="D1202" t="s">
        <v>26</v>
      </c>
      <c r="E1202" t="s">
        <v>2141</v>
      </c>
      <c r="F1202" t="s">
        <v>2137</v>
      </c>
      <c r="G1202" t="s">
        <v>2138</v>
      </c>
      <c r="H1202" t="s">
        <v>2138</v>
      </c>
      <c r="I1202" t="s">
        <v>2138</v>
      </c>
      <c r="J1202" t="s">
        <v>2139</v>
      </c>
      <c r="K1202" t="s">
        <v>3517</v>
      </c>
    </row>
    <row r="1203" spans="3:11" x14ac:dyDescent="0.3">
      <c r="C1203" t="s">
        <v>1225</v>
      </c>
      <c r="D1203" t="s">
        <v>26</v>
      </c>
      <c r="E1203" t="s">
        <v>2141</v>
      </c>
      <c r="F1203" t="s">
        <v>2137</v>
      </c>
      <c r="G1203" t="s">
        <v>2138</v>
      </c>
      <c r="H1203" t="s">
        <v>2138</v>
      </c>
      <c r="I1203" t="s">
        <v>2138</v>
      </c>
      <c r="J1203" t="s">
        <v>2139</v>
      </c>
      <c r="K1203" t="s">
        <v>3518</v>
      </c>
    </row>
    <row r="1204" spans="3:11" x14ac:dyDescent="0.3">
      <c r="C1204" t="s">
        <v>1226</v>
      </c>
      <c r="D1204" t="s">
        <v>26</v>
      </c>
      <c r="E1204" t="s">
        <v>2141</v>
      </c>
      <c r="F1204" t="s">
        <v>2137</v>
      </c>
      <c r="G1204" t="s">
        <v>2138</v>
      </c>
      <c r="H1204" t="s">
        <v>2138</v>
      </c>
      <c r="I1204" t="s">
        <v>2138</v>
      </c>
      <c r="J1204" t="s">
        <v>2139</v>
      </c>
      <c r="K1204" t="s">
        <v>3519</v>
      </c>
    </row>
    <row r="1205" spans="3:11" x14ac:dyDescent="0.3">
      <c r="C1205" t="s">
        <v>1227</v>
      </c>
      <c r="D1205" t="s">
        <v>26</v>
      </c>
      <c r="E1205" t="s">
        <v>2141</v>
      </c>
      <c r="F1205" t="s">
        <v>2137</v>
      </c>
      <c r="G1205" t="s">
        <v>2138</v>
      </c>
      <c r="H1205" t="s">
        <v>2138</v>
      </c>
      <c r="I1205" t="s">
        <v>2138</v>
      </c>
      <c r="J1205" t="s">
        <v>2139</v>
      </c>
      <c r="K1205" t="s">
        <v>3520</v>
      </c>
    </row>
    <row r="1206" spans="3:11" x14ac:dyDescent="0.3">
      <c r="C1206" t="s">
        <v>1228</v>
      </c>
      <c r="D1206" t="s">
        <v>26</v>
      </c>
      <c r="E1206" t="s">
        <v>2141</v>
      </c>
      <c r="F1206" t="s">
        <v>2137</v>
      </c>
      <c r="G1206" t="s">
        <v>2138</v>
      </c>
      <c r="H1206" t="s">
        <v>2138</v>
      </c>
      <c r="I1206" t="s">
        <v>2138</v>
      </c>
      <c r="J1206" t="s">
        <v>2139</v>
      </c>
      <c r="K1206" t="s">
        <v>3521</v>
      </c>
    </row>
    <row r="1207" spans="3:11" x14ac:dyDescent="0.3">
      <c r="C1207" t="s">
        <v>1231</v>
      </c>
      <c r="D1207" t="s">
        <v>26</v>
      </c>
      <c r="E1207" t="s">
        <v>2141</v>
      </c>
      <c r="F1207" t="s">
        <v>2137</v>
      </c>
      <c r="G1207" t="s">
        <v>2138</v>
      </c>
      <c r="H1207" t="s">
        <v>2138</v>
      </c>
      <c r="I1207" t="s">
        <v>2138</v>
      </c>
      <c r="J1207" t="s">
        <v>2139</v>
      </c>
      <c r="K1207" t="s">
        <v>3522</v>
      </c>
    </row>
    <row r="1208" spans="3:11" x14ac:dyDescent="0.3">
      <c r="C1208" t="s">
        <v>1252</v>
      </c>
      <c r="D1208" t="s">
        <v>26</v>
      </c>
      <c r="E1208" t="s">
        <v>2141</v>
      </c>
      <c r="F1208" t="s">
        <v>2137</v>
      </c>
      <c r="G1208" t="s">
        <v>2138</v>
      </c>
      <c r="H1208" t="s">
        <v>2138</v>
      </c>
      <c r="I1208" t="s">
        <v>2138</v>
      </c>
      <c r="J1208" t="s">
        <v>2139</v>
      </c>
      <c r="K1208" t="s">
        <v>3523</v>
      </c>
    </row>
    <row r="1209" spans="3:11" x14ac:dyDescent="0.3">
      <c r="C1209" t="s">
        <v>1257</v>
      </c>
      <c r="D1209" t="s">
        <v>26</v>
      </c>
      <c r="E1209" t="s">
        <v>2141</v>
      </c>
      <c r="F1209" t="s">
        <v>2137</v>
      </c>
      <c r="G1209" t="s">
        <v>2138</v>
      </c>
      <c r="H1209" t="s">
        <v>2138</v>
      </c>
      <c r="I1209" t="s">
        <v>2138</v>
      </c>
      <c r="J1209" t="s">
        <v>2139</v>
      </c>
      <c r="K1209" t="s">
        <v>3524</v>
      </c>
    </row>
    <row r="1210" spans="3:11" x14ac:dyDescent="0.3">
      <c r="C1210" t="s">
        <v>1258</v>
      </c>
      <c r="D1210" t="s">
        <v>26</v>
      </c>
      <c r="E1210" t="s">
        <v>2141</v>
      </c>
      <c r="F1210" t="s">
        <v>2137</v>
      </c>
      <c r="G1210" t="s">
        <v>2138</v>
      </c>
      <c r="H1210" t="s">
        <v>2138</v>
      </c>
      <c r="I1210" t="s">
        <v>2138</v>
      </c>
      <c r="J1210" t="s">
        <v>2139</v>
      </c>
      <c r="K1210" t="s">
        <v>3525</v>
      </c>
    </row>
    <row r="1211" spans="3:11" x14ac:dyDescent="0.3">
      <c r="C1211" t="s">
        <v>1260</v>
      </c>
      <c r="D1211" t="s">
        <v>26</v>
      </c>
      <c r="E1211" t="s">
        <v>2141</v>
      </c>
      <c r="F1211" t="s">
        <v>2137</v>
      </c>
      <c r="G1211" t="s">
        <v>2138</v>
      </c>
      <c r="H1211" t="s">
        <v>2138</v>
      </c>
      <c r="I1211" t="s">
        <v>2138</v>
      </c>
      <c r="J1211" t="s">
        <v>2139</v>
      </c>
      <c r="K1211" t="s">
        <v>3526</v>
      </c>
    </row>
    <row r="1212" spans="3:11" x14ac:dyDescent="0.3">
      <c r="C1212" t="s">
        <v>1261</v>
      </c>
      <c r="D1212" t="s">
        <v>26</v>
      </c>
      <c r="E1212" t="s">
        <v>2141</v>
      </c>
      <c r="F1212" t="s">
        <v>2137</v>
      </c>
      <c r="G1212" t="s">
        <v>2138</v>
      </c>
      <c r="H1212" t="s">
        <v>2138</v>
      </c>
      <c r="I1212" t="s">
        <v>2138</v>
      </c>
      <c r="J1212" t="s">
        <v>2139</v>
      </c>
      <c r="K1212" t="s">
        <v>3527</v>
      </c>
    </row>
    <row r="1213" spans="3:11" x14ac:dyDescent="0.3">
      <c r="C1213" t="s">
        <v>1262</v>
      </c>
      <c r="D1213" t="s">
        <v>26</v>
      </c>
      <c r="E1213" t="s">
        <v>2141</v>
      </c>
      <c r="F1213" t="s">
        <v>2137</v>
      </c>
      <c r="G1213" t="s">
        <v>2138</v>
      </c>
      <c r="H1213" t="s">
        <v>2138</v>
      </c>
      <c r="I1213" t="s">
        <v>2138</v>
      </c>
      <c r="J1213" t="s">
        <v>2139</v>
      </c>
      <c r="K1213" t="s">
        <v>3528</v>
      </c>
    </row>
    <row r="1214" spans="3:11" x14ac:dyDescent="0.3">
      <c r="C1214" t="s">
        <v>1263</v>
      </c>
      <c r="D1214" t="s">
        <v>26</v>
      </c>
      <c r="E1214" t="s">
        <v>2141</v>
      </c>
      <c r="F1214" t="s">
        <v>2137</v>
      </c>
      <c r="G1214" t="s">
        <v>2138</v>
      </c>
      <c r="H1214" t="s">
        <v>2138</v>
      </c>
      <c r="I1214" t="s">
        <v>2138</v>
      </c>
      <c r="J1214" t="s">
        <v>2139</v>
      </c>
      <c r="K1214" t="s">
        <v>3529</v>
      </c>
    </row>
    <row r="1215" spans="3:11" x14ac:dyDescent="0.3">
      <c r="C1215" t="s">
        <v>1264</v>
      </c>
      <c r="D1215" t="s">
        <v>26</v>
      </c>
      <c r="E1215" t="s">
        <v>2141</v>
      </c>
      <c r="F1215" t="s">
        <v>2137</v>
      </c>
      <c r="G1215" t="s">
        <v>2138</v>
      </c>
      <c r="H1215" t="s">
        <v>2138</v>
      </c>
      <c r="I1215" t="s">
        <v>2138</v>
      </c>
      <c r="J1215" t="s">
        <v>2139</v>
      </c>
      <c r="K1215" t="s">
        <v>3530</v>
      </c>
    </row>
    <row r="1216" spans="3:11" x14ac:dyDescent="0.3">
      <c r="C1216" t="s">
        <v>1265</v>
      </c>
      <c r="D1216" t="s">
        <v>26</v>
      </c>
      <c r="E1216" t="s">
        <v>2141</v>
      </c>
      <c r="F1216" t="s">
        <v>2137</v>
      </c>
      <c r="G1216" t="s">
        <v>2138</v>
      </c>
      <c r="H1216" t="s">
        <v>2138</v>
      </c>
      <c r="I1216" t="s">
        <v>2138</v>
      </c>
      <c r="J1216" t="s">
        <v>2139</v>
      </c>
      <c r="K1216" t="s">
        <v>3531</v>
      </c>
    </row>
    <row r="1217" spans="3:11" x14ac:dyDescent="0.3">
      <c r="C1217" t="s">
        <v>1266</v>
      </c>
      <c r="D1217" t="s">
        <v>26</v>
      </c>
      <c r="E1217" t="s">
        <v>2141</v>
      </c>
      <c r="F1217" t="s">
        <v>2137</v>
      </c>
      <c r="G1217" t="s">
        <v>2138</v>
      </c>
      <c r="H1217" t="s">
        <v>2138</v>
      </c>
      <c r="I1217" t="s">
        <v>2138</v>
      </c>
      <c r="J1217" t="s">
        <v>2139</v>
      </c>
      <c r="K1217" t="s">
        <v>3532</v>
      </c>
    </row>
    <row r="1218" spans="3:11" x14ac:dyDescent="0.3">
      <c r="C1218" t="s">
        <v>1267</v>
      </c>
      <c r="D1218" t="s">
        <v>26</v>
      </c>
      <c r="E1218" t="s">
        <v>2141</v>
      </c>
      <c r="F1218" t="s">
        <v>2137</v>
      </c>
      <c r="G1218" t="s">
        <v>2138</v>
      </c>
      <c r="H1218" t="s">
        <v>2138</v>
      </c>
      <c r="I1218" t="s">
        <v>2138</v>
      </c>
      <c r="J1218" t="s">
        <v>2139</v>
      </c>
      <c r="K1218" t="s">
        <v>3533</v>
      </c>
    </row>
    <row r="1219" spans="3:11" x14ac:dyDescent="0.3">
      <c r="C1219" t="s">
        <v>1268</v>
      </c>
      <c r="D1219" t="s">
        <v>26</v>
      </c>
      <c r="E1219" t="s">
        <v>2141</v>
      </c>
      <c r="F1219" t="s">
        <v>2137</v>
      </c>
      <c r="G1219" t="s">
        <v>2138</v>
      </c>
      <c r="H1219" t="s">
        <v>2138</v>
      </c>
      <c r="I1219" t="s">
        <v>2138</v>
      </c>
      <c r="J1219" t="s">
        <v>2139</v>
      </c>
      <c r="K1219" t="s">
        <v>3534</v>
      </c>
    </row>
    <row r="1220" spans="3:11" x14ac:dyDescent="0.3">
      <c r="C1220" t="s">
        <v>1269</v>
      </c>
      <c r="D1220" t="s">
        <v>26</v>
      </c>
      <c r="E1220" t="s">
        <v>2141</v>
      </c>
      <c r="F1220" t="s">
        <v>2137</v>
      </c>
      <c r="G1220" t="s">
        <v>2138</v>
      </c>
      <c r="H1220" t="s">
        <v>2138</v>
      </c>
      <c r="I1220" t="s">
        <v>2138</v>
      </c>
      <c r="J1220" t="s">
        <v>2139</v>
      </c>
      <c r="K1220" t="s">
        <v>3535</v>
      </c>
    </row>
    <row r="1221" spans="3:11" x14ac:dyDescent="0.3">
      <c r="C1221" t="s">
        <v>1270</v>
      </c>
      <c r="D1221" t="s">
        <v>26</v>
      </c>
      <c r="E1221" t="s">
        <v>2141</v>
      </c>
      <c r="F1221" t="s">
        <v>2137</v>
      </c>
      <c r="G1221" t="s">
        <v>2138</v>
      </c>
      <c r="H1221" t="s">
        <v>2138</v>
      </c>
      <c r="I1221" t="s">
        <v>2138</v>
      </c>
      <c r="J1221" t="s">
        <v>2139</v>
      </c>
      <c r="K1221" t="s">
        <v>3536</v>
      </c>
    </row>
    <row r="1222" spans="3:11" x14ac:dyDescent="0.3">
      <c r="C1222" t="s">
        <v>1272</v>
      </c>
      <c r="D1222" t="s">
        <v>26</v>
      </c>
      <c r="E1222" t="s">
        <v>2141</v>
      </c>
      <c r="F1222" t="s">
        <v>2137</v>
      </c>
      <c r="G1222" t="s">
        <v>2138</v>
      </c>
      <c r="H1222" t="s">
        <v>2138</v>
      </c>
      <c r="I1222" t="s">
        <v>2138</v>
      </c>
      <c r="J1222" t="s">
        <v>2139</v>
      </c>
      <c r="K1222" t="s">
        <v>3537</v>
      </c>
    </row>
    <row r="1223" spans="3:11" x14ac:dyDescent="0.3">
      <c r="C1223" t="s">
        <v>1273</v>
      </c>
      <c r="D1223" t="s">
        <v>26</v>
      </c>
      <c r="E1223" t="s">
        <v>2141</v>
      </c>
      <c r="F1223" t="s">
        <v>2137</v>
      </c>
      <c r="G1223" t="s">
        <v>2138</v>
      </c>
      <c r="H1223" t="s">
        <v>2138</v>
      </c>
      <c r="I1223" t="s">
        <v>2138</v>
      </c>
      <c r="J1223" t="s">
        <v>2139</v>
      </c>
      <c r="K1223" t="s">
        <v>3538</v>
      </c>
    </row>
    <row r="1224" spans="3:11" x14ac:dyDescent="0.3">
      <c r="C1224" t="s">
        <v>1274</v>
      </c>
      <c r="D1224" t="s">
        <v>26</v>
      </c>
      <c r="E1224" t="s">
        <v>2141</v>
      </c>
      <c r="F1224" t="s">
        <v>2137</v>
      </c>
      <c r="G1224" t="s">
        <v>2138</v>
      </c>
      <c r="H1224" t="s">
        <v>2138</v>
      </c>
      <c r="I1224" t="s">
        <v>2138</v>
      </c>
      <c r="J1224" t="s">
        <v>2139</v>
      </c>
      <c r="K1224" t="s">
        <v>3539</v>
      </c>
    </row>
    <row r="1225" spans="3:11" x14ac:dyDescent="0.3">
      <c r="C1225" t="s">
        <v>1275</v>
      </c>
      <c r="D1225" t="s">
        <v>26</v>
      </c>
      <c r="E1225" t="s">
        <v>2141</v>
      </c>
      <c r="F1225" t="s">
        <v>2137</v>
      </c>
      <c r="G1225" t="s">
        <v>2138</v>
      </c>
      <c r="H1225" t="s">
        <v>2138</v>
      </c>
      <c r="I1225" t="s">
        <v>2138</v>
      </c>
      <c r="J1225" t="s">
        <v>2139</v>
      </c>
      <c r="K1225" t="s">
        <v>3540</v>
      </c>
    </row>
    <row r="1226" spans="3:11" x14ac:dyDescent="0.3">
      <c r="C1226" t="s">
        <v>1276</v>
      </c>
      <c r="D1226" t="s">
        <v>26</v>
      </c>
      <c r="E1226" t="s">
        <v>2141</v>
      </c>
      <c r="F1226" t="s">
        <v>2137</v>
      </c>
      <c r="G1226" t="s">
        <v>2138</v>
      </c>
      <c r="H1226" t="s">
        <v>2138</v>
      </c>
      <c r="I1226" t="s">
        <v>2138</v>
      </c>
      <c r="J1226" t="s">
        <v>2139</v>
      </c>
      <c r="K1226" t="s">
        <v>3541</v>
      </c>
    </row>
    <row r="1227" spans="3:11" x14ac:dyDescent="0.3">
      <c r="C1227" t="s">
        <v>1277</v>
      </c>
      <c r="D1227" t="s">
        <v>26</v>
      </c>
      <c r="E1227" t="s">
        <v>2141</v>
      </c>
      <c r="F1227" t="s">
        <v>2137</v>
      </c>
      <c r="G1227" t="s">
        <v>2138</v>
      </c>
      <c r="H1227" t="s">
        <v>2138</v>
      </c>
      <c r="I1227" t="s">
        <v>2138</v>
      </c>
      <c r="J1227" t="s">
        <v>2139</v>
      </c>
      <c r="K1227" t="s">
        <v>3542</v>
      </c>
    </row>
    <row r="1228" spans="3:11" x14ac:dyDescent="0.3">
      <c r="C1228" t="s">
        <v>1278</v>
      </c>
      <c r="D1228" t="s">
        <v>26</v>
      </c>
      <c r="E1228" t="s">
        <v>2141</v>
      </c>
      <c r="F1228" t="s">
        <v>2137</v>
      </c>
      <c r="G1228" t="s">
        <v>2138</v>
      </c>
      <c r="H1228" t="s">
        <v>2138</v>
      </c>
      <c r="I1228" t="s">
        <v>2138</v>
      </c>
      <c r="J1228" t="s">
        <v>2139</v>
      </c>
      <c r="K1228" t="s">
        <v>3543</v>
      </c>
    </row>
    <row r="1229" spans="3:11" x14ac:dyDescent="0.3">
      <c r="C1229" t="s">
        <v>1279</v>
      </c>
      <c r="D1229" t="s">
        <v>26</v>
      </c>
      <c r="E1229" t="s">
        <v>2141</v>
      </c>
      <c r="F1229" t="s">
        <v>2137</v>
      </c>
      <c r="G1229" t="s">
        <v>2138</v>
      </c>
      <c r="H1229" t="s">
        <v>2138</v>
      </c>
      <c r="I1229" t="s">
        <v>2138</v>
      </c>
      <c r="J1229" t="s">
        <v>2139</v>
      </c>
      <c r="K1229" t="s">
        <v>3544</v>
      </c>
    </row>
    <row r="1230" spans="3:11" x14ac:dyDescent="0.3">
      <c r="C1230" t="s">
        <v>1280</v>
      </c>
      <c r="D1230" t="s">
        <v>26</v>
      </c>
      <c r="E1230" t="s">
        <v>2141</v>
      </c>
      <c r="F1230" t="s">
        <v>2137</v>
      </c>
      <c r="G1230" t="s">
        <v>2138</v>
      </c>
      <c r="H1230" t="s">
        <v>2138</v>
      </c>
      <c r="I1230" t="s">
        <v>2138</v>
      </c>
      <c r="J1230" t="s">
        <v>2139</v>
      </c>
      <c r="K1230" t="s">
        <v>3545</v>
      </c>
    </row>
    <row r="1231" spans="3:11" x14ac:dyDescent="0.3">
      <c r="C1231" t="s">
        <v>1281</v>
      </c>
      <c r="D1231" t="s">
        <v>26</v>
      </c>
      <c r="E1231" t="s">
        <v>2141</v>
      </c>
      <c r="F1231" t="s">
        <v>2137</v>
      </c>
      <c r="G1231" t="s">
        <v>2138</v>
      </c>
      <c r="H1231" t="s">
        <v>2138</v>
      </c>
      <c r="I1231" t="s">
        <v>2138</v>
      </c>
      <c r="J1231" t="s">
        <v>2139</v>
      </c>
      <c r="K1231" t="s">
        <v>3546</v>
      </c>
    </row>
    <row r="1232" spans="3:11" x14ac:dyDescent="0.3">
      <c r="C1232" t="s">
        <v>1287</v>
      </c>
      <c r="D1232" t="s">
        <v>26</v>
      </c>
      <c r="E1232" t="s">
        <v>2141</v>
      </c>
      <c r="F1232" t="s">
        <v>2137</v>
      </c>
      <c r="G1232" t="s">
        <v>2138</v>
      </c>
      <c r="H1232" t="s">
        <v>2138</v>
      </c>
      <c r="I1232" t="s">
        <v>2138</v>
      </c>
      <c r="J1232" t="s">
        <v>2139</v>
      </c>
      <c r="K1232" t="s">
        <v>3548</v>
      </c>
    </row>
    <row r="1233" spans="3:11" x14ac:dyDescent="0.3">
      <c r="C1233" t="s">
        <v>1288</v>
      </c>
      <c r="D1233" t="s">
        <v>26</v>
      </c>
      <c r="E1233" t="s">
        <v>2141</v>
      </c>
      <c r="F1233" t="s">
        <v>2137</v>
      </c>
      <c r="G1233" t="s">
        <v>2138</v>
      </c>
      <c r="H1233" t="s">
        <v>2138</v>
      </c>
      <c r="I1233" t="s">
        <v>2138</v>
      </c>
      <c r="J1233" t="s">
        <v>2139</v>
      </c>
      <c r="K1233" t="s">
        <v>3549</v>
      </c>
    </row>
    <row r="1234" spans="3:11" x14ac:dyDescent="0.3">
      <c r="C1234" t="s">
        <v>1289</v>
      </c>
      <c r="D1234" t="s">
        <v>26</v>
      </c>
      <c r="E1234" t="s">
        <v>2141</v>
      </c>
      <c r="F1234" t="s">
        <v>2137</v>
      </c>
      <c r="G1234" t="s">
        <v>2138</v>
      </c>
      <c r="H1234" t="s">
        <v>2138</v>
      </c>
      <c r="I1234" t="s">
        <v>2138</v>
      </c>
      <c r="J1234" t="s">
        <v>2139</v>
      </c>
      <c r="K1234" t="s">
        <v>3550</v>
      </c>
    </row>
    <row r="1235" spans="3:11" x14ac:dyDescent="0.3">
      <c r="C1235" t="s">
        <v>1290</v>
      </c>
      <c r="D1235" t="s">
        <v>26</v>
      </c>
      <c r="E1235" t="s">
        <v>2141</v>
      </c>
      <c r="F1235" t="s">
        <v>2137</v>
      </c>
      <c r="G1235" t="s">
        <v>2138</v>
      </c>
      <c r="H1235" t="s">
        <v>2138</v>
      </c>
      <c r="I1235" t="s">
        <v>2138</v>
      </c>
      <c r="J1235" t="s">
        <v>2139</v>
      </c>
      <c r="K1235" t="s">
        <v>3551</v>
      </c>
    </row>
    <row r="1236" spans="3:11" x14ac:dyDescent="0.3">
      <c r="C1236" t="s">
        <v>1291</v>
      </c>
      <c r="D1236" t="s">
        <v>26</v>
      </c>
      <c r="E1236" t="s">
        <v>2141</v>
      </c>
      <c r="F1236" t="s">
        <v>2137</v>
      </c>
      <c r="G1236" t="s">
        <v>2138</v>
      </c>
      <c r="H1236" t="s">
        <v>2138</v>
      </c>
      <c r="I1236" t="s">
        <v>2138</v>
      </c>
      <c r="J1236" t="s">
        <v>2139</v>
      </c>
      <c r="K1236" t="s">
        <v>3552</v>
      </c>
    </row>
    <row r="1237" spans="3:11" x14ac:dyDescent="0.3">
      <c r="C1237" t="s">
        <v>1294</v>
      </c>
      <c r="D1237" t="s">
        <v>26</v>
      </c>
      <c r="E1237" t="s">
        <v>2141</v>
      </c>
      <c r="F1237" t="s">
        <v>2137</v>
      </c>
      <c r="G1237" t="s">
        <v>2138</v>
      </c>
      <c r="H1237" t="s">
        <v>2138</v>
      </c>
      <c r="I1237" t="s">
        <v>2138</v>
      </c>
      <c r="J1237" t="s">
        <v>2139</v>
      </c>
      <c r="K1237" t="s">
        <v>3553</v>
      </c>
    </row>
    <row r="1238" spans="3:11" x14ac:dyDescent="0.3">
      <c r="C1238" t="s">
        <v>1295</v>
      </c>
      <c r="D1238" t="s">
        <v>26</v>
      </c>
      <c r="E1238" t="s">
        <v>2141</v>
      </c>
      <c r="F1238" t="s">
        <v>2137</v>
      </c>
      <c r="G1238" t="s">
        <v>2138</v>
      </c>
      <c r="H1238" t="s">
        <v>2138</v>
      </c>
      <c r="I1238" t="s">
        <v>2138</v>
      </c>
      <c r="J1238" t="s">
        <v>2139</v>
      </c>
      <c r="K1238" t="s">
        <v>3554</v>
      </c>
    </row>
    <row r="1239" spans="3:11" x14ac:dyDescent="0.3">
      <c r="C1239" t="s">
        <v>1298</v>
      </c>
      <c r="D1239" t="s">
        <v>26</v>
      </c>
      <c r="E1239" t="s">
        <v>2141</v>
      </c>
      <c r="F1239" t="s">
        <v>2137</v>
      </c>
      <c r="G1239" t="s">
        <v>2138</v>
      </c>
      <c r="H1239" t="s">
        <v>2138</v>
      </c>
      <c r="I1239" t="s">
        <v>2138</v>
      </c>
      <c r="J1239" t="s">
        <v>2139</v>
      </c>
      <c r="K1239" t="s">
        <v>3555</v>
      </c>
    </row>
    <row r="1240" spans="3:11" x14ac:dyDescent="0.3">
      <c r="C1240" t="s">
        <v>1299</v>
      </c>
      <c r="D1240" t="s">
        <v>26</v>
      </c>
      <c r="E1240" t="s">
        <v>2141</v>
      </c>
      <c r="F1240" t="s">
        <v>2137</v>
      </c>
      <c r="G1240" t="s">
        <v>2138</v>
      </c>
      <c r="H1240" t="s">
        <v>2138</v>
      </c>
      <c r="I1240" t="s">
        <v>2138</v>
      </c>
      <c r="J1240" t="s">
        <v>2139</v>
      </c>
      <c r="K1240" t="s">
        <v>3556</v>
      </c>
    </row>
    <row r="1241" spans="3:11" x14ac:dyDescent="0.3">
      <c r="C1241" t="s">
        <v>1300</v>
      </c>
      <c r="D1241" t="s">
        <v>26</v>
      </c>
      <c r="E1241" t="s">
        <v>2141</v>
      </c>
      <c r="F1241" t="s">
        <v>2137</v>
      </c>
      <c r="G1241" t="s">
        <v>2138</v>
      </c>
      <c r="H1241" t="s">
        <v>2138</v>
      </c>
      <c r="I1241" t="s">
        <v>2138</v>
      </c>
      <c r="J1241" t="s">
        <v>2139</v>
      </c>
      <c r="K1241" t="s">
        <v>3557</v>
      </c>
    </row>
    <row r="1242" spans="3:11" x14ac:dyDescent="0.3">
      <c r="C1242" t="s">
        <v>1301</v>
      </c>
      <c r="D1242" t="s">
        <v>26</v>
      </c>
      <c r="E1242" t="s">
        <v>2141</v>
      </c>
      <c r="F1242" t="s">
        <v>2137</v>
      </c>
      <c r="G1242" t="s">
        <v>2138</v>
      </c>
      <c r="H1242" t="s">
        <v>2138</v>
      </c>
      <c r="I1242" t="s">
        <v>2138</v>
      </c>
      <c r="J1242" t="s">
        <v>2139</v>
      </c>
      <c r="K1242" t="s">
        <v>3558</v>
      </c>
    </row>
    <row r="1243" spans="3:11" x14ac:dyDescent="0.3">
      <c r="C1243" t="s">
        <v>1302</v>
      </c>
      <c r="D1243" t="s">
        <v>26</v>
      </c>
      <c r="E1243" t="s">
        <v>2141</v>
      </c>
      <c r="F1243" t="s">
        <v>2137</v>
      </c>
      <c r="G1243" t="s">
        <v>2138</v>
      </c>
      <c r="H1243" t="s">
        <v>2138</v>
      </c>
      <c r="I1243" t="s">
        <v>2138</v>
      </c>
      <c r="J1243" t="s">
        <v>2139</v>
      </c>
      <c r="K1243" t="s">
        <v>3559</v>
      </c>
    </row>
    <row r="1244" spans="3:11" x14ac:dyDescent="0.3">
      <c r="C1244" t="s">
        <v>1303</v>
      </c>
      <c r="D1244" t="s">
        <v>26</v>
      </c>
      <c r="E1244" t="s">
        <v>2141</v>
      </c>
      <c r="F1244" t="s">
        <v>2137</v>
      </c>
      <c r="G1244" t="s">
        <v>2138</v>
      </c>
      <c r="H1244" t="s">
        <v>2138</v>
      </c>
      <c r="I1244" t="s">
        <v>2138</v>
      </c>
      <c r="J1244" t="s">
        <v>2139</v>
      </c>
      <c r="K1244" t="s">
        <v>3560</v>
      </c>
    </row>
    <row r="1245" spans="3:11" x14ac:dyDescent="0.3">
      <c r="C1245" t="s">
        <v>1304</v>
      </c>
      <c r="D1245" t="s">
        <v>26</v>
      </c>
      <c r="E1245" t="s">
        <v>2141</v>
      </c>
      <c r="F1245" t="s">
        <v>2137</v>
      </c>
      <c r="G1245" t="s">
        <v>2138</v>
      </c>
      <c r="H1245" t="s">
        <v>2138</v>
      </c>
      <c r="I1245" t="s">
        <v>2138</v>
      </c>
      <c r="J1245" t="s">
        <v>2139</v>
      </c>
      <c r="K1245" t="s">
        <v>3561</v>
      </c>
    </row>
    <row r="1246" spans="3:11" x14ac:dyDescent="0.3">
      <c r="C1246" t="s">
        <v>1314</v>
      </c>
      <c r="D1246" t="s">
        <v>26</v>
      </c>
      <c r="E1246" t="s">
        <v>2141</v>
      </c>
      <c r="F1246" t="s">
        <v>2137</v>
      </c>
      <c r="G1246" t="s">
        <v>2138</v>
      </c>
      <c r="H1246" t="s">
        <v>2138</v>
      </c>
      <c r="I1246" t="s">
        <v>2138</v>
      </c>
      <c r="J1246" t="s">
        <v>2139</v>
      </c>
      <c r="K1246" t="s">
        <v>3562</v>
      </c>
    </row>
    <row r="1247" spans="3:11" x14ac:dyDescent="0.3">
      <c r="C1247" t="s">
        <v>1315</v>
      </c>
      <c r="D1247" t="s">
        <v>26</v>
      </c>
      <c r="E1247" t="s">
        <v>2141</v>
      </c>
      <c r="F1247" t="s">
        <v>2137</v>
      </c>
      <c r="G1247" t="s">
        <v>2138</v>
      </c>
      <c r="H1247" t="s">
        <v>2138</v>
      </c>
      <c r="I1247" t="s">
        <v>2138</v>
      </c>
      <c r="J1247" t="s">
        <v>2139</v>
      </c>
      <c r="K1247" t="s">
        <v>3563</v>
      </c>
    </row>
    <row r="1248" spans="3:11" x14ac:dyDescent="0.3">
      <c r="C1248" t="s">
        <v>1316</v>
      </c>
      <c r="D1248" t="s">
        <v>26</v>
      </c>
      <c r="E1248" t="s">
        <v>2141</v>
      </c>
      <c r="F1248" t="s">
        <v>2137</v>
      </c>
      <c r="G1248" t="s">
        <v>2138</v>
      </c>
      <c r="H1248" t="s">
        <v>2138</v>
      </c>
      <c r="I1248" t="s">
        <v>2138</v>
      </c>
      <c r="J1248" t="s">
        <v>2139</v>
      </c>
      <c r="K1248" t="s">
        <v>3564</v>
      </c>
    </row>
    <row r="1249" spans="3:11" x14ac:dyDescent="0.3">
      <c r="C1249" t="s">
        <v>1317</v>
      </c>
      <c r="D1249" t="s">
        <v>26</v>
      </c>
      <c r="E1249" t="s">
        <v>2141</v>
      </c>
      <c r="F1249" t="s">
        <v>2137</v>
      </c>
      <c r="G1249" t="s">
        <v>2138</v>
      </c>
      <c r="H1249" t="s">
        <v>2138</v>
      </c>
      <c r="I1249" t="s">
        <v>2138</v>
      </c>
      <c r="J1249" t="s">
        <v>2139</v>
      </c>
      <c r="K1249" t="s">
        <v>3565</v>
      </c>
    </row>
    <row r="1250" spans="3:11" x14ac:dyDescent="0.3">
      <c r="C1250" t="s">
        <v>1318</v>
      </c>
      <c r="D1250" t="s">
        <v>26</v>
      </c>
      <c r="E1250" t="s">
        <v>2141</v>
      </c>
      <c r="F1250" t="s">
        <v>2137</v>
      </c>
      <c r="G1250" t="s">
        <v>2138</v>
      </c>
      <c r="H1250" t="s">
        <v>2138</v>
      </c>
      <c r="I1250" t="s">
        <v>2138</v>
      </c>
      <c r="J1250" t="s">
        <v>2139</v>
      </c>
      <c r="K1250" t="s">
        <v>3566</v>
      </c>
    </row>
    <row r="1251" spans="3:11" x14ac:dyDescent="0.3">
      <c r="C1251" t="s">
        <v>1319</v>
      </c>
      <c r="D1251" t="s">
        <v>26</v>
      </c>
      <c r="E1251" t="s">
        <v>2141</v>
      </c>
      <c r="F1251" t="s">
        <v>2137</v>
      </c>
      <c r="G1251" t="s">
        <v>2138</v>
      </c>
      <c r="H1251" t="s">
        <v>2138</v>
      </c>
      <c r="I1251" t="s">
        <v>2138</v>
      </c>
      <c r="J1251" t="s">
        <v>2139</v>
      </c>
      <c r="K1251" t="s">
        <v>3567</v>
      </c>
    </row>
    <row r="1252" spans="3:11" x14ac:dyDescent="0.3">
      <c r="C1252" t="s">
        <v>1320</v>
      </c>
      <c r="D1252" t="s">
        <v>26</v>
      </c>
      <c r="E1252" t="s">
        <v>2141</v>
      </c>
      <c r="F1252" t="s">
        <v>2137</v>
      </c>
      <c r="G1252" t="s">
        <v>2138</v>
      </c>
      <c r="H1252" t="s">
        <v>2138</v>
      </c>
      <c r="I1252" t="s">
        <v>2138</v>
      </c>
      <c r="J1252" t="s">
        <v>2139</v>
      </c>
      <c r="K1252" t="s">
        <v>3568</v>
      </c>
    </row>
    <row r="1253" spans="3:11" x14ac:dyDescent="0.3">
      <c r="C1253" t="s">
        <v>1321</v>
      </c>
      <c r="D1253" t="s">
        <v>26</v>
      </c>
      <c r="E1253" t="s">
        <v>2141</v>
      </c>
      <c r="F1253" t="s">
        <v>2137</v>
      </c>
      <c r="G1253" t="s">
        <v>2138</v>
      </c>
      <c r="H1253" t="s">
        <v>2138</v>
      </c>
      <c r="I1253" t="s">
        <v>2138</v>
      </c>
      <c r="J1253" t="s">
        <v>2139</v>
      </c>
      <c r="K1253" t="s">
        <v>3569</v>
      </c>
    </row>
    <row r="1254" spans="3:11" x14ac:dyDescent="0.3">
      <c r="C1254" t="s">
        <v>1322</v>
      </c>
      <c r="D1254" t="s">
        <v>26</v>
      </c>
      <c r="E1254" t="s">
        <v>2141</v>
      </c>
      <c r="F1254" t="s">
        <v>2137</v>
      </c>
      <c r="G1254" t="s">
        <v>2138</v>
      </c>
      <c r="H1254" t="s">
        <v>2138</v>
      </c>
      <c r="I1254" t="s">
        <v>2138</v>
      </c>
      <c r="J1254" t="s">
        <v>2139</v>
      </c>
      <c r="K1254" t="s">
        <v>3570</v>
      </c>
    </row>
    <row r="1255" spans="3:11" x14ac:dyDescent="0.3">
      <c r="C1255" t="s">
        <v>1323</v>
      </c>
      <c r="D1255" t="s">
        <v>26</v>
      </c>
      <c r="E1255" t="s">
        <v>2141</v>
      </c>
      <c r="F1255" t="s">
        <v>2137</v>
      </c>
      <c r="G1255" t="s">
        <v>2138</v>
      </c>
      <c r="H1255" t="s">
        <v>2138</v>
      </c>
      <c r="I1255" t="s">
        <v>2138</v>
      </c>
      <c r="J1255" t="s">
        <v>2139</v>
      </c>
      <c r="K1255" t="s">
        <v>3571</v>
      </c>
    </row>
    <row r="1256" spans="3:11" x14ac:dyDescent="0.3">
      <c r="C1256" t="s">
        <v>1324</v>
      </c>
      <c r="D1256" t="s">
        <v>26</v>
      </c>
      <c r="E1256" t="s">
        <v>2141</v>
      </c>
      <c r="F1256" t="s">
        <v>2137</v>
      </c>
      <c r="G1256" t="s">
        <v>2138</v>
      </c>
      <c r="H1256" t="s">
        <v>2138</v>
      </c>
      <c r="I1256" t="s">
        <v>2138</v>
      </c>
      <c r="J1256" t="s">
        <v>2139</v>
      </c>
      <c r="K1256" t="s">
        <v>3572</v>
      </c>
    </row>
    <row r="1257" spans="3:11" x14ac:dyDescent="0.3">
      <c r="C1257" t="s">
        <v>1325</v>
      </c>
      <c r="D1257" t="s">
        <v>26</v>
      </c>
      <c r="E1257" t="s">
        <v>2141</v>
      </c>
      <c r="F1257" t="s">
        <v>2137</v>
      </c>
      <c r="G1257" t="s">
        <v>2138</v>
      </c>
      <c r="H1257" t="s">
        <v>2138</v>
      </c>
      <c r="I1257" t="s">
        <v>2138</v>
      </c>
      <c r="J1257" t="s">
        <v>2139</v>
      </c>
      <c r="K1257" t="s">
        <v>3573</v>
      </c>
    </row>
    <row r="1258" spans="3:11" x14ac:dyDescent="0.3">
      <c r="C1258" t="s">
        <v>1326</v>
      </c>
      <c r="D1258" t="s">
        <v>26</v>
      </c>
      <c r="E1258" t="s">
        <v>2141</v>
      </c>
      <c r="F1258" t="s">
        <v>2137</v>
      </c>
      <c r="G1258" t="s">
        <v>2138</v>
      </c>
      <c r="H1258" t="s">
        <v>2138</v>
      </c>
      <c r="I1258" t="s">
        <v>2138</v>
      </c>
      <c r="J1258" t="s">
        <v>2139</v>
      </c>
      <c r="K1258" t="s">
        <v>3574</v>
      </c>
    </row>
    <row r="1259" spans="3:11" x14ac:dyDescent="0.3">
      <c r="C1259" t="s">
        <v>1327</v>
      </c>
      <c r="D1259" t="s">
        <v>26</v>
      </c>
      <c r="E1259" t="s">
        <v>2141</v>
      </c>
      <c r="F1259" t="s">
        <v>2137</v>
      </c>
      <c r="G1259" t="s">
        <v>2138</v>
      </c>
      <c r="H1259" t="s">
        <v>2138</v>
      </c>
      <c r="I1259" t="s">
        <v>2138</v>
      </c>
      <c r="J1259" t="s">
        <v>2139</v>
      </c>
      <c r="K1259" t="s">
        <v>3575</v>
      </c>
    </row>
    <row r="1260" spans="3:11" x14ac:dyDescent="0.3">
      <c r="C1260" t="s">
        <v>1328</v>
      </c>
      <c r="D1260" t="s">
        <v>26</v>
      </c>
      <c r="E1260" t="s">
        <v>2141</v>
      </c>
      <c r="F1260" t="s">
        <v>2137</v>
      </c>
      <c r="G1260" t="s">
        <v>2138</v>
      </c>
      <c r="H1260" t="s">
        <v>2138</v>
      </c>
      <c r="I1260" t="s">
        <v>2138</v>
      </c>
      <c r="J1260" t="s">
        <v>2139</v>
      </c>
      <c r="K1260" t="s">
        <v>3576</v>
      </c>
    </row>
    <row r="1261" spans="3:11" x14ac:dyDescent="0.3">
      <c r="C1261" t="s">
        <v>1329</v>
      </c>
      <c r="D1261" t="s">
        <v>26</v>
      </c>
      <c r="E1261" t="s">
        <v>2141</v>
      </c>
      <c r="F1261" t="s">
        <v>2137</v>
      </c>
      <c r="G1261" t="s">
        <v>2138</v>
      </c>
      <c r="H1261" t="s">
        <v>2138</v>
      </c>
      <c r="I1261" t="s">
        <v>2138</v>
      </c>
      <c r="J1261" t="s">
        <v>2139</v>
      </c>
      <c r="K1261" t="s">
        <v>3577</v>
      </c>
    </row>
    <row r="1262" spans="3:11" x14ac:dyDescent="0.3">
      <c r="C1262" t="s">
        <v>1330</v>
      </c>
      <c r="D1262" t="s">
        <v>26</v>
      </c>
      <c r="E1262" t="s">
        <v>2141</v>
      </c>
      <c r="F1262" t="s">
        <v>2137</v>
      </c>
      <c r="G1262" t="s">
        <v>2138</v>
      </c>
      <c r="H1262" t="s">
        <v>2138</v>
      </c>
      <c r="I1262" t="s">
        <v>2138</v>
      </c>
      <c r="J1262" t="s">
        <v>2139</v>
      </c>
      <c r="K1262" t="s">
        <v>3578</v>
      </c>
    </row>
    <row r="1263" spans="3:11" x14ac:dyDescent="0.3">
      <c r="C1263" t="s">
        <v>1331</v>
      </c>
      <c r="D1263" t="s">
        <v>26</v>
      </c>
      <c r="E1263" t="s">
        <v>2141</v>
      </c>
      <c r="F1263" t="s">
        <v>2137</v>
      </c>
      <c r="G1263" t="s">
        <v>2138</v>
      </c>
      <c r="H1263" t="s">
        <v>2138</v>
      </c>
      <c r="I1263" t="s">
        <v>2138</v>
      </c>
      <c r="J1263" t="s">
        <v>2139</v>
      </c>
      <c r="K1263" t="s">
        <v>3579</v>
      </c>
    </row>
    <row r="1264" spans="3:11" x14ac:dyDescent="0.3">
      <c r="C1264" t="s">
        <v>1332</v>
      </c>
      <c r="D1264" t="s">
        <v>26</v>
      </c>
      <c r="E1264" t="s">
        <v>2141</v>
      </c>
      <c r="F1264" t="s">
        <v>2137</v>
      </c>
      <c r="G1264" t="s">
        <v>2138</v>
      </c>
      <c r="H1264" t="s">
        <v>2138</v>
      </c>
      <c r="I1264" t="s">
        <v>2138</v>
      </c>
      <c r="J1264" t="s">
        <v>2139</v>
      </c>
      <c r="K1264" t="s">
        <v>3580</v>
      </c>
    </row>
    <row r="1265" spans="3:11" x14ac:dyDescent="0.3">
      <c r="C1265" t="s">
        <v>1333</v>
      </c>
      <c r="D1265" t="s">
        <v>26</v>
      </c>
      <c r="E1265" t="s">
        <v>2141</v>
      </c>
      <c r="F1265" t="s">
        <v>2137</v>
      </c>
      <c r="G1265" t="s">
        <v>2138</v>
      </c>
      <c r="H1265" t="s">
        <v>2138</v>
      </c>
      <c r="I1265" t="s">
        <v>2138</v>
      </c>
      <c r="J1265" t="s">
        <v>2139</v>
      </c>
      <c r="K1265" t="s">
        <v>3581</v>
      </c>
    </row>
    <row r="1266" spans="3:11" x14ac:dyDescent="0.3">
      <c r="C1266" t="s">
        <v>1334</v>
      </c>
      <c r="D1266" t="s">
        <v>26</v>
      </c>
      <c r="E1266" t="s">
        <v>2141</v>
      </c>
      <c r="F1266" t="s">
        <v>2137</v>
      </c>
      <c r="G1266" t="s">
        <v>2138</v>
      </c>
      <c r="H1266" t="s">
        <v>2138</v>
      </c>
      <c r="I1266" t="s">
        <v>2138</v>
      </c>
      <c r="J1266" t="s">
        <v>2139</v>
      </c>
      <c r="K1266" t="s">
        <v>3582</v>
      </c>
    </row>
    <row r="1267" spans="3:11" x14ac:dyDescent="0.3">
      <c r="C1267" t="s">
        <v>1335</v>
      </c>
      <c r="D1267" t="s">
        <v>26</v>
      </c>
      <c r="E1267" t="s">
        <v>2141</v>
      </c>
      <c r="F1267" t="s">
        <v>2137</v>
      </c>
      <c r="G1267" t="s">
        <v>2138</v>
      </c>
      <c r="H1267" t="s">
        <v>2138</v>
      </c>
      <c r="I1267" t="s">
        <v>2138</v>
      </c>
      <c r="J1267" t="s">
        <v>2139</v>
      </c>
      <c r="K1267" t="s">
        <v>3583</v>
      </c>
    </row>
    <row r="1268" spans="3:11" x14ac:dyDescent="0.3">
      <c r="C1268" t="s">
        <v>1337</v>
      </c>
      <c r="D1268" t="s">
        <v>26</v>
      </c>
      <c r="E1268" t="s">
        <v>2141</v>
      </c>
      <c r="F1268" t="s">
        <v>2137</v>
      </c>
      <c r="G1268" t="s">
        <v>2138</v>
      </c>
      <c r="H1268" t="s">
        <v>2138</v>
      </c>
      <c r="I1268" t="s">
        <v>2138</v>
      </c>
      <c r="J1268" t="s">
        <v>2139</v>
      </c>
      <c r="K1268" t="s">
        <v>3584</v>
      </c>
    </row>
    <row r="1269" spans="3:11" x14ac:dyDescent="0.3">
      <c r="C1269" t="s">
        <v>1338</v>
      </c>
      <c r="D1269" t="s">
        <v>26</v>
      </c>
      <c r="E1269" t="s">
        <v>2141</v>
      </c>
      <c r="F1269" t="s">
        <v>2137</v>
      </c>
      <c r="G1269" t="s">
        <v>2138</v>
      </c>
      <c r="H1269" t="s">
        <v>2138</v>
      </c>
      <c r="I1269" t="s">
        <v>2138</v>
      </c>
      <c r="J1269" t="s">
        <v>2139</v>
      </c>
      <c r="K1269" t="s">
        <v>3585</v>
      </c>
    </row>
    <row r="1270" spans="3:11" x14ac:dyDescent="0.3">
      <c r="C1270" t="s">
        <v>1339</v>
      </c>
      <c r="D1270" t="s">
        <v>26</v>
      </c>
      <c r="E1270" t="s">
        <v>2141</v>
      </c>
      <c r="F1270" t="s">
        <v>2137</v>
      </c>
      <c r="G1270" t="s">
        <v>2138</v>
      </c>
      <c r="H1270" t="s">
        <v>2138</v>
      </c>
      <c r="I1270" t="s">
        <v>2138</v>
      </c>
      <c r="J1270" t="s">
        <v>2139</v>
      </c>
      <c r="K1270" t="s">
        <v>3586</v>
      </c>
    </row>
    <row r="1271" spans="3:11" x14ac:dyDescent="0.3">
      <c r="C1271" t="s">
        <v>1340</v>
      </c>
      <c r="D1271" t="s">
        <v>26</v>
      </c>
      <c r="E1271" t="s">
        <v>2141</v>
      </c>
      <c r="F1271" t="s">
        <v>2137</v>
      </c>
      <c r="G1271" t="s">
        <v>2138</v>
      </c>
      <c r="H1271" t="s">
        <v>2138</v>
      </c>
      <c r="I1271" t="s">
        <v>2138</v>
      </c>
      <c r="J1271" t="s">
        <v>2139</v>
      </c>
      <c r="K1271" t="s">
        <v>3587</v>
      </c>
    </row>
    <row r="1272" spans="3:11" x14ac:dyDescent="0.3">
      <c r="C1272" t="s">
        <v>1341</v>
      </c>
      <c r="D1272" t="s">
        <v>26</v>
      </c>
      <c r="E1272" t="s">
        <v>2141</v>
      </c>
      <c r="F1272" t="s">
        <v>2137</v>
      </c>
      <c r="G1272" t="s">
        <v>2138</v>
      </c>
      <c r="H1272" t="s">
        <v>2138</v>
      </c>
      <c r="I1272" t="s">
        <v>2138</v>
      </c>
      <c r="J1272" t="s">
        <v>2139</v>
      </c>
      <c r="K1272" t="s">
        <v>3588</v>
      </c>
    </row>
    <row r="1273" spans="3:11" x14ac:dyDescent="0.3">
      <c r="C1273" t="s">
        <v>1342</v>
      </c>
      <c r="D1273" t="s">
        <v>26</v>
      </c>
      <c r="E1273" t="s">
        <v>2141</v>
      </c>
      <c r="F1273" t="s">
        <v>2137</v>
      </c>
      <c r="G1273" t="s">
        <v>2138</v>
      </c>
      <c r="H1273" t="s">
        <v>2138</v>
      </c>
      <c r="I1273" t="s">
        <v>2138</v>
      </c>
      <c r="J1273" t="s">
        <v>2139</v>
      </c>
      <c r="K1273" t="s">
        <v>3589</v>
      </c>
    </row>
    <row r="1274" spans="3:11" x14ac:dyDescent="0.3">
      <c r="C1274" t="s">
        <v>1343</v>
      </c>
      <c r="D1274" t="s">
        <v>26</v>
      </c>
      <c r="E1274" t="s">
        <v>2141</v>
      </c>
      <c r="F1274" t="s">
        <v>2137</v>
      </c>
      <c r="G1274" t="s">
        <v>2138</v>
      </c>
      <c r="H1274" t="s">
        <v>2138</v>
      </c>
      <c r="I1274" t="s">
        <v>2138</v>
      </c>
      <c r="J1274" t="s">
        <v>2139</v>
      </c>
      <c r="K1274" t="s">
        <v>3590</v>
      </c>
    </row>
    <row r="1275" spans="3:11" x14ac:dyDescent="0.3">
      <c r="C1275" t="s">
        <v>1344</v>
      </c>
      <c r="D1275" t="s">
        <v>26</v>
      </c>
      <c r="E1275" t="s">
        <v>2141</v>
      </c>
      <c r="F1275" t="s">
        <v>2137</v>
      </c>
      <c r="G1275" t="s">
        <v>2138</v>
      </c>
      <c r="H1275" t="s">
        <v>2138</v>
      </c>
      <c r="I1275" t="s">
        <v>2138</v>
      </c>
      <c r="J1275" t="s">
        <v>2139</v>
      </c>
      <c r="K1275" t="s">
        <v>3591</v>
      </c>
    </row>
    <row r="1276" spans="3:11" x14ac:dyDescent="0.3">
      <c r="C1276" t="s">
        <v>1345</v>
      </c>
      <c r="D1276" t="s">
        <v>26</v>
      </c>
      <c r="E1276" t="s">
        <v>2141</v>
      </c>
      <c r="F1276" t="s">
        <v>2137</v>
      </c>
      <c r="G1276" t="s">
        <v>2138</v>
      </c>
      <c r="H1276" t="s">
        <v>2138</v>
      </c>
      <c r="I1276" t="s">
        <v>2138</v>
      </c>
      <c r="J1276" t="s">
        <v>2139</v>
      </c>
      <c r="K1276" t="s">
        <v>3592</v>
      </c>
    </row>
    <row r="1277" spans="3:11" x14ac:dyDescent="0.3">
      <c r="C1277" t="s">
        <v>1378</v>
      </c>
      <c r="D1277" t="s">
        <v>26</v>
      </c>
      <c r="E1277" t="s">
        <v>2141</v>
      </c>
      <c r="F1277" t="s">
        <v>2137</v>
      </c>
      <c r="G1277" t="s">
        <v>2138</v>
      </c>
      <c r="H1277" t="s">
        <v>2138</v>
      </c>
      <c r="I1277" t="s">
        <v>2138</v>
      </c>
      <c r="J1277" t="s">
        <v>2139</v>
      </c>
      <c r="K1277" t="s">
        <v>3593</v>
      </c>
    </row>
    <row r="1278" spans="3:11" x14ac:dyDescent="0.3">
      <c r="C1278" t="s">
        <v>1381</v>
      </c>
      <c r="D1278" t="s">
        <v>26</v>
      </c>
      <c r="E1278" t="s">
        <v>2141</v>
      </c>
      <c r="F1278" t="s">
        <v>2137</v>
      </c>
      <c r="G1278" t="s">
        <v>2138</v>
      </c>
      <c r="H1278" t="s">
        <v>2138</v>
      </c>
      <c r="I1278" t="s">
        <v>2138</v>
      </c>
      <c r="J1278" t="s">
        <v>2139</v>
      </c>
      <c r="K1278" t="s">
        <v>3594</v>
      </c>
    </row>
    <row r="1279" spans="3:11" x14ac:dyDescent="0.3">
      <c r="C1279" t="s">
        <v>1382</v>
      </c>
      <c r="D1279" t="s">
        <v>26</v>
      </c>
      <c r="E1279" t="s">
        <v>2141</v>
      </c>
      <c r="F1279" t="s">
        <v>2137</v>
      </c>
      <c r="G1279" t="s">
        <v>2138</v>
      </c>
      <c r="H1279" t="s">
        <v>2138</v>
      </c>
      <c r="I1279" t="s">
        <v>2138</v>
      </c>
      <c r="J1279" t="s">
        <v>2139</v>
      </c>
      <c r="K1279" t="s">
        <v>3595</v>
      </c>
    </row>
    <row r="1280" spans="3:11" x14ac:dyDescent="0.3">
      <c r="C1280" t="s">
        <v>1384</v>
      </c>
      <c r="D1280" t="s">
        <v>26</v>
      </c>
      <c r="E1280" t="s">
        <v>2141</v>
      </c>
      <c r="F1280" t="s">
        <v>2137</v>
      </c>
      <c r="G1280" t="s">
        <v>2138</v>
      </c>
      <c r="H1280" t="s">
        <v>2138</v>
      </c>
      <c r="I1280" t="s">
        <v>2138</v>
      </c>
      <c r="J1280" t="s">
        <v>2139</v>
      </c>
      <c r="K1280" t="s">
        <v>3596</v>
      </c>
    </row>
    <row r="1281" spans="3:11" x14ac:dyDescent="0.3">
      <c r="C1281" t="s">
        <v>1385</v>
      </c>
      <c r="D1281" t="s">
        <v>26</v>
      </c>
      <c r="E1281" t="s">
        <v>2141</v>
      </c>
      <c r="F1281" t="s">
        <v>2137</v>
      </c>
      <c r="G1281" t="s">
        <v>2138</v>
      </c>
      <c r="H1281" t="s">
        <v>2138</v>
      </c>
      <c r="I1281" t="s">
        <v>2138</v>
      </c>
      <c r="J1281" t="s">
        <v>2139</v>
      </c>
      <c r="K1281" t="s">
        <v>3597</v>
      </c>
    </row>
    <row r="1282" spans="3:11" x14ac:dyDescent="0.3">
      <c r="C1282" t="s">
        <v>1386</v>
      </c>
      <c r="D1282" t="s">
        <v>26</v>
      </c>
      <c r="E1282" t="s">
        <v>2141</v>
      </c>
      <c r="F1282" t="s">
        <v>2137</v>
      </c>
      <c r="G1282" t="s">
        <v>2138</v>
      </c>
      <c r="H1282" t="s">
        <v>2138</v>
      </c>
      <c r="I1282" t="s">
        <v>2138</v>
      </c>
      <c r="J1282" t="s">
        <v>2139</v>
      </c>
      <c r="K1282" t="s">
        <v>3598</v>
      </c>
    </row>
    <row r="1283" spans="3:11" x14ac:dyDescent="0.3">
      <c r="C1283" t="s">
        <v>1387</v>
      </c>
      <c r="D1283" t="s">
        <v>26</v>
      </c>
      <c r="E1283" t="s">
        <v>2141</v>
      </c>
      <c r="F1283" t="s">
        <v>2137</v>
      </c>
      <c r="G1283" t="s">
        <v>2138</v>
      </c>
      <c r="H1283" t="s">
        <v>2138</v>
      </c>
      <c r="I1283" t="s">
        <v>2138</v>
      </c>
      <c r="J1283" t="s">
        <v>2139</v>
      </c>
      <c r="K1283" t="s">
        <v>3599</v>
      </c>
    </row>
    <row r="1284" spans="3:11" x14ac:dyDescent="0.3">
      <c r="C1284" t="s">
        <v>1388</v>
      </c>
      <c r="D1284" t="s">
        <v>26</v>
      </c>
      <c r="E1284" t="s">
        <v>2141</v>
      </c>
      <c r="F1284" t="s">
        <v>2137</v>
      </c>
      <c r="G1284" t="s">
        <v>2138</v>
      </c>
      <c r="H1284" t="s">
        <v>2138</v>
      </c>
      <c r="I1284" t="s">
        <v>2138</v>
      </c>
      <c r="J1284" t="s">
        <v>2139</v>
      </c>
      <c r="K1284" t="s">
        <v>3600</v>
      </c>
    </row>
    <row r="1285" spans="3:11" x14ac:dyDescent="0.3">
      <c r="C1285" t="s">
        <v>1389</v>
      </c>
      <c r="D1285" t="s">
        <v>26</v>
      </c>
      <c r="E1285" t="s">
        <v>2141</v>
      </c>
      <c r="F1285" t="s">
        <v>2137</v>
      </c>
      <c r="G1285" t="s">
        <v>2138</v>
      </c>
      <c r="H1285" t="s">
        <v>2138</v>
      </c>
      <c r="I1285" t="s">
        <v>2138</v>
      </c>
      <c r="J1285" t="s">
        <v>2139</v>
      </c>
      <c r="K1285" t="s">
        <v>3601</v>
      </c>
    </row>
    <row r="1286" spans="3:11" x14ac:dyDescent="0.3">
      <c r="C1286" t="s">
        <v>1390</v>
      </c>
      <c r="D1286" t="s">
        <v>26</v>
      </c>
      <c r="E1286" t="s">
        <v>2141</v>
      </c>
      <c r="F1286" t="s">
        <v>2137</v>
      </c>
      <c r="G1286" t="s">
        <v>2138</v>
      </c>
      <c r="H1286" t="s">
        <v>2138</v>
      </c>
      <c r="I1286" t="s">
        <v>2138</v>
      </c>
      <c r="J1286" t="s">
        <v>2139</v>
      </c>
      <c r="K1286" t="s">
        <v>3602</v>
      </c>
    </row>
    <row r="1287" spans="3:11" x14ac:dyDescent="0.3">
      <c r="C1287" t="s">
        <v>1391</v>
      </c>
      <c r="D1287" t="s">
        <v>26</v>
      </c>
      <c r="E1287" t="s">
        <v>2141</v>
      </c>
      <c r="F1287" t="s">
        <v>2137</v>
      </c>
      <c r="G1287" t="s">
        <v>2138</v>
      </c>
      <c r="H1287" t="s">
        <v>2138</v>
      </c>
      <c r="I1287" t="s">
        <v>2138</v>
      </c>
      <c r="J1287" t="s">
        <v>2139</v>
      </c>
      <c r="K1287" t="s">
        <v>3603</v>
      </c>
    </row>
    <row r="1288" spans="3:11" x14ac:dyDescent="0.3">
      <c r="C1288" t="s">
        <v>1392</v>
      </c>
      <c r="D1288" t="s">
        <v>26</v>
      </c>
      <c r="E1288" t="s">
        <v>2141</v>
      </c>
      <c r="F1288" t="s">
        <v>2137</v>
      </c>
      <c r="G1288" t="s">
        <v>2138</v>
      </c>
      <c r="H1288" t="s">
        <v>2138</v>
      </c>
      <c r="I1288" t="s">
        <v>2138</v>
      </c>
      <c r="J1288" t="s">
        <v>2139</v>
      </c>
      <c r="K1288" t="s">
        <v>3604</v>
      </c>
    </row>
    <row r="1289" spans="3:11" x14ac:dyDescent="0.3">
      <c r="C1289" t="s">
        <v>1393</v>
      </c>
      <c r="D1289" t="s">
        <v>26</v>
      </c>
      <c r="E1289" t="s">
        <v>2141</v>
      </c>
      <c r="F1289" t="s">
        <v>2137</v>
      </c>
      <c r="G1289" t="s">
        <v>2138</v>
      </c>
      <c r="H1289" t="s">
        <v>2138</v>
      </c>
      <c r="I1289" t="s">
        <v>2138</v>
      </c>
      <c r="J1289" t="s">
        <v>2139</v>
      </c>
      <c r="K1289" t="s">
        <v>3605</v>
      </c>
    </row>
    <row r="1290" spans="3:11" x14ac:dyDescent="0.3">
      <c r="C1290" t="s">
        <v>1397</v>
      </c>
      <c r="D1290" t="s">
        <v>26</v>
      </c>
      <c r="E1290" t="s">
        <v>2141</v>
      </c>
      <c r="F1290" t="s">
        <v>2137</v>
      </c>
      <c r="G1290" t="s">
        <v>2138</v>
      </c>
      <c r="H1290" t="s">
        <v>2138</v>
      </c>
      <c r="I1290" t="s">
        <v>2138</v>
      </c>
      <c r="J1290" t="s">
        <v>2139</v>
      </c>
      <c r="K1290" t="s">
        <v>3606</v>
      </c>
    </row>
    <row r="1291" spans="3:11" x14ac:dyDescent="0.3">
      <c r="C1291" t="s">
        <v>1400</v>
      </c>
      <c r="D1291" t="s">
        <v>26</v>
      </c>
      <c r="E1291" t="s">
        <v>2141</v>
      </c>
      <c r="F1291" t="s">
        <v>2137</v>
      </c>
      <c r="G1291" t="s">
        <v>2138</v>
      </c>
      <c r="H1291" t="s">
        <v>2138</v>
      </c>
      <c r="I1291" t="s">
        <v>2138</v>
      </c>
      <c r="J1291" t="s">
        <v>2139</v>
      </c>
      <c r="K1291" t="s">
        <v>3607</v>
      </c>
    </row>
    <row r="1292" spans="3:11" x14ac:dyDescent="0.3">
      <c r="C1292" t="s">
        <v>1401</v>
      </c>
      <c r="D1292" t="s">
        <v>26</v>
      </c>
      <c r="E1292" t="s">
        <v>2141</v>
      </c>
      <c r="F1292" t="s">
        <v>2137</v>
      </c>
      <c r="G1292" t="s">
        <v>2138</v>
      </c>
      <c r="H1292" t="s">
        <v>2138</v>
      </c>
      <c r="I1292" t="s">
        <v>2138</v>
      </c>
      <c r="J1292" t="s">
        <v>2139</v>
      </c>
      <c r="K1292" t="s">
        <v>3608</v>
      </c>
    </row>
    <row r="1293" spans="3:11" x14ac:dyDescent="0.3">
      <c r="C1293" t="s">
        <v>1402</v>
      </c>
      <c r="D1293" t="s">
        <v>26</v>
      </c>
      <c r="E1293" t="s">
        <v>2141</v>
      </c>
      <c r="F1293" t="s">
        <v>2137</v>
      </c>
      <c r="G1293" t="s">
        <v>2138</v>
      </c>
      <c r="H1293" t="s">
        <v>2138</v>
      </c>
      <c r="I1293" t="s">
        <v>2138</v>
      </c>
      <c r="J1293" t="s">
        <v>2139</v>
      </c>
      <c r="K1293" t="s">
        <v>3609</v>
      </c>
    </row>
    <row r="1294" spans="3:11" x14ac:dyDescent="0.3">
      <c r="C1294" t="s">
        <v>1403</v>
      </c>
      <c r="D1294" t="s">
        <v>26</v>
      </c>
      <c r="E1294" t="s">
        <v>2141</v>
      </c>
      <c r="F1294" t="s">
        <v>2137</v>
      </c>
      <c r="G1294" t="s">
        <v>2138</v>
      </c>
      <c r="H1294" t="s">
        <v>2138</v>
      </c>
      <c r="I1294" t="s">
        <v>2138</v>
      </c>
      <c r="J1294" t="s">
        <v>2139</v>
      </c>
      <c r="K1294" t="s">
        <v>3610</v>
      </c>
    </row>
    <row r="1295" spans="3:11" x14ac:dyDescent="0.3">
      <c r="C1295" t="s">
        <v>1404</v>
      </c>
      <c r="D1295" t="s">
        <v>26</v>
      </c>
      <c r="E1295" t="s">
        <v>2141</v>
      </c>
      <c r="F1295" t="s">
        <v>2137</v>
      </c>
      <c r="G1295" t="s">
        <v>2138</v>
      </c>
      <c r="H1295" t="s">
        <v>2138</v>
      </c>
      <c r="I1295" t="s">
        <v>2138</v>
      </c>
      <c r="J1295" t="s">
        <v>2139</v>
      </c>
      <c r="K1295" t="s">
        <v>3611</v>
      </c>
    </row>
    <row r="1296" spans="3:11" x14ac:dyDescent="0.3">
      <c r="C1296" t="s">
        <v>1405</v>
      </c>
      <c r="D1296" t="s">
        <v>26</v>
      </c>
      <c r="E1296" t="s">
        <v>2141</v>
      </c>
      <c r="F1296" t="s">
        <v>2137</v>
      </c>
      <c r="G1296" t="s">
        <v>2138</v>
      </c>
      <c r="H1296" t="s">
        <v>2138</v>
      </c>
      <c r="I1296" t="s">
        <v>2138</v>
      </c>
      <c r="J1296" t="s">
        <v>2139</v>
      </c>
      <c r="K1296" t="s">
        <v>3612</v>
      </c>
    </row>
    <row r="1297" spans="3:11" x14ac:dyDescent="0.3">
      <c r="C1297" t="s">
        <v>1409</v>
      </c>
      <c r="D1297" t="s">
        <v>26</v>
      </c>
      <c r="E1297" t="s">
        <v>2141</v>
      </c>
      <c r="F1297" t="s">
        <v>2137</v>
      </c>
      <c r="G1297" t="s">
        <v>2138</v>
      </c>
      <c r="H1297" t="s">
        <v>2138</v>
      </c>
      <c r="I1297" t="s">
        <v>2138</v>
      </c>
      <c r="J1297" t="s">
        <v>2139</v>
      </c>
      <c r="K1297" t="s">
        <v>3613</v>
      </c>
    </row>
    <row r="1298" spans="3:11" x14ac:dyDescent="0.3">
      <c r="C1298" t="s">
        <v>1413</v>
      </c>
      <c r="D1298" t="s">
        <v>26</v>
      </c>
      <c r="E1298" t="s">
        <v>2141</v>
      </c>
      <c r="F1298" t="s">
        <v>2137</v>
      </c>
      <c r="G1298" t="s">
        <v>2138</v>
      </c>
      <c r="H1298" t="s">
        <v>2138</v>
      </c>
      <c r="I1298" t="s">
        <v>2138</v>
      </c>
      <c r="J1298" t="s">
        <v>2139</v>
      </c>
      <c r="K1298" t="s">
        <v>3614</v>
      </c>
    </row>
    <row r="1299" spans="3:11" x14ac:dyDescent="0.3">
      <c r="C1299" t="s">
        <v>1414</v>
      </c>
      <c r="D1299" t="s">
        <v>26</v>
      </c>
      <c r="E1299" t="s">
        <v>2141</v>
      </c>
      <c r="F1299" t="s">
        <v>2137</v>
      </c>
      <c r="G1299" t="s">
        <v>2138</v>
      </c>
      <c r="H1299" t="s">
        <v>2138</v>
      </c>
      <c r="I1299" t="s">
        <v>2138</v>
      </c>
      <c r="J1299" t="s">
        <v>2139</v>
      </c>
      <c r="K1299" t="s">
        <v>3615</v>
      </c>
    </row>
    <row r="1300" spans="3:11" x14ac:dyDescent="0.3">
      <c r="C1300" t="s">
        <v>1415</v>
      </c>
      <c r="D1300" t="s">
        <v>26</v>
      </c>
      <c r="E1300" t="s">
        <v>2141</v>
      </c>
      <c r="F1300" t="s">
        <v>2137</v>
      </c>
      <c r="G1300" t="s">
        <v>2138</v>
      </c>
      <c r="H1300" t="s">
        <v>2138</v>
      </c>
      <c r="I1300" t="s">
        <v>2138</v>
      </c>
      <c r="J1300" t="s">
        <v>2139</v>
      </c>
      <c r="K1300" t="s">
        <v>3616</v>
      </c>
    </row>
    <row r="1301" spans="3:11" x14ac:dyDescent="0.3">
      <c r="C1301" t="s">
        <v>1416</v>
      </c>
      <c r="D1301" t="s">
        <v>26</v>
      </c>
      <c r="E1301" t="s">
        <v>2141</v>
      </c>
      <c r="F1301" t="s">
        <v>2137</v>
      </c>
      <c r="G1301" t="s">
        <v>2138</v>
      </c>
      <c r="H1301" t="s">
        <v>2138</v>
      </c>
      <c r="I1301" t="s">
        <v>2138</v>
      </c>
      <c r="J1301" t="s">
        <v>2139</v>
      </c>
      <c r="K1301" t="s">
        <v>3617</v>
      </c>
    </row>
    <row r="1302" spans="3:11" x14ac:dyDescent="0.3">
      <c r="C1302" t="s">
        <v>1417</v>
      </c>
      <c r="D1302" t="s">
        <v>26</v>
      </c>
      <c r="E1302" t="s">
        <v>2141</v>
      </c>
      <c r="F1302" t="s">
        <v>2137</v>
      </c>
      <c r="G1302" t="s">
        <v>2138</v>
      </c>
      <c r="H1302" t="s">
        <v>2138</v>
      </c>
      <c r="I1302" t="s">
        <v>2138</v>
      </c>
      <c r="J1302" t="s">
        <v>2139</v>
      </c>
      <c r="K1302" t="s">
        <v>3618</v>
      </c>
    </row>
    <row r="1303" spans="3:11" x14ac:dyDescent="0.3">
      <c r="C1303" t="s">
        <v>1418</v>
      </c>
      <c r="D1303" t="s">
        <v>26</v>
      </c>
      <c r="E1303" t="s">
        <v>2141</v>
      </c>
      <c r="F1303" t="s">
        <v>2137</v>
      </c>
      <c r="G1303" t="s">
        <v>2138</v>
      </c>
      <c r="H1303" t="s">
        <v>2138</v>
      </c>
      <c r="I1303" t="s">
        <v>2138</v>
      </c>
      <c r="J1303" t="s">
        <v>2139</v>
      </c>
      <c r="K1303" t="s">
        <v>3619</v>
      </c>
    </row>
    <row r="1304" spans="3:11" x14ac:dyDescent="0.3">
      <c r="C1304" t="s">
        <v>1419</v>
      </c>
      <c r="D1304" t="s">
        <v>26</v>
      </c>
      <c r="E1304" t="s">
        <v>2141</v>
      </c>
      <c r="F1304" t="s">
        <v>2137</v>
      </c>
      <c r="G1304" t="s">
        <v>2138</v>
      </c>
      <c r="H1304" t="s">
        <v>2138</v>
      </c>
      <c r="I1304" t="s">
        <v>2138</v>
      </c>
      <c r="J1304" t="s">
        <v>2139</v>
      </c>
      <c r="K1304" t="s">
        <v>3620</v>
      </c>
    </row>
    <row r="1305" spans="3:11" x14ac:dyDescent="0.3">
      <c r="C1305" t="s">
        <v>1420</v>
      </c>
      <c r="D1305" t="s">
        <v>26</v>
      </c>
      <c r="E1305" t="s">
        <v>2141</v>
      </c>
      <c r="F1305" t="s">
        <v>2137</v>
      </c>
      <c r="G1305" t="s">
        <v>2138</v>
      </c>
      <c r="H1305" t="s">
        <v>2138</v>
      </c>
      <c r="I1305" t="s">
        <v>2138</v>
      </c>
      <c r="J1305" t="s">
        <v>2139</v>
      </c>
      <c r="K1305" t="s">
        <v>3621</v>
      </c>
    </row>
    <row r="1306" spans="3:11" x14ac:dyDescent="0.3">
      <c r="C1306" t="s">
        <v>1421</v>
      </c>
      <c r="D1306" t="s">
        <v>26</v>
      </c>
      <c r="E1306" t="s">
        <v>2141</v>
      </c>
      <c r="F1306" t="s">
        <v>2137</v>
      </c>
      <c r="G1306" t="s">
        <v>2138</v>
      </c>
      <c r="H1306" t="s">
        <v>2138</v>
      </c>
      <c r="I1306" t="s">
        <v>2138</v>
      </c>
      <c r="J1306" t="s">
        <v>2139</v>
      </c>
      <c r="K1306" t="s">
        <v>3622</v>
      </c>
    </row>
    <row r="1307" spans="3:11" x14ac:dyDescent="0.3">
      <c r="C1307" t="s">
        <v>1422</v>
      </c>
      <c r="D1307" t="s">
        <v>26</v>
      </c>
      <c r="E1307" t="s">
        <v>2141</v>
      </c>
      <c r="F1307" t="s">
        <v>2137</v>
      </c>
      <c r="G1307" t="s">
        <v>2138</v>
      </c>
      <c r="H1307" t="s">
        <v>2138</v>
      </c>
      <c r="I1307" t="s">
        <v>2138</v>
      </c>
      <c r="J1307" t="s">
        <v>2139</v>
      </c>
      <c r="K1307" t="s">
        <v>3623</v>
      </c>
    </row>
    <row r="1308" spans="3:11" x14ac:dyDescent="0.3">
      <c r="C1308" t="s">
        <v>1423</v>
      </c>
      <c r="D1308" t="s">
        <v>26</v>
      </c>
      <c r="E1308" t="s">
        <v>2141</v>
      </c>
      <c r="F1308" t="s">
        <v>2137</v>
      </c>
      <c r="G1308" t="s">
        <v>2138</v>
      </c>
      <c r="H1308" t="s">
        <v>2138</v>
      </c>
      <c r="I1308" t="s">
        <v>2138</v>
      </c>
      <c r="J1308" t="s">
        <v>2139</v>
      </c>
      <c r="K1308" t="s">
        <v>3624</v>
      </c>
    </row>
    <row r="1309" spans="3:11" x14ac:dyDescent="0.3">
      <c r="C1309" t="s">
        <v>1424</v>
      </c>
      <c r="D1309" t="s">
        <v>26</v>
      </c>
      <c r="E1309" t="s">
        <v>2141</v>
      </c>
      <c r="F1309" t="s">
        <v>2137</v>
      </c>
      <c r="G1309" t="s">
        <v>2138</v>
      </c>
      <c r="H1309" t="s">
        <v>2138</v>
      </c>
      <c r="I1309" t="s">
        <v>2138</v>
      </c>
      <c r="J1309" t="s">
        <v>2139</v>
      </c>
      <c r="K1309" t="s">
        <v>3625</v>
      </c>
    </row>
    <row r="1310" spans="3:11" x14ac:dyDescent="0.3">
      <c r="C1310" t="s">
        <v>1428</v>
      </c>
      <c r="D1310" t="s">
        <v>26</v>
      </c>
      <c r="E1310" t="s">
        <v>2141</v>
      </c>
      <c r="F1310" t="s">
        <v>2137</v>
      </c>
      <c r="G1310" t="s">
        <v>2138</v>
      </c>
      <c r="H1310" t="s">
        <v>2138</v>
      </c>
      <c r="I1310" t="s">
        <v>2138</v>
      </c>
      <c r="J1310" t="s">
        <v>2139</v>
      </c>
      <c r="K1310" t="s">
        <v>3626</v>
      </c>
    </row>
    <row r="1311" spans="3:11" x14ac:dyDescent="0.3">
      <c r="C1311" t="s">
        <v>1429</v>
      </c>
      <c r="D1311" t="s">
        <v>26</v>
      </c>
      <c r="E1311" t="s">
        <v>2141</v>
      </c>
      <c r="F1311" t="s">
        <v>2137</v>
      </c>
      <c r="G1311" t="s">
        <v>2138</v>
      </c>
      <c r="H1311" t="s">
        <v>2138</v>
      </c>
      <c r="I1311" t="s">
        <v>2138</v>
      </c>
      <c r="J1311" t="s">
        <v>2139</v>
      </c>
      <c r="K1311" t="s">
        <v>3627</v>
      </c>
    </row>
    <row r="1312" spans="3:11" x14ac:dyDescent="0.3">
      <c r="C1312" t="s">
        <v>1430</v>
      </c>
      <c r="D1312" t="s">
        <v>26</v>
      </c>
      <c r="E1312" t="s">
        <v>2141</v>
      </c>
      <c r="F1312" t="s">
        <v>2137</v>
      </c>
      <c r="G1312" t="s">
        <v>2138</v>
      </c>
      <c r="H1312" t="s">
        <v>2138</v>
      </c>
      <c r="I1312" t="s">
        <v>2138</v>
      </c>
      <c r="J1312" t="s">
        <v>2139</v>
      </c>
      <c r="K1312" t="s">
        <v>3628</v>
      </c>
    </row>
    <row r="1313" spans="3:11" x14ac:dyDescent="0.3">
      <c r="C1313" t="s">
        <v>1431</v>
      </c>
      <c r="D1313" t="s">
        <v>26</v>
      </c>
      <c r="E1313" t="s">
        <v>2141</v>
      </c>
      <c r="F1313" t="s">
        <v>2137</v>
      </c>
      <c r="G1313" t="s">
        <v>2138</v>
      </c>
      <c r="H1313" t="s">
        <v>2138</v>
      </c>
      <c r="I1313" t="s">
        <v>2138</v>
      </c>
      <c r="J1313" t="s">
        <v>2139</v>
      </c>
      <c r="K1313" t="s">
        <v>3629</v>
      </c>
    </row>
    <row r="1314" spans="3:11" x14ac:dyDescent="0.3">
      <c r="C1314" t="s">
        <v>1433</v>
      </c>
      <c r="D1314" t="s">
        <v>26</v>
      </c>
      <c r="E1314" t="s">
        <v>2141</v>
      </c>
      <c r="F1314" t="s">
        <v>2137</v>
      </c>
      <c r="G1314" t="s">
        <v>2138</v>
      </c>
      <c r="H1314" t="s">
        <v>2138</v>
      </c>
      <c r="I1314" t="s">
        <v>2138</v>
      </c>
      <c r="J1314" t="s">
        <v>2139</v>
      </c>
      <c r="K1314" t="s">
        <v>3630</v>
      </c>
    </row>
    <row r="1315" spans="3:11" x14ac:dyDescent="0.3">
      <c r="C1315" t="s">
        <v>1434</v>
      </c>
      <c r="D1315" t="s">
        <v>26</v>
      </c>
      <c r="E1315" t="s">
        <v>2141</v>
      </c>
      <c r="F1315" t="s">
        <v>2137</v>
      </c>
      <c r="G1315" t="s">
        <v>2138</v>
      </c>
      <c r="H1315" t="s">
        <v>2138</v>
      </c>
      <c r="I1315" t="s">
        <v>2138</v>
      </c>
      <c r="J1315" t="s">
        <v>2139</v>
      </c>
      <c r="K1315" t="s">
        <v>3631</v>
      </c>
    </row>
    <row r="1316" spans="3:11" x14ac:dyDescent="0.3">
      <c r="C1316" t="s">
        <v>1435</v>
      </c>
      <c r="D1316" t="s">
        <v>26</v>
      </c>
      <c r="E1316" t="s">
        <v>2141</v>
      </c>
      <c r="F1316" t="s">
        <v>2137</v>
      </c>
      <c r="G1316" t="s">
        <v>2138</v>
      </c>
      <c r="H1316" t="s">
        <v>2138</v>
      </c>
      <c r="I1316" t="s">
        <v>2138</v>
      </c>
      <c r="J1316" t="s">
        <v>2139</v>
      </c>
      <c r="K1316" t="s">
        <v>3632</v>
      </c>
    </row>
    <row r="1317" spans="3:11" x14ac:dyDescent="0.3">
      <c r="C1317" t="s">
        <v>1436</v>
      </c>
      <c r="D1317" t="s">
        <v>26</v>
      </c>
      <c r="E1317" t="s">
        <v>2141</v>
      </c>
      <c r="F1317" t="s">
        <v>2137</v>
      </c>
      <c r="G1317" t="s">
        <v>2138</v>
      </c>
      <c r="H1317" t="s">
        <v>2138</v>
      </c>
      <c r="I1317" t="s">
        <v>2138</v>
      </c>
      <c r="J1317" t="s">
        <v>2139</v>
      </c>
      <c r="K1317" t="s">
        <v>3633</v>
      </c>
    </row>
    <row r="1318" spans="3:11" x14ac:dyDescent="0.3">
      <c r="C1318" t="s">
        <v>1439</v>
      </c>
      <c r="D1318" t="s">
        <v>26</v>
      </c>
      <c r="E1318" t="s">
        <v>2141</v>
      </c>
      <c r="F1318" t="s">
        <v>2137</v>
      </c>
      <c r="G1318" t="s">
        <v>2138</v>
      </c>
      <c r="H1318" t="s">
        <v>2138</v>
      </c>
      <c r="I1318" t="s">
        <v>2138</v>
      </c>
      <c r="J1318" t="s">
        <v>2139</v>
      </c>
      <c r="K1318" t="s">
        <v>3634</v>
      </c>
    </row>
    <row r="1319" spans="3:11" x14ac:dyDescent="0.3">
      <c r="C1319" t="s">
        <v>1440</v>
      </c>
      <c r="D1319" t="s">
        <v>26</v>
      </c>
      <c r="E1319" t="s">
        <v>2141</v>
      </c>
      <c r="F1319" t="s">
        <v>2137</v>
      </c>
      <c r="G1319" t="s">
        <v>2138</v>
      </c>
      <c r="H1319" t="s">
        <v>2138</v>
      </c>
      <c r="I1319" t="s">
        <v>2138</v>
      </c>
      <c r="J1319" t="s">
        <v>2139</v>
      </c>
      <c r="K1319" t="s">
        <v>3635</v>
      </c>
    </row>
    <row r="1320" spans="3:11" x14ac:dyDescent="0.3">
      <c r="C1320" t="s">
        <v>1441</v>
      </c>
      <c r="D1320" t="s">
        <v>26</v>
      </c>
      <c r="E1320" t="s">
        <v>2141</v>
      </c>
      <c r="F1320" t="s">
        <v>2137</v>
      </c>
      <c r="G1320" t="s">
        <v>2138</v>
      </c>
      <c r="H1320" t="s">
        <v>2138</v>
      </c>
      <c r="I1320" t="s">
        <v>2138</v>
      </c>
      <c r="J1320" t="s">
        <v>2139</v>
      </c>
      <c r="K1320" t="s">
        <v>3636</v>
      </c>
    </row>
    <row r="1321" spans="3:11" x14ac:dyDescent="0.3">
      <c r="C1321" t="s">
        <v>1442</v>
      </c>
      <c r="D1321" t="s">
        <v>26</v>
      </c>
      <c r="E1321" t="s">
        <v>2141</v>
      </c>
      <c r="F1321" t="s">
        <v>2137</v>
      </c>
      <c r="G1321" t="s">
        <v>2138</v>
      </c>
      <c r="H1321" t="s">
        <v>2138</v>
      </c>
      <c r="I1321" t="s">
        <v>2138</v>
      </c>
      <c r="J1321" t="s">
        <v>2139</v>
      </c>
      <c r="K1321" t="s">
        <v>3637</v>
      </c>
    </row>
    <row r="1322" spans="3:11" x14ac:dyDescent="0.3">
      <c r="C1322" t="s">
        <v>1443</v>
      </c>
      <c r="D1322" t="s">
        <v>26</v>
      </c>
      <c r="E1322" t="s">
        <v>2141</v>
      </c>
      <c r="F1322" t="s">
        <v>2137</v>
      </c>
      <c r="G1322" t="s">
        <v>2138</v>
      </c>
      <c r="H1322" t="s">
        <v>2138</v>
      </c>
      <c r="I1322" t="s">
        <v>2138</v>
      </c>
      <c r="J1322" t="s">
        <v>2139</v>
      </c>
      <c r="K1322" t="s">
        <v>3638</v>
      </c>
    </row>
    <row r="1323" spans="3:11" x14ac:dyDescent="0.3">
      <c r="C1323" t="s">
        <v>1444</v>
      </c>
      <c r="D1323" t="s">
        <v>26</v>
      </c>
      <c r="E1323" t="s">
        <v>2141</v>
      </c>
      <c r="F1323" t="s">
        <v>2137</v>
      </c>
      <c r="G1323" t="s">
        <v>2138</v>
      </c>
      <c r="H1323" t="s">
        <v>2138</v>
      </c>
      <c r="I1323" t="s">
        <v>2138</v>
      </c>
      <c r="J1323" t="s">
        <v>2139</v>
      </c>
      <c r="K1323" t="s">
        <v>3639</v>
      </c>
    </row>
    <row r="1324" spans="3:11" x14ac:dyDescent="0.3">
      <c r="C1324" t="s">
        <v>1445</v>
      </c>
      <c r="D1324" t="s">
        <v>26</v>
      </c>
      <c r="E1324" t="s">
        <v>2141</v>
      </c>
      <c r="F1324" t="s">
        <v>2137</v>
      </c>
      <c r="G1324" t="s">
        <v>2138</v>
      </c>
      <c r="H1324" t="s">
        <v>2138</v>
      </c>
      <c r="I1324" t="s">
        <v>2138</v>
      </c>
      <c r="J1324" t="s">
        <v>2139</v>
      </c>
      <c r="K1324" t="s">
        <v>3640</v>
      </c>
    </row>
    <row r="1325" spans="3:11" x14ac:dyDescent="0.3">
      <c r="C1325" t="s">
        <v>1446</v>
      </c>
      <c r="D1325" t="s">
        <v>26</v>
      </c>
      <c r="E1325" t="s">
        <v>2141</v>
      </c>
      <c r="F1325" t="s">
        <v>2137</v>
      </c>
      <c r="G1325" t="s">
        <v>2138</v>
      </c>
      <c r="H1325" t="s">
        <v>2138</v>
      </c>
      <c r="I1325" t="s">
        <v>2138</v>
      </c>
      <c r="J1325" t="s">
        <v>2139</v>
      </c>
      <c r="K1325" t="s">
        <v>3641</v>
      </c>
    </row>
    <row r="1326" spans="3:11" x14ac:dyDescent="0.3">
      <c r="C1326" t="s">
        <v>1447</v>
      </c>
      <c r="D1326" t="s">
        <v>26</v>
      </c>
      <c r="E1326" t="s">
        <v>2141</v>
      </c>
      <c r="F1326" t="s">
        <v>2137</v>
      </c>
      <c r="G1326" t="s">
        <v>2138</v>
      </c>
      <c r="H1326" t="s">
        <v>2138</v>
      </c>
      <c r="I1326" t="s">
        <v>2138</v>
      </c>
      <c r="J1326" t="s">
        <v>2139</v>
      </c>
      <c r="K1326" t="s">
        <v>3642</v>
      </c>
    </row>
    <row r="1327" spans="3:11" x14ac:dyDescent="0.3">
      <c r="C1327" t="s">
        <v>1448</v>
      </c>
      <c r="D1327" t="s">
        <v>26</v>
      </c>
      <c r="E1327" t="s">
        <v>2141</v>
      </c>
      <c r="F1327" t="s">
        <v>2137</v>
      </c>
      <c r="G1327" t="s">
        <v>2138</v>
      </c>
      <c r="H1327" t="s">
        <v>2138</v>
      </c>
      <c r="I1327" t="s">
        <v>2138</v>
      </c>
      <c r="J1327" t="s">
        <v>2139</v>
      </c>
      <c r="K1327" t="s">
        <v>3643</v>
      </c>
    </row>
    <row r="1328" spans="3:11" x14ac:dyDescent="0.3">
      <c r="C1328" t="s">
        <v>1449</v>
      </c>
      <c r="D1328" t="s">
        <v>26</v>
      </c>
      <c r="E1328" t="s">
        <v>2141</v>
      </c>
      <c r="F1328" t="s">
        <v>2137</v>
      </c>
      <c r="G1328" t="s">
        <v>2138</v>
      </c>
      <c r="H1328" t="s">
        <v>2138</v>
      </c>
      <c r="I1328" t="s">
        <v>2138</v>
      </c>
      <c r="J1328" t="s">
        <v>2139</v>
      </c>
      <c r="K1328" t="s">
        <v>3644</v>
      </c>
    </row>
    <row r="1329" spans="3:11" x14ac:dyDescent="0.3">
      <c r="C1329" t="s">
        <v>1450</v>
      </c>
      <c r="D1329" t="s">
        <v>26</v>
      </c>
      <c r="E1329" t="s">
        <v>2141</v>
      </c>
      <c r="F1329" t="s">
        <v>2137</v>
      </c>
      <c r="G1329" t="s">
        <v>2138</v>
      </c>
      <c r="H1329" t="s">
        <v>2138</v>
      </c>
      <c r="I1329" t="s">
        <v>2138</v>
      </c>
      <c r="J1329" t="s">
        <v>2139</v>
      </c>
      <c r="K1329" t="s">
        <v>3645</v>
      </c>
    </row>
    <row r="1330" spans="3:11" x14ac:dyDescent="0.3">
      <c r="C1330" t="s">
        <v>1451</v>
      </c>
      <c r="D1330" t="s">
        <v>26</v>
      </c>
      <c r="E1330" t="s">
        <v>2141</v>
      </c>
      <c r="F1330" t="s">
        <v>2137</v>
      </c>
      <c r="G1330" t="s">
        <v>2138</v>
      </c>
      <c r="H1330" t="s">
        <v>2138</v>
      </c>
      <c r="I1330" t="s">
        <v>2138</v>
      </c>
      <c r="J1330" t="s">
        <v>2139</v>
      </c>
      <c r="K1330" t="s">
        <v>3646</v>
      </c>
    </row>
    <row r="1331" spans="3:11" x14ac:dyDescent="0.3">
      <c r="C1331" t="s">
        <v>1454</v>
      </c>
      <c r="D1331" t="s">
        <v>26</v>
      </c>
      <c r="E1331" t="s">
        <v>2141</v>
      </c>
      <c r="F1331" t="s">
        <v>2137</v>
      </c>
      <c r="G1331" t="s">
        <v>2138</v>
      </c>
      <c r="H1331" t="s">
        <v>2138</v>
      </c>
      <c r="I1331" t="s">
        <v>2138</v>
      </c>
      <c r="J1331" t="s">
        <v>2139</v>
      </c>
      <c r="K1331" t="s">
        <v>3647</v>
      </c>
    </row>
    <row r="1332" spans="3:11" x14ac:dyDescent="0.3">
      <c r="C1332" t="s">
        <v>1455</v>
      </c>
      <c r="D1332" t="s">
        <v>26</v>
      </c>
      <c r="E1332" t="s">
        <v>2141</v>
      </c>
      <c r="F1332" t="s">
        <v>2137</v>
      </c>
      <c r="G1332" t="s">
        <v>2138</v>
      </c>
      <c r="H1332" t="s">
        <v>2138</v>
      </c>
      <c r="I1332" t="s">
        <v>2138</v>
      </c>
      <c r="J1332" t="s">
        <v>2139</v>
      </c>
      <c r="K1332" t="s">
        <v>3648</v>
      </c>
    </row>
    <row r="1333" spans="3:11" x14ac:dyDescent="0.3">
      <c r="C1333" t="s">
        <v>1456</v>
      </c>
      <c r="D1333" t="s">
        <v>26</v>
      </c>
      <c r="E1333" t="s">
        <v>2141</v>
      </c>
      <c r="F1333" t="s">
        <v>2137</v>
      </c>
      <c r="G1333" t="s">
        <v>2138</v>
      </c>
      <c r="H1333" t="s">
        <v>2138</v>
      </c>
      <c r="I1333" t="s">
        <v>2138</v>
      </c>
      <c r="J1333" t="s">
        <v>2139</v>
      </c>
      <c r="K1333" t="s">
        <v>3649</v>
      </c>
    </row>
    <row r="1334" spans="3:11" x14ac:dyDescent="0.3">
      <c r="C1334" t="s">
        <v>1457</v>
      </c>
      <c r="D1334" t="s">
        <v>26</v>
      </c>
      <c r="E1334" t="s">
        <v>2141</v>
      </c>
      <c r="F1334" t="s">
        <v>2137</v>
      </c>
      <c r="G1334" t="s">
        <v>2138</v>
      </c>
      <c r="H1334" t="s">
        <v>2138</v>
      </c>
      <c r="I1334" t="s">
        <v>2138</v>
      </c>
      <c r="J1334" t="s">
        <v>2139</v>
      </c>
      <c r="K1334" t="s">
        <v>3650</v>
      </c>
    </row>
    <row r="1335" spans="3:11" x14ac:dyDescent="0.3">
      <c r="C1335" t="s">
        <v>1458</v>
      </c>
      <c r="D1335" t="s">
        <v>26</v>
      </c>
      <c r="E1335" t="s">
        <v>2141</v>
      </c>
      <c r="F1335" t="s">
        <v>2137</v>
      </c>
      <c r="G1335" t="s">
        <v>2138</v>
      </c>
      <c r="H1335" t="s">
        <v>2138</v>
      </c>
      <c r="I1335" t="s">
        <v>2138</v>
      </c>
      <c r="J1335" t="s">
        <v>2139</v>
      </c>
      <c r="K1335" t="s">
        <v>3651</v>
      </c>
    </row>
    <row r="1336" spans="3:11" x14ac:dyDescent="0.3">
      <c r="C1336" t="s">
        <v>1459</v>
      </c>
      <c r="D1336" t="s">
        <v>26</v>
      </c>
      <c r="E1336" t="s">
        <v>2141</v>
      </c>
      <c r="F1336" t="s">
        <v>2137</v>
      </c>
      <c r="G1336" t="s">
        <v>2138</v>
      </c>
      <c r="H1336" t="s">
        <v>2138</v>
      </c>
      <c r="I1336" t="s">
        <v>2138</v>
      </c>
      <c r="J1336" t="s">
        <v>2139</v>
      </c>
      <c r="K1336" t="s">
        <v>3652</v>
      </c>
    </row>
    <row r="1337" spans="3:11" x14ac:dyDescent="0.3">
      <c r="C1337" t="s">
        <v>1460</v>
      </c>
      <c r="D1337" t="s">
        <v>26</v>
      </c>
      <c r="E1337" t="s">
        <v>2141</v>
      </c>
      <c r="F1337" t="s">
        <v>2137</v>
      </c>
      <c r="G1337" t="s">
        <v>2138</v>
      </c>
      <c r="H1337" t="s">
        <v>2138</v>
      </c>
      <c r="I1337" t="s">
        <v>2138</v>
      </c>
      <c r="J1337" t="s">
        <v>2139</v>
      </c>
      <c r="K1337" t="s">
        <v>3653</v>
      </c>
    </row>
    <row r="1338" spans="3:11" x14ac:dyDescent="0.3">
      <c r="C1338" t="s">
        <v>1461</v>
      </c>
      <c r="D1338" t="s">
        <v>26</v>
      </c>
      <c r="E1338" t="s">
        <v>2141</v>
      </c>
      <c r="F1338" t="s">
        <v>2137</v>
      </c>
      <c r="G1338" t="s">
        <v>2138</v>
      </c>
      <c r="H1338" t="s">
        <v>2138</v>
      </c>
      <c r="I1338" t="s">
        <v>2138</v>
      </c>
      <c r="J1338" t="s">
        <v>2139</v>
      </c>
      <c r="K1338" t="s">
        <v>3654</v>
      </c>
    </row>
    <row r="1339" spans="3:11" x14ac:dyDescent="0.3">
      <c r="C1339" t="s">
        <v>1462</v>
      </c>
      <c r="D1339" t="s">
        <v>26</v>
      </c>
      <c r="E1339" t="s">
        <v>2141</v>
      </c>
      <c r="F1339" t="s">
        <v>2137</v>
      </c>
      <c r="G1339" t="s">
        <v>2138</v>
      </c>
      <c r="H1339" t="s">
        <v>2138</v>
      </c>
      <c r="I1339" t="s">
        <v>2138</v>
      </c>
      <c r="J1339" t="s">
        <v>2139</v>
      </c>
      <c r="K1339" t="s">
        <v>3655</v>
      </c>
    </row>
    <row r="1340" spans="3:11" x14ac:dyDescent="0.3">
      <c r="C1340" t="s">
        <v>1463</v>
      </c>
      <c r="D1340" t="s">
        <v>26</v>
      </c>
      <c r="E1340" t="s">
        <v>2141</v>
      </c>
      <c r="F1340" t="s">
        <v>2137</v>
      </c>
      <c r="G1340" t="s">
        <v>2138</v>
      </c>
      <c r="H1340" t="s">
        <v>2138</v>
      </c>
      <c r="I1340" t="s">
        <v>2138</v>
      </c>
      <c r="J1340" t="s">
        <v>2139</v>
      </c>
      <c r="K1340" t="s">
        <v>3656</v>
      </c>
    </row>
    <row r="1341" spans="3:11" x14ac:dyDescent="0.3">
      <c r="C1341" t="s">
        <v>1464</v>
      </c>
      <c r="D1341" t="s">
        <v>26</v>
      </c>
      <c r="E1341" t="s">
        <v>2141</v>
      </c>
      <c r="F1341" t="s">
        <v>2137</v>
      </c>
      <c r="G1341" t="s">
        <v>2138</v>
      </c>
      <c r="H1341" t="s">
        <v>2138</v>
      </c>
      <c r="I1341" t="s">
        <v>2138</v>
      </c>
      <c r="J1341" t="s">
        <v>2139</v>
      </c>
      <c r="K1341" t="s">
        <v>3657</v>
      </c>
    </row>
    <row r="1342" spans="3:11" x14ac:dyDescent="0.3">
      <c r="C1342" t="s">
        <v>1465</v>
      </c>
      <c r="D1342" t="s">
        <v>26</v>
      </c>
      <c r="E1342" t="s">
        <v>2141</v>
      </c>
      <c r="F1342" t="s">
        <v>2137</v>
      </c>
      <c r="G1342" t="s">
        <v>2138</v>
      </c>
      <c r="H1342" t="s">
        <v>2138</v>
      </c>
      <c r="I1342" t="s">
        <v>2138</v>
      </c>
      <c r="J1342" t="s">
        <v>2139</v>
      </c>
      <c r="K1342" t="s">
        <v>3658</v>
      </c>
    </row>
    <row r="1343" spans="3:11" x14ac:dyDescent="0.3">
      <c r="C1343" t="s">
        <v>1466</v>
      </c>
      <c r="D1343" t="s">
        <v>26</v>
      </c>
      <c r="E1343" t="s">
        <v>2141</v>
      </c>
      <c r="F1343" t="s">
        <v>2137</v>
      </c>
      <c r="G1343" t="s">
        <v>2138</v>
      </c>
      <c r="H1343" t="s">
        <v>2138</v>
      </c>
      <c r="I1343" t="s">
        <v>2138</v>
      </c>
      <c r="J1343" t="s">
        <v>2139</v>
      </c>
      <c r="K1343" t="s">
        <v>3659</v>
      </c>
    </row>
    <row r="1344" spans="3:11" x14ac:dyDescent="0.3">
      <c r="C1344" t="s">
        <v>1467</v>
      </c>
      <c r="D1344" t="s">
        <v>26</v>
      </c>
      <c r="E1344" t="s">
        <v>2141</v>
      </c>
      <c r="F1344" t="s">
        <v>2137</v>
      </c>
      <c r="G1344" t="s">
        <v>2138</v>
      </c>
      <c r="H1344" t="s">
        <v>2138</v>
      </c>
      <c r="I1344" t="s">
        <v>2138</v>
      </c>
      <c r="J1344" t="s">
        <v>2139</v>
      </c>
      <c r="K1344" t="s">
        <v>3660</v>
      </c>
    </row>
    <row r="1345" spans="3:11" x14ac:dyDescent="0.3">
      <c r="C1345" t="s">
        <v>1468</v>
      </c>
      <c r="D1345" t="s">
        <v>26</v>
      </c>
      <c r="E1345" t="s">
        <v>2141</v>
      </c>
      <c r="F1345" t="s">
        <v>2137</v>
      </c>
      <c r="G1345" t="s">
        <v>2138</v>
      </c>
      <c r="H1345" t="s">
        <v>2138</v>
      </c>
      <c r="I1345" t="s">
        <v>2138</v>
      </c>
      <c r="J1345" t="s">
        <v>2139</v>
      </c>
      <c r="K1345" t="s">
        <v>3661</v>
      </c>
    </row>
    <row r="1346" spans="3:11" x14ac:dyDescent="0.3">
      <c r="C1346" t="s">
        <v>1469</v>
      </c>
      <c r="D1346" t="s">
        <v>26</v>
      </c>
      <c r="E1346" t="s">
        <v>2141</v>
      </c>
      <c r="F1346" t="s">
        <v>2137</v>
      </c>
      <c r="G1346" t="s">
        <v>2138</v>
      </c>
      <c r="H1346" t="s">
        <v>2138</v>
      </c>
      <c r="I1346" t="s">
        <v>2138</v>
      </c>
      <c r="J1346" t="s">
        <v>2139</v>
      </c>
      <c r="K1346" t="s">
        <v>3662</v>
      </c>
    </row>
    <row r="1347" spans="3:11" x14ac:dyDescent="0.3">
      <c r="C1347" t="s">
        <v>1470</v>
      </c>
      <c r="D1347" t="s">
        <v>26</v>
      </c>
      <c r="E1347" t="s">
        <v>2141</v>
      </c>
      <c r="F1347" t="s">
        <v>2137</v>
      </c>
      <c r="G1347" t="s">
        <v>2138</v>
      </c>
      <c r="H1347" t="s">
        <v>2138</v>
      </c>
      <c r="I1347" t="s">
        <v>2138</v>
      </c>
      <c r="J1347" t="s">
        <v>2139</v>
      </c>
      <c r="K1347" t="s">
        <v>3663</v>
      </c>
    </row>
    <row r="1348" spans="3:11" x14ac:dyDescent="0.3">
      <c r="C1348" t="s">
        <v>1473</v>
      </c>
      <c r="D1348" t="s">
        <v>26</v>
      </c>
      <c r="E1348" t="s">
        <v>2141</v>
      </c>
      <c r="F1348" t="s">
        <v>2137</v>
      </c>
      <c r="G1348" t="s">
        <v>2138</v>
      </c>
      <c r="H1348" t="s">
        <v>2138</v>
      </c>
      <c r="I1348" t="s">
        <v>2138</v>
      </c>
      <c r="J1348" t="s">
        <v>2139</v>
      </c>
      <c r="K1348" t="s">
        <v>3664</v>
      </c>
    </row>
    <row r="1349" spans="3:11" x14ac:dyDescent="0.3">
      <c r="C1349" t="s">
        <v>1474</v>
      </c>
      <c r="D1349" t="s">
        <v>26</v>
      </c>
      <c r="E1349" t="s">
        <v>2141</v>
      </c>
      <c r="F1349" t="s">
        <v>2137</v>
      </c>
      <c r="G1349" t="s">
        <v>2138</v>
      </c>
      <c r="H1349" t="s">
        <v>2138</v>
      </c>
      <c r="I1349" t="s">
        <v>2138</v>
      </c>
      <c r="J1349" t="s">
        <v>2139</v>
      </c>
      <c r="K1349" t="s">
        <v>3665</v>
      </c>
    </row>
    <row r="1350" spans="3:11" x14ac:dyDescent="0.3">
      <c r="C1350" t="s">
        <v>1475</v>
      </c>
      <c r="D1350" t="s">
        <v>26</v>
      </c>
      <c r="E1350" t="s">
        <v>2141</v>
      </c>
      <c r="F1350" t="s">
        <v>2137</v>
      </c>
      <c r="G1350" t="s">
        <v>2138</v>
      </c>
      <c r="H1350" t="s">
        <v>2138</v>
      </c>
      <c r="I1350" t="s">
        <v>2138</v>
      </c>
      <c r="J1350" t="s">
        <v>2139</v>
      </c>
      <c r="K1350" t="s">
        <v>3666</v>
      </c>
    </row>
    <row r="1351" spans="3:11" x14ac:dyDescent="0.3">
      <c r="C1351" t="s">
        <v>1476</v>
      </c>
      <c r="D1351" t="s">
        <v>26</v>
      </c>
      <c r="E1351" t="s">
        <v>2141</v>
      </c>
      <c r="F1351" t="s">
        <v>2137</v>
      </c>
      <c r="G1351" t="s">
        <v>2138</v>
      </c>
      <c r="H1351" t="s">
        <v>2138</v>
      </c>
      <c r="I1351" t="s">
        <v>2138</v>
      </c>
      <c r="J1351" t="s">
        <v>2139</v>
      </c>
      <c r="K1351" t="s">
        <v>3667</v>
      </c>
    </row>
    <row r="1352" spans="3:11" x14ac:dyDescent="0.3">
      <c r="C1352" t="s">
        <v>1477</v>
      </c>
      <c r="D1352" t="s">
        <v>26</v>
      </c>
      <c r="E1352" t="s">
        <v>2141</v>
      </c>
      <c r="F1352" t="s">
        <v>2137</v>
      </c>
      <c r="G1352" t="s">
        <v>2138</v>
      </c>
      <c r="H1352" t="s">
        <v>2138</v>
      </c>
      <c r="I1352" t="s">
        <v>2138</v>
      </c>
      <c r="J1352" t="s">
        <v>2139</v>
      </c>
      <c r="K1352" t="s">
        <v>3668</v>
      </c>
    </row>
    <row r="1353" spans="3:11" x14ac:dyDescent="0.3">
      <c r="C1353" t="s">
        <v>1478</v>
      </c>
      <c r="D1353" t="s">
        <v>26</v>
      </c>
      <c r="E1353" t="s">
        <v>2141</v>
      </c>
      <c r="F1353" t="s">
        <v>2137</v>
      </c>
      <c r="G1353" t="s">
        <v>2138</v>
      </c>
      <c r="H1353" t="s">
        <v>2138</v>
      </c>
      <c r="I1353" t="s">
        <v>2138</v>
      </c>
      <c r="J1353" t="s">
        <v>2139</v>
      </c>
      <c r="K1353" t="s">
        <v>3669</v>
      </c>
    </row>
    <row r="1354" spans="3:11" x14ac:dyDescent="0.3">
      <c r="C1354" t="s">
        <v>1480</v>
      </c>
      <c r="D1354" t="s">
        <v>26</v>
      </c>
      <c r="E1354" t="s">
        <v>2141</v>
      </c>
      <c r="F1354" t="s">
        <v>2137</v>
      </c>
      <c r="G1354" t="s">
        <v>2138</v>
      </c>
      <c r="H1354" t="s">
        <v>2138</v>
      </c>
      <c r="I1354" t="s">
        <v>2138</v>
      </c>
      <c r="J1354" t="s">
        <v>2139</v>
      </c>
      <c r="K1354" t="s">
        <v>3670</v>
      </c>
    </row>
    <row r="1355" spans="3:11" x14ac:dyDescent="0.3">
      <c r="C1355" t="s">
        <v>1481</v>
      </c>
      <c r="D1355" t="s">
        <v>26</v>
      </c>
      <c r="E1355" t="s">
        <v>2141</v>
      </c>
      <c r="F1355" t="s">
        <v>2137</v>
      </c>
      <c r="G1355" t="s">
        <v>2138</v>
      </c>
      <c r="H1355" t="s">
        <v>2138</v>
      </c>
      <c r="I1355" t="s">
        <v>2138</v>
      </c>
      <c r="J1355" t="s">
        <v>2139</v>
      </c>
      <c r="K1355" t="s">
        <v>3671</v>
      </c>
    </row>
    <row r="1356" spans="3:11" x14ac:dyDescent="0.3">
      <c r="C1356" t="s">
        <v>1483</v>
      </c>
      <c r="D1356" t="s">
        <v>26</v>
      </c>
      <c r="E1356" t="s">
        <v>2141</v>
      </c>
      <c r="F1356" t="s">
        <v>2137</v>
      </c>
      <c r="G1356" t="s">
        <v>2138</v>
      </c>
      <c r="H1356" t="s">
        <v>2138</v>
      </c>
      <c r="I1356" t="s">
        <v>2138</v>
      </c>
      <c r="J1356" t="s">
        <v>2139</v>
      </c>
      <c r="K1356" t="s">
        <v>3672</v>
      </c>
    </row>
    <row r="1357" spans="3:11" x14ac:dyDescent="0.3">
      <c r="C1357" t="s">
        <v>1485</v>
      </c>
      <c r="D1357" t="s">
        <v>26</v>
      </c>
      <c r="E1357" t="s">
        <v>2141</v>
      </c>
      <c r="F1357" t="s">
        <v>2137</v>
      </c>
      <c r="G1357" t="s">
        <v>2138</v>
      </c>
      <c r="H1357" t="s">
        <v>2138</v>
      </c>
      <c r="I1357" t="s">
        <v>2138</v>
      </c>
      <c r="J1357" t="s">
        <v>2139</v>
      </c>
      <c r="K1357" t="s">
        <v>3673</v>
      </c>
    </row>
    <row r="1358" spans="3:11" x14ac:dyDescent="0.3">
      <c r="C1358" t="s">
        <v>1486</v>
      </c>
      <c r="D1358" t="s">
        <v>26</v>
      </c>
      <c r="E1358" t="s">
        <v>2141</v>
      </c>
      <c r="F1358" t="s">
        <v>2137</v>
      </c>
      <c r="G1358" t="s">
        <v>2138</v>
      </c>
      <c r="H1358" t="s">
        <v>2138</v>
      </c>
      <c r="I1358" t="s">
        <v>2138</v>
      </c>
      <c r="J1358" t="s">
        <v>2139</v>
      </c>
      <c r="K1358" t="s">
        <v>3674</v>
      </c>
    </row>
    <row r="1359" spans="3:11" x14ac:dyDescent="0.3">
      <c r="C1359" t="s">
        <v>1487</v>
      </c>
      <c r="D1359" t="s">
        <v>26</v>
      </c>
      <c r="E1359" t="s">
        <v>2141</v>
      </c>
      <c r="F1359" t="s">
        <v>2137</v>
      </c>
      <c r="G1359" t="s">
        <v>2138</v>
      </c>
      <c r="H1359" t="s">
        <v>2138</v>
      </c>
      <c r="I1359" t="s">
        <v>2138</v>
      </c>
      <c r="J1359" t="s">
        <v>2139</v>
      </c>
      <c r="K1359" t="s">
        <v>3675</v>
      </c>
    </row>
    <row r="1360" spans="3:11" x14ac:dyDescent="0.3">
      <c r="C1360" t="s">
        <v>1488</v>
      </c>
      <c r="D1360" t="s">
        <v>26</v>
      </c>
      <c r="E1360" t="s">
        <v>2141</v>
      </c>
      <c r="F1360" t="s">
        <v>2137</v>
      </c>
      <c r="G1360" t="s">
        <v>2138</v>
      </c>
      <c r="H1360" t="s">
        <v>2138</v>
      </c>
      <c r="I1360" t="s">
        <v>2138</v>
      </c>
      <c r="J1360" t="s">
        <v>2139</v>
      </c>
      <c r="K1360" t="s">
        <v>3676</v>
      </c>
    </row>
    <row r="1361" spans="3:11" x14ac:dyDescent="0.3">
      <c r="C1361" t="s">
        <v>1489</v>
      </c>
      <c r="D1361" t="s">
        <v>26</v>
      </c>
      <c r="E1361" t="s">
        <v>2141</v>
      </c>
      <c r="F1361" t="s">
        <v>2137</v>
      </c>
      <c r="G1361" t="s">
        <v>2138</v>
      </c>
      <c r="H1361" t="s">
        <v>2138</v>
      </c>
      <c r="I1361" t="s">
        <v>2138</v>
      </c>
      <c r="J1361" t="s">
        <v>2139</v>
      </c>
      <c r="K1361" t="s">
        <v>3677</v>
      </c>
    </row>
    <row r="1362" spans="3:11" x14ac:dyDescent="0.3">
      <c r="C1362" t="s">
        <v>1492</v>
      </c>
      <c r="D1362" t="s">
        <v>26</v>
      </c>
      <c r="E1362" t="s">
        <v>2141</v>
      </c>
      <c r="F1362" t="s">
        <v>2137</v>
      </c>
      <c r="G1362" t="s">
        <v>2138</v>
      </c>
      <c r="H1362" t="s">
        <v>2138</v>
      </c>
      <c r="I1362" t="s">
        <v>2138</v>
      </c>
      <c r="J1362" t="s">
        <v>2139</v>
      </c>
      <c r="K1362" t="s">
        <v>3678</v>
      </c>
    </row>
    <row r="1363" spans="3:11" x14ac:dyDescent="0.3">
      <c r="C1363" t="s">
        <v>1493</v>
      </c>
      <c r="D1363" t="s">
        <v>26</v>
      </c>
      <c r="E1363" t="s">
        <v>2141</v>
      </c>
      <c r="F1363" t="s">
        <v>2137</v>
      </c>
      <c r="G1363" t="s">
        <v>2138</v>
      </c>
      <c r="H1363" t="s">
        <v>2138</v>
      </c>
      <c r="I1363" t="s">
        <v>2138</v>
      </c>
      <c r="J1363" t="s">
        <v>2139</v>
      </c>
      <c r="K1363" t="s">
        <v>3679</v>
      </c>
    </row>
    <row r="1364" spans="3:11" x14ac:dyDescent="0.3">
      <c r="C1364" t="s">
        <v>1494</v>
      </c>
      <c r="D1364" t="s">
        <v>26</v>
      </c>
      <c r="E1364" t="s">
        <v>2141</v>
      </c>
      <c r="F1364" t="s">
        <v>2137</v>
      </c>
      <c r="G1364" t="s">
        <v>2138</v>
      </c>
      <c r="H1364" t="s">
        <v>2138</v>
      </c>
      <c r="I1364" t="s">
        <v>2138</v>
      </c>
      <c r="J1364" t="s">
        <v>2139</v>
      </c>
      <c r="K1364" t="s">
        <v>3680</v>
      </c>
    </row>
    <row r="1365" spans="3:11" x14ac:dyDescent="0.3">
      <c r="C1365" t="s">
        <v>1495</v>
      </c>
      <c r="D1365" t="s">
        <v>26</v>
      </c>
      <c r="E1365" t="s">
        <v>2141</v>
      </c>
      <c r="F1365" t="s">
        <v>2137</v>
      </c>
      <c r="G1365" t="s">
        <v>2138</v>
      </c>
      <c r="H1365" t="s">
        <v>2138</v>
      </c>
      <c r="I1365" t="s">
        <v>2138</v>
      </c>
      <c r="J1365" t="s">
        <v>2139</v>
      </c>
      <c r="K1365" t="s">
        <v>3681</v>
      </c>
    </row>
    <row r="1366" spans="3:11" x14ac:dyDescent="0.3">
      <c r="C1366" t="s">
        <v>1496</v>
      </c>
      <c r="D1366" t="s">
        <v>26</v>
      </c>
      <c r="E1366" t="s">
        <v>2141</v>
      </c>
      <c r="F1366" t="s">
        <v>2137</v>
      </c>
      <c r="G1366" t="s">
        <v>2138</v>
      </c>
      <c r="H1366" t="s">
        <v>2138</v>
      </c>
      <c r="I1366" t="s">
        <v>2138</v>
      </c>
      <c r="J1366" t="s">
        <v>2139</v>
      </c>
      <c r="K1366" t="s">
        <v>3682</v>
      </c>
    </row>
    <row r="1367" spans="3:11" x14ac:dyDescent="0.3">
      <c r="C1367" t="s">
        <v>1497</v>
      </c>
      <c r="D1367" t="s">
        <v>26</v>
      </c>
      <c r="E1367" t="s">
        <v>2141</v>
      </c>
      <c r="F1367" t="s">
        <v>2137</v>
      </c>
      <c r="G1367" t="s">
        <v>2138</v>
      </c>
      <c r="H1367" t="s">
        <v>2138</v>
      </c>
      <c r="I1367" t="s">
        <v>2138</v>
      </c>
      <c r="J1367" t="s">
        <v>2139</v>
      </c>
      <c r="K1367" t="s">
        <v>3683</v>
      </c>
    </row>
    <row r="1368" spans="3:11" x14ac:dyDescent="0.3">
      <c r="C1368" t="s">
        <v>1498</v>
      </c>
      <c r="D1368" t="s">
        <v>26</v>
      </c>
      <c r="E1368" t="s">
        <v>2141</v>
      </c>
      <c r="F1368" t="s">
        <v>2137</v>
      </c>
      <c r="G1368" t="s">
        <v>2138</v>
      </c>
      <c r="H1368" t="s">
        <v>2138</v>
      </c>
      <c r="I1368" t="s">
        <v>2138</v>
      </c>
      <c r="J1368" t="s">
        <v>2139</v>
      </c>
      <c r="K1368" t="s">
        <v>3684</v>
      </c>
    </row>
    <row r="1369" spans="3:11" x14ac:dyDescent="0.3">
      <c r="C1369" t="s">
        <v>1499</v>
      </c>
      <c r="D1369" t="s">
        <v>26</v>
      </c>
      <c r="E1369" t="s">
        <v>2141</v>
      </c>
      <c r="F1369" t="s">
        <v>2137</v>
      </c>
      <c r="G1369" t="s">
        <v>2138</v>
      </c>
      <c r="H1369" t="s">
        <v>2138</v>
      </c>
      <c r="I1369" t="s">
        <v>2138</v>
      </c>
      <c r="J1369" t="s">
        <v>2139</v>
      </c>
      <c r="K1369" t="s">
        <v>3685</v>
      </c>
    </row>
    <row r="1370" spans="3:11" x14ac:dyDescent="0.3">
      <c r="C1370" t="s">
        <v>1500</v>
      </c>
      <c r="D1370" t="s">
        <v>26</v>
      </c>
      <c r="E1370" t="s">
        <v>2141</v>
      </c>
      <c r="F1370" t="s">
        <v>2137</v>
      </c>
      <c r="G1370" t="s">
        <v>2138</v>
      </c>
      <c r="H1370" t="s">
        <v>2138</v>
      </c>
      <c r="I1370" t="s">
        <v>2138</v>
      </c>
      <c r="J1370" t="s">
        <v>2139</v>
      </c>
      <c r="K1370" t="s">
        <v>3686</v>
      </c>
    </row>
    <row r="1371" spans="3:11" x14ac:dyDescent="0.3">
      <c r="C1371" t="s">
        <v>1501</v>
      </c>
      <c r="D1371" t="s">
        <v>26</v>
      </c>
      <c r="E1371" t="s">
        <v>2141</v>
      </c>
      <c r="F1371" t="s">
        <v>2137</v>
      </c>
      <c r="G1371" t="s">
        <v>2138</v>
      </c>
      <c r="H1371" t="s">
        <v>2138</v>
      </c>
      <c r="I1371" t="s">
        <v>2138</v>
      </c>
      <c r="J1371" t="s">
        <v>2139</v>
      </c>
      <c r="K1371" t="s">
        <v>3687</v>
      </c>
    </row>
    <row r="1372" spans="3:11" x14ac:dyDescent="0.3">
      <c r="C1372" t="s">
        <v>1502</v>
      </c>
      <c r="D1372" t="s">
        <v>26</v>
      </c>
      <c r="E1372" t="s">
        <v>2141</v>
      </c>
      <c r="F1372" t="s">
        <v>2137</v>
      </c>
      <c r="G1372" t="s">
        <v>2138</v>
      </c>
      <c r="H1372" t="s">
        <v>2138</v>
      </c>
      <c r="I1372" t="s">
        <v>2138</v>
      </c>
      <c r="J1372" t="s">
        <v>2139</v>
      </c>
      <c r="K1372" t="s">
        <v>3688</v>
      </c>
    </row>
    <row r="1373" spans="3:11" x14ac:dyDescent="0.3">
      <c r="C1373" t="s">
        <v>1503</v>
      </c>
      <c r="D1373" t="s">
        <v>26</v>
      </c>
      <c r="E1373" t="s">
        <v>2141</v>
      </c>
      <c r="F1373" t="s">
        <v>2137</v>
      </c>
      <c r="G1373" t="s">
        <v>2138</v>
      </c>
      <c r="H1373" t="s">
        <v>2138</v>
      </c>
      <c r="I1373" t="s">
        <v>2138</v>
      </c>
      <c r="J1373" t="s">
        <v>2139</v>
      </c>
      <c r="K1373" t="s">
        <v>3689</v>
      </c>
    </row>
    <row r="1374" spans="3:11" x14ac:dyDescent="0.3">
      <c r="C1374" t="s">
        <v>1504</v>
      </c>
      <c r="D1374" t="s">
        <v>26</v>
      </c>
      <c r="E1374" t="s">
        <v>2141</v>
      </c>
      <c r="F1374" t="s">
        <v>2137</v>
      </c>
      <c r="G1374" t="s">
        <v>2138</v>
      </c>
      <c r="H1374" t="s">
        <v>2138</v>
      </c>
      <c r="I1374" t="s">
        <v>2138</v>
      </c>
      <c r="J1374" t="s">
        <v>2139</v>
      </c>
      <c r="K1374" t="s">
        <v>3690</v>
      </c>
    </row>
    <row r="1375" spans="3:11" x14ac:dyDescent="0.3">
      <c r="C1375" t="s">
        <v>1505</v>
      </c>
      <c r="D1375" t="s">
        <v>26</v>
      </c>
      <c r="E1375" t="s">
        <v>2141</v>
      </c>
      <c r="F1375" t="s">
        <v>2137</v>
      </c>
      <c r="G1375" t="s">
        <v>2138</v>
      </c>
      <c r="H1375" t="s">
        <v>2138</v>
      </c>
      <c r="I1375" t="s">
        <v>2138</v>
      </c>
      <c r="J1375" t="s">
        <v>2139</v>
      </c>
      <c r="K1375" t="s">
        <v>3691</v>
      </c>
    </row>
    <row r="1376" spans="3:11" x14ac:dyDescent="0.3">
      <c r="C1376" t="s">
        <v>1506</v>
      </c>
      <c r="D1376" t="s">
        <v>26</v>
      </c>
      <c r="E1376" t="s">
        <v>2141</v>
      </c>
      <c r="F1376" t="s">
        <v>2137</v>
      </c>
      <c r="G1376" t="s">
        <v>2138</v>
      </c>
      <c r="H1376" t="s">
        <v>2138</v>
      </c>
      <c r="I1376" t="s">
        <v>2138</v>
      </c>
      <c r="J1376" t="s">
        <v>2139</v>
      </c>
      <c r="K1376" t="s">
        <v>3692</v>
      </c>
    </row>
    <row r="1377" spans="3:11" x14ac:dyDescent="0.3">
      <c r="C1377" t="s">
        <v>1507</v>
      </c>
      <c r="D1377" t="s">
        <v>26</v>
      </c>
      <c r="E1377" t="s">
        <v>2141</v>
      </c>
      <c r="F1377" t="s">
        <v>2137</v>
      </c>
      <c r="G1377" t="s">
        <v>2138</v>
      </c>
      <c r="H1377" t="s">
        <v>2138</v>
      </c>
      <c r="I1377" t="s">
        <v>2138</v>
      </c>
      <c r="J1377" t="s">
        <v>2139</v>
      </c>
      <c r="K1377" t="s">
        <v>3693</v>
      </c>
    </row>
    <row r="1378" spans="3:11" x14ac:dyDescent="0.3">
      <c r="C1378" t="s">
        <v>1508</v>
      </c>
      <c r="D1378" t="s">
        <v>26</v>
      </c>
      <c r="E1378" t="s">
        <v>2141</v>
      </c>
      <c r="F1378" t="s">
        <v>2137</v>
      </c>
      <c r="G1378" t="s">
        <v>2138</v>
      </c>
      <c r="H1378" t="s">
        <v>2138</v>
      </c>
      <c r="I1378" t="s">
        <v>2138</v>
      </c>
      <c r="J1378" t="s">
        <v>2139</v>
      </c>
      <c r="K1378" t="s">
        <v>3694</v>
      </c>
    </row>
    <row r="1379" spans="3:11" x14ac:dyDescent="0.3">
      <c r="C1379" t="s">
        <v>1509</v>
      </c>
      <c r="D1379" t="s">
        <v>26</v>
      </c>
      <c r="E1379" t="s">
        <v>2141</v>
      </c>
      <c r="F1379" t="s">
        <v>2137</v>
      </c>
      <c r="G1379" t="s">
        <v>2138</v>
      </c>
      <c r="H1379" t="s">
        <v>2138</v>
      </c>
      <c r="I1379" t="s">
        <v>2138</v>
      </c>
      <c r="J1379" t="s">
        <v>2139</v>
      </c>
      <c r="K1379" t="s">
        <v>3695</v>
      </c>
    </row>
    <row r="1380" spans="3:11" x14ac:dyDescent="0.3">
      <c r="C1380" t="s">
        <v>1510</v>
      </c>
      <c r="D1380" t="s">
        <v>26</v>
      </c>
      <c r="E1380" t="s">
        <v>2141</v>
      </c>
      <c r="F1380" t="s">
        <v>2137</v>
      </c>
      <c r="G1380" t="s">
        <v>2138</v>
      </c>
      <c r="H1380" t="s">
        <v>2138</v>
      </c>
      <c r="I1380" t="s">
        <v>2138</v>
      </c>
      <c r="J1380" t="s">
        <v>2139</v>
      </c>
      <c r="K1380" t="s">
        <v>3696</v>
      </c>
    </row>
    <row r="1381" spans="3:11" x14ac:dyDescent="0.3">
      <c r="C1381" t="s">
        <v>1511</v>
      </c>
      <c r="D1381" t="s">
        <v>26</v>
      </c>
      <c r="E1381" t="s">
        <v>2141</v>
      </c>
      <c r="F1381" t="s">
        <v>2137</v>
      </c>
      <c r="G1381" t="s">
        <v>2138</v>
      </c>
      <c r="H1381" t="s">
        <v>2138</v>
      </c>
      <c r="I1381" t="s">
        <v>2138</v>
      </c>
      <c r="J1381" t="s">
        <v>2139</v>
      </c>
      <c r="K1381" t="s">
        <v>3697</v>
      </c>
    </row>
    <row r="1382" spans="3:11" x14ac:dyDescent="0.3">
      <c r="C1382" t="s">
        <v>1517</v>
      </c>
      <c r="D1382" t="s">
        <v>26</v>
      </c>
      <c r="E1382" t="s">
        <v>2141</v>
      </c>
      <c r="F1382" t="s">
        <v>2137</v>
      </c>
      <c r="G1382" t="s">
        <v>2138</v>
      </c>
      <c r="H1382" t="s">
        <v>2138</v>
      </c>
      <c r="I1382" t="s">
        <v>2138</v>
      </c>
      <c r="J1382" t="s">
        <v>2139</v>
      </c>
      <c r="K1382" t="s">
        <v>3698</v>
      </c>
    </row>
    <row r="1383" spans="3:11" x14ac:dyDescent="0.3">
      <c r="C1383" t="s">
        <v>1518</v>
      </c>
      <c r="D1383" t="s">
        <v>26</v>
      </c>
      <c r="E1383" t="s">
        <v>2141</v>
      </c>
      <c r="F1383" t="s">
        <v>2137</v>
      </c>
      <c r="G1383" t="s">
        <v>2138</v>
      </c>
      <c r="H1383" t="s">
        <v>2138</v>
      </c>
      <c r="I1383" t="s">
        <v>2138</v>
      </c>
      <c r="J1383" t="s">
        <v>2139</v>
      </c>
      <c r="K1383" t="s">
        <v>3699</v>
      </c>
    </row>
    <row r="1384" spans="3:11" x14ac:dyDescent="0.3">
      <c r="C1384" t="s">
        <v>1521</v>
      </c>
      <c r="D1384" t="s">
        <v>26</v>
      </c>
      <c r="E1384" t="s">
        <v>2141</v>
      </c>
      <c r="F1384" t="s">
        <v>2137</v>
      </c>
      <c r="G1384" t="s">
        <v>2138</v>
      </c>
      <c r="H1384" t="s">
        <v>2138</v>
      </c>
      <c r="I1384" t="s">
        <v>2138</v>
      </c>
      <c r="J1384" t="s">
        <v>2139</v>
      </c>
      <c r="K1384" t="s">
        <v>3700</v>
      </c>
    </row>
    <row r="1385" spans="3:11" x14ac:dyDescent="0.3">
      <c r="C1385" t="s">
        <v>1522</v>
      </c>
      <c r="D1385" t="s">
        <v>26</v>
      </c>
      <c r="E1385" t="s">
        <v>2141</v>
      </c>
      <c r="F1385" t="s">
        <v>2137</v>
      </c>
      <c r="G1385" t="s">
        <v>2138</v>
      </c>
      <c r="H1385" t="s">
        <v>2138</v>
      </c>
      <c r="I1385" t="s">
        <v>2138</v>
      </c>
      <c r="J1385" t="s">
        <v>2139</v>
      </c>
      <c r="K1385" t="s">
        <v>3701</v>
      </c>
    </row>
    <row r="1386" spans="3:11" x14ac:dyDescent="0.3">
      <c r="C1386" t="s">
        <v>1523</v>
      </c>
      <c r="D1386" t="s">
        <v>26</v>
      </c>
      <c r="E1386" t="s">
        <v>2141</v>
      </c>
      <c r="F1386" t="s">
        <v>2137</v>
      </c>
      <c r="G1386" t="s">
        <v>2138</v>
      </c>
      <c r="H1386" t="s">
        <v>2138</v>
      </c>
      <c r="I1386" t="s">
        <v>2138</v>
      </c>
      <c r="J1386" t="s">
        <v>2139</v>
      </c>
      <c r="K1386" t="s">
        <v>3702</v>
      </c>
    </row>
    <row r="1387" spans="3:11" x14ac:dyDescent="0.3">
      <c r="C1387" t="s">
        <v>1524</v>
      </c>
      <c r="D1387" t="s">
        <v>26</v>
      </c>
      <c r="E1387" t="s">
        <v>2141</v>
      </c>
      <c r="F1387" t="s">
        <v>2137</v>
      </c>
      <c r="G1387" t="s">
        <v>2138</v>
      </c>
      <c r="H1387" t="s">
        <v>2138</v>
      </c>
      <c r="I1387" t="s">
        <v>2138</v>
      </c>
      <c r="J1387" t="s">
        <v>2139</v>
      </c>
      <c r="K1387" t="s">
        <v>3703</v>
      </c>
    </row>
    <row r="1388" spans="3:11" x14ac:dyDescent="0.3">
      <c r="C1388" t="s">
        <v>1525</v>
      </c>
      <c r="D1388" t="s">
        <v>26</v>
      </c>
      <c r="E1388" t="s">
        <v>2141</v>
      </c>
      <c r="F1388" t="s">
        <v>2137</v>
      </c>
      <c r="G1388" t="s">
        <v>2138</v>
      </c>
      <c r="H1388" t="s">
        <v>2138</v>
      </c>
      <c r="I1388" t="s">
        <v>2138</v>
      </c>
      <c r="J1388" t="s">
        <v>2139</v>
      </c>
      <c r="K1388" t="s">
        <v>3704</v>
      </c>
    </row>
    <row r="1389" spans="3:11" x14ac:dyDescent="0.3">
      <c r="C1389" t="s">
        <v>1526</v>
      </c>
      <c r="D1389" t="s">
        <v>26</v>
      </c>
      <c r="E1389" t="s">
        <v>2141</v>
      </c>
      <c r="F1389" t="s">
        <v>2137</v>
      </c>
      <c r="G1389" t="s">
        <v>2138</v>
      </c>
      <c r="H1389" t="s">
        <v>2138</v>
      </c>
      <c r="I1389" t="s">
        <v>2138</v>
      </c>
      <c r="J1389" t="s">
        <v>2139</v>
      </c>
      <c r="K1389" t="s">
        <v>3705</v>
      </c>
    </row>
    <row r="1390" spans="3:11" x14ac:dyDescent="0.3">
      <c r="C1390" t="s">
        <v>1527</v>
      </c>
      <c r="D1390" t="s">
        <v>26</v>
      </c>
      <c r="E1390" t="s">
        <v>2141</v>
      </c>
      <c r="F1390" t="s">
        <v>2137</v>
      </c>
      <c r="G1390" t="s">
        <v>2138</v>
      </c>
      <c r="H1390" t="s">
        <v>2138</v>
      </c>
      <c r="I1390" t="s">
        <v>2138</v>
      </c>
      <c r="J1390" t="s">
        <v>2139</v>
      </c>
      <c r="K1390" t="s">
        <v>3706</v>
      </c>
    </row>
    <row r="1391" spans="3:11" x14ac:dyDescent="0.3">
      <c r="C1391" t="s">
        <v>1528</v>
      </c>
      <c r="D1391" t="s">
        <v>26</v>
      </c>
      <c r="E1391" t="s">
        <v>2141</v>
      </c>
      <c r="F1391" t="s">
        <v>2137</v>
      </c>
      <c r="G1391" t="s">
        <v>2138</v>
      </c>
      <c r="H1391" t="s">
        <v>2138</v>
      </c>
      <c r="I1391" t="s">
        <v>2138</v>
      </c>
      <c r="J1391" t="s">
        <v>2139</v>
      </c>
      <c r="K1391" t="s">
        <v>3707</v>
      </c>
    </row>
    <row r="1392" spans="3:11" x14ac:dyDescent="0.3">
      <c r="C1392" t="s">
        <v>1529</v>
      </c>
      <c r="D1392" t="s">
        <v>26</v>
      </c>
      <c r="E1392" t="s">
        <v>2141</v>
      </c>
      <c r="F1392" t="s">
        <v>2137</v>
      </c>
      <c r="G1392" t="s">
        <v>2138</v>
      </c>
      <c r="H1392" t="s">
        <v>2138</v>
      </c>
      <c r="I1392" t="s">
        <v>2138</v>
      </c>
      <c r="J1392" t="s">
        <v>2139</v>
      </c>
      <c r="K1392" t="s">
        <v>3708</v>
      </c>
    </row>
    <row r="1393" spans="3:11" x14ac:dyDescent="0.3">
      <c r="C1393" t="s">
        <v>1530</v>
      </c>
      <c r="D1393" t="s">
        <v>26</v>
      </c>
      <c r="E1393" t="s">
        <v>2141</v>
      </c>
      <c r="F1393" t="s">
        <v>2137</v>
      </c>
      <c r="G1393" t="s">
        <v>2138</v>
      </c>
      <c r="H1393" t="s">
        <v>2138</v>
      </c>
      <c r="I1393" t="s">
        <v>2138</v>
      </c>
      <c r="J1393" t="s">
        <v>2139</v>
      </c>
      <c r="K1393" t="s">
        <v>3709</v>
      </c>
    </row>
    <row r="1394" spans="3:11" x14ac:dyDescent="0.3">
      <c r="C1394" t="s">
        <v>1531</v>
      </c>
      <c r="D1394" t="s">
        <v>26</v>
      </c>
      <c r="E1394" t="s">
        <v>2141</v>
      </c>
      <c r="F1394" t="s">
        <v>2137</v>
      </c>
      <c r="G1394" t="s">
        <v>2138</v>
      </c>
      <c r="H1394" t="s">
        <v>2138</v>
      </c>
      <c r="I1394" t="s">
        <v>2138</v>
      </c>
      <c r="J1394" t="s">
        <v>2139</v>
      </c>
      <c r="K1394" t="s">
        <v>3710</v>
      </c>
    </row>
    <row r="1395" spans="3:11" x14ac:dyDescent="0.3">
      <c r="C1395" t="s">
        <v>1532</v>
      </c>
      <c r="D1395" t="s">
        <v>26</v>
      </c>
      <c r="E1395" t="s">
        <v>2141</v>
      </c>
      <c r="F1395" t="s">
        <v>2137</v>
      </c>
      <c r="G1395" t="s">
        <v>2138</v>
      </c>
      <c r="H1395" t="s">
        <v>2138</v>
      </c>
      <c r="I1395" t="s">
        <v>2138</v>
      </c>
      <c r="J1395" t="s">
        <v>2139</v>
      </c>
      <c r="K1395" t="s">
        <v>3711</v>
      </c>
    </row>
    <row r="1396" spans="3:11" x14ac:dyDescent="0.3">
      <c r="C1396" t="s">
        <v>1533</v>
      </c>
      <c r="D1396" t="s">
        <v>26</v>
      </c>
      <c r="E1396" t="s">
        <v>2141</v>
      </c>
      <c r="F1396" t="s">
        <v>2137</v>
      </c>
      <c r="G1396" t="s">
        <v>2138</v>
      </c>
      <c r="H1396" t="s">
        <v>2138</v>
      </c>
      <c r="I1396" t="s">
        <v>2138</v>
      </c>
      <c r="J1396" t="s">
        <v>2139</v>
      </c>
      <c r="K1396" t="s">
        <v>3712</v>
      </c>
    </row>
    <row r="1397" spans="3:11" x14ac:dyDescent="0.3">
      <c r="C1397" t="s">
        <v>1536</v>
      </c>
      <c r="D1397" t="s">
        <v>26</v>
      </c>
      <c r="E1397" t="s">
        <v>2141</v>
      </c>
      <c r="F1397" t="s">
        <v>2137</v>
      </c>
      <c r="G1397" t="s">
        <v>2138</v>
      </c>
      <c r="H1397" t="s">
        <v>2138</v>
      </c>
      <c r="I1397" t="s">
        <v>2138</v>
      </c>
      <c r="J1397" t="s">
        <v>2139</v>
      </c>
      <c r="K1397" t="s">
        <v>3713</v>
      </c>
    </row>
    <row r="1398" spans="3:11" x14ac:dyDescent="0.3">
      <c r="C1398" t="s">
        <v>1537</v>
      </c>
      <c r="D1398" t="s">
        <v>26</v>
      </c>
      <c r="E1398" t="s">
        <v>2141</v>
      </c>
      <c r="F1398" t="s">
        <v>2137</v>
      </c>
      <c r="G1398" t="s">
        <v>2138</v>
      </c>
      <c r="H1398" t="s">
        <v>2138</v>
      </c>
      <c r="I1398" t="s">
        <v>2138</v>
      </c>
      <c r="J1398" t="s">
        <v>2139</v>
      </c>
      <c r="K1398" t="s">
        <v>3714</v>
      </c>
    </row>
    <row r="1399" spans="3:11" x14ac:dyDescent="0.3">
      <c r="C1399" t="s">
        <v>1538</v>
      </c>
      <c r="D1399" t="s">
        <v>26</v>
      </c>
      <c r="E1399" t="s">
        <v>2141</v>
      </c>
      <c r="F1399" t="s">
        <v>2137</v>
      </c>
      <c r="G1399" t="s">
        <v>2138</v>
      </c>
      <c r="H1399" t="s">
        <v>2138</v>
      </c>
      <c r="I1399" t="s">
        <v>2138</v>
      </c>
      <c r="J1399" t="s">
        <v>2139</v>
      </c>
      <c r="K1399" t="s">
        <v>3715</v>
      </c>
    </row>
    <row r="1400" spans="3:11" x14ac:dyDescent="0.3">
      <c r="C1400" t="s">
        <v>1539</v>
      </c>
      <c r="D1400" t="s">
        <v>26</v>
      </c>
      <c r="E1400" t="s">
        <v>2141</v>
      </c>
      <c r="F1400" t="s">
        <v>2137</v>
      </c>
      <c r="G1400" t="s">
        <v>2138</v>
      </c>
      <c r="H1400" t="s">
        <v>2138</v>
      </c>
      <c r="I1400" t="s">
        <v>2138</v>
      </c>
      <c r="J1400" t="s">
        <v>2139</v>
      </c>
      <c r="K1400" t="s">
        <v>3716</v>
      </c>
    </row>
    <row r="1401" spans="3:11" x14ac:dyDescent="0.3">
      <c r="C1401" t="s">
        <v>3717</v>
      </c>
      <c r="D1401" t="s">
        <v>26</v>
      </c>
      <c r="E1401" t="s">
        <v>2141</v>
      </c>
      <c r="F1401" t="s">
        <v>2137</v>
      </c>
      <c r="G1401" t="s">
        <v>2138</v>
      </c>
      <c r="H1401" t="s">
        <v>2138</v>
      </c>
      <c r="I1401" t="s">
        <v>2138</v>
      </c>
      <c r="J1401" t="s">
        <v>2139</v>
      </c>
      <c r="K1401" t="s">
        <v>3718</v>
      </c>
    </row>
    <row r="1402" spans="3:11" x14ac:dyDescent="0.3">
      <c r="C1402" t="s">
        <v>1540</v>
      </c>
      <c r="D1402" t="s">
        <v>26</v>
      </c>
      <c r="E1402" t="s">
        <v>2141</v>
      </c>
      <c r="F1402" t="s">
        <v>2137</v>
      </c>
      <c r="G1402" t="s">
        <v>2138</v>
      </c>
      <c r="H1402" t="s">
        <v>2138</v>
      </c>
      <c r="I1402" t="s">
        <v>2138</v>
      </c>
      <c r="J1402" t="s">
        <v>2139</v>
      </c>
      <c r="K1402" t="s">
        <v>3719</v>
      </c>
    </row>
    <row r="1403" spans="3:11" x14ac:dyDescent="0.3">
      <c r="C1403" t="s">
        <v>3720</v>
      </c>
      <c r="D1403" t="s">
        <v>26</v>
      </c>
      <c r="E1403" t="s">
        <v>2141</v>
      </c>
      <c r="F1403" t="s">
        <v>2137</v>
      </c>
      <c r="G1403" t="s">
        <v>2138</v>
      </c>
      <c r="H1403" t="s">
        <v>2138</v>
      </c>
      <c r="I1403" t="s">
        <v>2138</v>
      </c>
      <c r="J1403" t="s">
        <v>2139</v>
      </c>
      <c r="K1403" t="s">
        <v>3721</v>
      </c>
    </row>
    <row r="1404" spans="3:11" x14ac:dyDescent="0.3">
      <c r="C1404" t="s">
        <v>1541</v>
      </c>
      <c r="D1404" t="s">
        <v>26</v>
      </c>
      <c r="E1404" t="s">
        <v>2141</v>
      </c>
      <c r="F1404" t="s">
        <v>2137</v>
      </c>
      <c r="G1404" t="s">
        <v>2138</v>
      </c>
      <c r="H1404" t="s">
        <v>2138</v>
      </c>
      <c r="I1404" t="s">
        <v>2138</v>
      </c>
      <c r="J1404" t="s">
        <v>2139</v>
      </c>
      <c r="K1404" t="s">
        <v>3722</v>
      </c>
    </row>
    <row r="1405" spans="3:11" x14ac:dyDescent="0.3">
      <c r="C1405" t="s">
        <v>1542</v>
      </c>
      <c r="D1405" t="s">
        <v>26</v>
      </c>
      <c r="E1405" t="s">
        <v>2141</v>
      </c>
      <c r="F1405" t="s">
        <v>2137</v>
      </c>
      <c r="G1405" t="s">
        <v>2138</v>
      </c>
      <c r="H1405" t="s">
        <v>2138</v>
      </c>
      <c r="I1405" t="s">
        <v>2138</v>
      </c>
      <c r="J1405" t="s">
        <v>2139</v>
      </c>
      <c r="K1405" t="s">
        <v>3723</v>
      </c>
    </row>
    <row r="1406" spans="3:11" x14ac:dyDescent="0.3">
      <c r="C1406" t="s">
        <v>3724</v>
      </c>
      <c r="D1406" t="s">
        <v>26</v>
      </c>
      <c r="E1406" t="s">
        <v>2141</v>
      </c>
      <c r="F1406" t="s">
        <v>2137</v>
      </c>
      <c r="G1406" t="s">
        <v>2138</v>
      </c>
      <c r="H1406" t="s">
        <v>2138</v>
      </c>
      <c r="I1406" t="s">
        <v>2138</v>
      </c>
      <c r="J1406" t="s">
        <v>2139</v>
      </c>
      <c r="K1406" t="s">
        <v>3725</v>
      </c>
    </row>
    <row r="1407" spans="3:11" x14ac:dyDescent="0.3">
      <c r="C1407" t="s">
        <v>3726</v>
      </c>
      <c r="D1407" t="s">
        <v>26</v>
      </c>
      <c r="E1407" t="s">
        <v>2141</v>
      </c>
      <c r="F1407" t="s">
        <v>2137</v>
      </c>
      <c r="G1407" t="s">
        <v>2138</v>
      </c>
      <c r="H1407" t="s">
        <v>2138</v>
      </c>
      <c r="I1407" t="s">
        <v>2138</v>
      </c>
      <c r="J1407" t="s">
        <v>2139</v>
      </c>
      <c r="K1407" t="s">
        <v>3727</v>
      </c>
    </row>
    <row r="1408" spans="3:11" x14ac:dyDescent="0.3">
      <c r="C1408" t="s">
        <v>3728</v>
      </c>
      <c r="D1408" t="s">
        <v>26</v>
      </c>
      <c r="E1408" t="s">
        <v>2141</v>
      </c>
      <c r="F1408" t="s">
        <v>2137</v>
      </c>
      <c r="G1408" t="s">
        <v>2138</v>
      </c>
      <c r="H1408" t="s">
        <v>2138</v>
      </c>
      <c r="I1408" t="s">
        <v>2138</v>
      </c>
      <c r="J1408" t="s">
        <v>2139</v>
      </c>
      <c r="K1408" t="s">
        <v>3729</v>
      </c>
    </row>
    <row r="1409" spans="3:11" x14ac:dyDescent="0.3">
      <c r="C1409" t="s">
        <v>1543</v>
      </c>
      <c r="D1409" t="s">
        <v>26</v>
      </c>
      <c r="E1409" t="s">
        <v>2141</v>
      </c>
      <c r="F1409" t="s">
        <v>2137</v>
      </c>
      <c r="G1409" t="s">
        <v>2138</v>
      </c>
      <c r="H1409" t="s">
        <v>2138</v>
      </c>
      <c r="I1409" t="s">
        <v>2138</v>
      </c>
      <c r="J1409" t="s">
        <v>2139</v>
      </c>
      <c r="K1409" t="s">
        <v>3730</v>
      </c>
    </row>
    <row r="1410" spans="3:11" x14ac:dyDescent="0.3">
      <c r="C1410" t="s">
        <v>1544</v>
      </c>
      <c r="D1410" t="s">
        <v>26</v>
      </c>
      <c r="E1410" t="s">
        <v>2141</v>
      </c>
      <c r="F1410" t="s">
        <v>2137</v>
      </c>
      <c r="G1410" t="s">
        <v>2138</v>
      </c>
      <c r="H1410" t="s">
        <v>2138</v>
      </c>
      <c r="I1410" t="s">
        <v>2138</v>
      </c>
      <c r="J1410" t="s">
        <v>2139</v>
      </c>
      <c r="K1410" t="s">
        <v>3731</v>
      </c>
    </row>
    <row r="1411" spans="3:11" x14ac:dyDescent="0.3">
      <c r="C1411" t="s">
        <v>3732</v>
      </c>
      <c r="D1411" t="s">
        <v>26</v>
      </c>
      <c r="E1411" t="s">
        <v>2141</v>
      </c>
      <c r="F1411" t="s">
        <v>2137</v>
      </c>
      <c r="G1411" t="s">
        <v>2138</v>
      </c>
      <c r="H1411" t="s">
        <v>2138</v>
      </c>
      <c r="I1411" t="s">
        <v>2138</v>
      </c>
      <c r="J1411" t="s">
        <v>2139</v>
      </c>
      <c r="K1411" t="s">
        <v>3733</v>
      </c>
    </row>
    <row r="1412" spans="3:11" x14ac:dyDescent="0.3">
      <c r="C1412" t="s">
        <v>1545</v>
      </c>
      <c r="D1412" t="s">
        <v>26</v>
      </c>
      <c r="E1412" t="s">
        <v>2141</v>
      </c>
      <c r="F1412" t="s">
        <v>2137</v>
      </c>
      <c r="G1412" t="s">
        <v>2138</v>
      </c>
      <c r="H1412" t="s">
        <v>2138</v>
      </c>
      <c r="I1412" t="s">
        <v>2138</v>
      </c>
      <c r="J1412" t="s">
        <v>2139</v>
      </c>
      <c r="K1412" t="s">
        <v>3734</v>
      </c>
    </row>
    <row r="1413" spans="3:11" x14ac:dyDescent="0.3">
      <c r="C1413" t="s">
        <v>1546</v>
      </c>
      <c r="D1413" t="s">
        <v>26</v>
      </c>
      <c r="E1413" t="s">
        <v>2141</v>
      </c>
      <c r="F1413" t="s">
        <v>2137</v>
      </c>
      <c r="G1413" t="s">
        <v>2138</v>
      </c>
      <c r="H1413" t="s">
        <v>2138</v>
      </c>
      <c r="I1413" t="s">
        <v>2138</v>
      </c>
      <c r="J1413" t="s">
        <v>2139</v>
      </c>
      <c r="K1413" t="s">
        <v>3735</v>
      </c>
    </row>
    <row r="1414" spans="3:11" x14ac:dyDescent="0.3">
      <c r="C1414" t="s">
        <v>1547</v>
      </c>
      <c r="D1414" t="s">
        <v>26</v>
      </c>
      <c r="E1414" t="s">
        <v>2141</v>
      </c>
      <c r="F1414" t="s">
        <v>2137</v>
      </c>
      <c r="G1414" t="s">
        <v>2138</v>
      </c>
      <c r="H1414" t="s">
        <v>2138</v>
      </c>
      <c r="I1414" t="s">
        <v>2138</v>
      </c>
      <c r="J1414" t="s">
        <v>2139</v>
      </c>
      <c r="K1414" t="s">
        <v>3736</v>
      </c>
    </row>
    <row r="1415" spans="3:11" x14ac:dyDescent="0.3">
      <c r="C1415" t="s">
        <v>3737</v>
      </c>
      <c r="D1415" t="s">
        <v>26</v>
      </c>
      <c r="E1415" t="s">
        <v>2141</v>
      </c>
      <c r="F1415" t="s">
        <v>2137</v>
      </c>
      <c r="G1415" t="s">
        <v>2138</v>
      </c>
      <c r="H1415" t="s">
        <v>2138</v>
      </c>
      <c r="I1415" t="s">
        <v>2138</v>
      </c>
      <c r="J1415" t="s">
        <v>2139</v>
      </c>
      <c r="K1415" t="s">
        <v>3738</v>
      </c>
    </row>
    <row r="1416" spans="3:11" x14ac:dyDescent="0.3">
      <c r="C1416" t="s">
        <v>1549</v>
      </c>
      <c r="D1416" t="s">
        <v>26</v>
      </c>
      <c r="E1416" t="s">
        <v>2141</v>
      </c>
      <c r="F1416" t="s">
        <v>2137</v>
      </c>
      <c r="G1416" t="s">
        <v>2138</v>
      </c>
      <c r="H1416" t="s">
        <v>2138</v>
      </c>
      <c r="I1416" t="s">
        <v>2138</v>
      </c>
      <c r="J1416" t="s">
        <v>2139</v>
      </c>
      <c r="K1416" t="s">
        <v>3739</v>
      </c>
    </row>
    <row r="1417" spans="3:11" x14ac:dyDescent="0.3">
      <c r="C1417" t="s">
        <v>1550</v>
      </c>
      <c r="D1417" t="s">
        <v>26</v>
      </c>
      <c r="E1417" t="s">
        <v>2141</v>
      </c>
      <c r="F1417" t="s">
        <v>2137</v>
      </c>
      <c r="G1417" t="s">
        <v>2138</v>
      </c>
      <c r="H1417" t="s">
        <v>2138</v>
      </c>
      <c r="I1417" t="s">
        <v>2138</v>
      </c>
      <c r="J1417" t="s">
        <v>2139</v>
      </c>
      <c r="K1417" t="s">
        <v>3740</v>
      </c>
    </row>
    <row r="1418" spans="3:11" x14ac:dyDescent="0.3">
      <c r="C1418" t="s">
        <v>1551</v>
      </c>
      <c r="D1418" t="s">
        <v>26</v>
      </c>
      <c r="E1418" t="s">
        <v>2141</v>
      </c>
      <c r="F1418" t="s">
        <v>2137</v>
      </c>
      <c r="G1418" t="s">
        <v>2138</v>
      </c>
      <c r="H1418" t="s">
        <v>2138</v>
      </c>
      <c r="I1418" t="s">
        <v>2138</v>
      </c>
      <c r="J1418" t="s">
        <v>2139</v>
      </c>
      <c r="K1418" t="s">
        <v>3741</v>
      </c>
    </row>
    <row r="1419" spans="3:11" x14ac:dyDescent="0.3">
      <c r="C1419" t="s">
        <v>1552</v>
      </c>
      <c r="D1419" t="s">
        <v>26</v>
      </c>
      <c r="E1419" t="s">
        <v>2141</v>
      </c>
      <c r="F1419" t="s">
        <v>2137</v>
      </c>
      <c r="G1419" t="s">
        <v>2138</v>
      </c>
      <c r="H1419" t="s">
        <v>2138</v>
      </c>
      <c r="I1419" t="s">
        <v>2138</v>
      </c>
      <c r="J1419" t="s">
        <v>2139</v>
      </c>
      <c r="K1419" t="s">
        <v>3742</v>
      </c>
    </row>
    <row r="1420" spans="3:11" x14ac:dyDescent="0.3">
      <c r="C1420" t="s">
        <v>1553</v>
      </c>
      <c r="D1420" t="s">
        <v>26</v>
      </c>
      <c r="E1420" t="s">
        <v>2141</v>
      </c>
      <c r="F1420" t="s">
        <v>2137</v>
      </c>
      <c r="G1420" t="s">
        <v>2138</v>
      </c>
      <c r="H1420" t="s">
        <v>2138</v>
      </c>
      <c r="I1420" t="s">
        <v>2138</v>
      </c>
      <c r="J1420" t="s">
        <v>2139</v>
      </c>
      <c r="K1420" t="s">
        <v>3743</v>
      </c>
    </row>
    <row r="1421" spans="3:11" x14ac:dyDescent="0.3">
      <c r="C1421" t="s">
        <v>1554</v>
      </c>
      <c r="D1421" t="s">
        <v>26</v>
      </c>
      <c r="E1421" t="s">
        <v>2141</v>
      </c>
      <c r="F1421" t="s">
        <v>2137</v>
      </c>
      <c r="G1421" t="s">
        <v>2138</v>
      </c>
      <c r="H1421" t="s">
        <v>2138</v>
      </c>
      <c r="I1421" t="s">
        <v>2138</v>
      </c>
      <c r="J1421" t="s">
        <v>2139</v>
      </c>
      <c r="K1421" t="s">
        <v>3744</v>
      </c>
    </row>
    <row r="1422" spans="3:11" x14ac:dyDescent="0.3">
      <c r="C1422" t="s">
        <v>3745</v>
      </c>
      <c r="D1422" t="s">
        <v>26</v>
      </c>
      <c r="E1422" t="s">
        <v>2141</v>
      </c>
      <c r="F1422" t="s">
        <v>2137</v>
      </c>
      <c r="G1422" t="s">
        <v>2138</v>
      </c>
      <c r="H1422" t="s">
        <v>2138</v>
      </c>
      <c r="I1422" t="s">
        <v>2138</v>
      </c>
      <c r="J1422" t="s">
        <v>2139</v>
      </c>
      <c r="K1422" t="s">
        <v>3746</v>
      </c>
    </row>
    <row r="1423" spans="3:11" x14ac:dyDescent="0.3">
      <c r="C1423" t="s">
        <v>1570</v>
      </c>
      <c r="D1423" t="s">
        <v>26</v>
      </c>
      <c r="E1423" t="s">
        <v>2141</v>
      </c>
      <c r="F1423" t="s">
        <v>2137</v>
      </c>
      <c r="G1423" t="s">
        <v>2138</v>
      </c>
      <c r="H1423" t="s">
        <v>2138</v>
      </c>
      <c r="I1423" t="s">
        <v>2138</v>
      </c>
      <c r="J1423" t="s">
        <v>2139</v>
      </c>
      <c r="K1423" t="s">
        <v>3747</v>
      </c>
    </row>
    <row r="1424" spans="3:11" x14ac:dyDescent="0.3">
      <c r="C1424" t="s">
        <v>1571</v>
      </c>
      <c r="D1424" t="s">
        <v>26</v>
      </c>
      <c r="E1424" t="s">
        <v>2141</v>
      </c>
      <c r="F1424" t="s">
        <v>2137</v>
      </c>
      <c r="G1424" t="s">
        <v>2138</v>
      </c>
      <c r="H1424" t="s">
        <v>2138</v>
      </c>
      <c r="I1424" t="s">
        <v>2138</v>
      </c>
      <c r="J1424" t="s">
        <v>2139</v>
      </c>
      <c r="K1424" t="s">
        <v>3748</v>
      </c>
    </row>
    <row r="1425" spans="3:11" x14ac:dyDescent="0.3">
      <c r="C1425" t="s">
        <v>1572</v>
      </c>
      <c r="D1425" t="s">
        <v>26</v>
      </c>
      <c r="E1425" t="s">
        <v>2141</v>
      </c>
      <c r="F1425" t="s">
        <v>2137</v>
      </c>
      <c r="G1425" t="s">
        <v>2138</v>
      </c>
      <c r="H1425" t="s">
        <v>2138</v>
      </c>
      <c r="I1425" t="s">
        <v>2138</v>
      </c>
      <c r="J1425" t="s">
        <v>2139</v>
      </c>
      <c r="K1425" t="s">
        <v>3749</v>
      </c>
    </row>
    <row r="1426" spans="3:11" x14ac:dyDescent="0.3">
      <c r="C1426" t="s">
        <v>1573</v>
      </c>
      <c r="D1426" t="s">
        <v>26</v>
      </c>
      <c r="E1426" t="s">
        <v>2141</v>
      </c>
      <c r="F1426" t="s">
        <v>2137</v>
      </c>
      <c r="G1426" t="s">
        <v>2138</v>
      </c>
      <c r="H1426" t="s">
        <v>2138</v>
      </c>
      <c r="I1426" t="s">
        <v>2138</v>
      </c>
      <c r="J1426" t="s">
        <v>2139</v>
      </c>
      <c r="K1426" t="s">
        <v>3750</v>
      </c>
    </row>
    <row r="1427" spans="3:11" x14ac:dyDescent="0.3">
      <c r="C1427" t="s">
        <v>1574</v>
      </c>
      <c r="D1427" t="s">
        <v>26</v>
      </c>
      <c r="E1427" t="s">
        <v>2141</v>
      </c>
      <c r="F1427" t="s">
        <v>2137</v>
      </c>
      <c r="G1427" t="s">
        <v>2138</v>
      </c>
      <c r="H1427" t="s">
        <v>2138</v>
      </c>
      <c r="I1427" t="s">
        <v>2138</v>
      </c>
      <c r="J1427" t="s">
        <v>2139</v>
      </c>
      <c r="K1427" t="s">
        <v>3751</v>
      </c>
    </row>
    <row r="1428" spans="3:11" x14ac:dyDescent="0.3">
      <c r="C1428" t="s">
        <v>1575</v>
      </c>
      <c r="D1428" t="s">
        <v>26</v>
      </c>
      <c r="E1428" t="s">
        <v>2141</v>
      </c>
      <c r="F1428" t="s">
        <v>2137</v>
      </c>
      <c r="G1428" t="s">
        <v>2138</v>
      </c>
      <c r="H1428" t="s">
        <v>2138</v>
      </c>
      <c r="I1428" t="s">
        <v>2138</v>
      </c>
      <c r="J1428" t="s">
        <v>2139</v>
      </c>
      <c r="K1428" t="s">
        <v>3752</v>
      </c>
    </row>
    <row r="1429" spans="3:11" x14ac:dyDescent="0.3">
      <c r="C1429" t="s">
        <v>1576</v>
      </c>
      <c r="D1429" t="s">
        <v>26</v>
      </c>
      <c r="E1429" t="s">
        <v>2141</v>
      </c>
      <c r="F1429" t="s">
        <v>2137</v>
      </c>
      <c r="G1429" t="s">
        <v>2138</v>
      </c>
      <c r="H1429" t="s">
        <v>2138</v>
      </c>
      <c r="I1429" t="s">
        <v>2138</v>
      </c>
      <c r="J1429" t="s">
        <v>2139</v>
      </c>
      <c r="K1429" t="s">
        <v>3753</v>
      </c>
    </row>
    <row r="1430" spans="3:11" x14ac:dyDescent="0.3">
      <c r="C1430" t="s">
        <v>1577</v>
      </c>
      <c r="D1430" t="s">
        <v>26</v>
      </c>
      <c r="E1430" t="s">
        <v>2141</v>
      </c>
      <c r="F1430" t="s">
        <v>2137</v>
      </c>
      <c r="G1430" t="s">
        <v>2138</v>
      </c>
      <c r="H1430" t="s">
        <v>2138</v>
      </c>
      <c r="I1430" t="s">
        <v>2138</v>
      </c>
      <c r="J1430" t="s">
        <v>2139</v>
      </c>
      <c r="K1430" t="s">
        <v>3754</v>
      </c>
    </row>
    <row r="1431" spans="3:11" x14ac:dyDescent="0.3">
      <c r="C1431" t="s">
        <v>1578</v>
      </c>
      <c r="D1431" t="s">
        <v>26</v>
      </c>
      <c r="E1431" t="s">
        <v>2141</v>
      </c>
      <c r="F1431" t="s">
        <v>2137</v>
      </c>
      <c r="G1431" t="s">
        <v>2138</v>
      </c>
      <c r="H1431" t="s">
        <v>2138</v>
      </c>
      <c r="I1431" t="s">
        <v>2138</v>
      </c>
      <c r="J1431" t="s">
        <v>2139</v>
      </c>
      <c r="K1431" t="s">
        <v>3755</v>
      </c>
    </row>
    <row r="1432" spans="3:11" x14ac:dyDescent="0.3">
      <c r="C1432" t="s">
        <v>1579</v>
      </c>
      <c r="D1432" t="s">
        <v>26</v>
      </c>
      <c r="E1432" t="s">
        <v>2141</v>
      </c>
      <c r="F1432" t="s">
        <v>2137</v>
      </c>
      <c r="G1432" t="s">
        <v>2138</v>
      </c>
      <c r="H1432" t="s">
        <v>2138</v>
      </c>
      <c r="I1432" t="s">
        <v>2138</v>
      </c>
      <c r="J1432" t="s">
        <v>2139</v>
      </c>
      <c r="K1432" t="s">
        <v>3756</v>
      </c>
    </row>
    <row r="1433" spans="3:11" x14ac:dyDescent="0.3">
      <c r="C1433" t="s">
        <v>1581</v>
      </c>
      <c r="D1433" t="s">
        <v>26</v>
      </c>
      <c r="E1433" t="s">
        <v>2141</v>
      </c>
      <c r="F1433" t="s">
        <v>2137</v>
      </c>
      <c r="G1433" t="s">
        <v>2138</v>
      </c>
      <c r="H1433" t="s">
        <v>2138</v>
      </c>
      <c r="I1433" t="s">
        <v>2138</v>
      </c>
      <c r="J1433" t="s">
        <v>2139</v>
      </c>
      <c r="K1433" t="s">
        <v>3758</v>
      </c>
    </row>
    <row r="1434" spans="3:11" x14ac:dyDescent="0.3">
      <c r="C1434" t="s">
        <v>1582</v>
      </c>
      <c r="D1434" t="s">
        <v>26</v>
      </c>
      <c r="E1434" t="s">
        <v>2141</v>
      </c>
      <c r="F1434" t="s">
        <v>2137</v>
      </c>
      <c r="G1434" t="s">
        <v>2138</v>
      </c>
      <c r="H1434" t="s">
        <v>2138</v>
      </c>
      <c r="I1434" t="s">
        <v>2138</v>
      </c>
      <c r="J1434" t="s">
        <v>2139</v>
      </c>
      <c r="K1434" t="s">
        <v>3759</v>
      </c>
    </row>
    <row r="1435" spans="3:11" x14ac:dyDescent="0.3">
      <c r="C1435" t="s">
        <v>1583</v>
      </c>
      <c r="D1435" t="s">
        <v>26</v>
      </c>
      <c r="E1435" t="s">
        <v>2141</v>
      </c>
      <c r="F1435" t="s">
        <v>2137</v>
      </c>
      <c r="G1435" t="s">
        <v>2138</v>
      </c>
      <c r="H1435" t="s">
        <v>2138</v>
      </c>
      <c r="I1435" t="s">
        <v>2138</v>
      </c>
      <c r="J1435" t="s">
        <v>2139</v>
      </c>
      <c r="K1435" t="s">
        <v>3760</v>
      </c>
    </row>
    <row r="1436" spans="3:11" x14ac:dyDescent="0.3">
      <c r="C1436" t="s">
        <v>1584</v>
      </c>
      <c r="D1436" t="s">
        <v>26</v>
      </c>
      <c r="E1436" t="s">
        <v>2141</v>
      </c>
      <c r="F1436" t="s">
        <v>2137</v>
      </c>
      <c r="G1436" t="s">
        <v>2138</v>
      </c>
      <c r="H1436" t="s">
        <v>2138</v>
      </c>
      <c r="I1436" t="s">
        <v>2138</v>
      </c>
      <c r="J1436" t="s">
        <v>2139</v>
      </c>
      <c r="K1436" t="s">
        <v>3761</v>
      </c>
    </row>
    <row r="1437" spans="3:11" x14ac:dyDescent="0.3">
      <c r="C1437" t="s">
        <v>1585</v>
      </c>
      <c r="D1437" t="s">
        <v>26</v>
      </c>
      <c r="E1437" t="s">
        <v>2141</v>
      </c>
      <c r="F1437" t="s">
        <v>2137</v>
      </c>
      <c r="G1437" t="s">
        <v>2138</v>
      </c>
      <c r="H1437" t="s">
        <v>2138</v>
      </c>
      <c r="I1437" t="s">
        <v>2138</v>
      </c>
      <c r="J1437" t="s">
        <v>2139</v>
      </c>
      <c r="K1437" t="s">
        <v>3762</v>
      </c>
    </row>
    <row r="1438" spans="3:11" x14ac:dyDescent="0.3">
      <c r="C1438" t="s">
        <v>1586</v>
      </c>
      <c r="D1438" t="s">
        <v>26</v>
      </c>
      <c r="E1438" t="s">
        <v>2141</v>
      </c>
      <c r="F1438" t="s">
        <v>2137</v>
      </c>
      <c r="G1438" t="s">
        <v>2138</v>
      </c>
      <c r="H1438" t="s">
        <v>2138</v>
      </c>
      <c r="I1438" t="s">
        <v>2138</v>
      </c>
      <c r="J1438" t="s">
        <v>2139</v>
      </c>
      <c r="K1438" t="s">
        <v>3763</v>
      </c>
    </row>
    <row r="1439" spans="3:11" x14ac:dyDescent="0.3">
      <c r="C1439" t="s">
        <v>1587</v>
      </c>
      <c r="D1439" t="s">
        <v>26</v>
      </c>
      <c r="E1439" t="s">
        <v>2141</v>
      </c>
      <c r="F1439" t="s">
        <v>2137</v>
      </c>
      <c r="G1439" t="s">
        <v>2138</v>
      </c>
      <c r="H1439" t="s">
        <v>2138</v>
      </c>
      <c r="I1439" t="s">
        <v>2138</v>
      </c>
      <c r="J1439" t="s">
        <v>2139</v>
      </c>
      <c r="K1439" t="s">
        <v>3764</v>
      </c>
    </row>
    <row r="1440" spans="3:11" x14ac:dyDescent="0.3">
      <c r="C1440" t="s">
        <v>1590</v>
      </c>
      <c r="D1440" t="s">
        <v>26</v>
      </c>
      <c r="E1440" t="s">
        <v>2141</v>
      </c>
      <c r="F1440" t="s">
        <v>2137</v>
      </c>
      <c r="G1440" t="s">
        <v>2138</v>
      </c>
      <c r="H1440" t="s">
        <v>2138</v>
      </c>
      <c r="I1440" t="s">
        <v>2138</v>
      </c>
      <c r="J1440" t="s">
        <v>2139</v>
      </c>
      <c r="K1440" t="s">
        <v>3765</v>
      </c>
    </row>
    <row r="1441" spans="3:11" x14ac:dyDescent="0.3">
      <c r="C1441" t="s">
        <v>1591</v>
      </c>
      <c r="D1441" t="s">
        <v>26</v>
      </c>
      <c r="E1441" t="s">
        <v>2141</v>
      </c>
      <c r="F1441" t="s">
        <v>2137</v>
      </c>
      <c r="G1441" t="s">
        <v>2138</v>
      </c>
      <c r="H1441" t="s">
        <v>2138</v>
      </c>
      <c r="I1441" t="s">
        <v>2138</v>
      </c>
      <c r="J1441" t="s">
        <v>2139</v>
      </c>
      <c r="K1441" t="s">
        <v>3766</v>
      </c>
    </row>
    <row r="1442" spans="3:11" x14ac:dyDescent="0.3">
      <c r="C1442" t="s">
        <v>1592</v>
      </c>
      <c r="D1442" t="s">
        <v>26</v>
      </c>
      <c r="E1442" t="s">
        <v>2141</v>
      </c>
      <c r="F1442" t="s">
        <v>2137</v>
      </c>
      <c r="G1442" t="s">
        <v>2138</v>
      </c>
      <c r="H1442" t="s">
        <v>2138</v>
      </c>
      <c r="I1442" t="s">
        <v>2138</v>
      </c>
      <c r="J1442" t="s">
        <v>2139</v>
      </c>
      <c r="K1442" t="s">
        <v>3767</v>
      </c>
    </row>
    <row r="1443" spans="3:11" x14ac:dyDescent="0.3">
      <c r="C1443" t="s">
        <v>1593</v>
      </c>
      <c r="D1443" t="s">
        <v>26</v>
      </c>
      <c r="E1443" t="s">
        <v>2141</v>
      </c>
      <c r="F1443" t="s">
        <v>2137</v>
      </c>
      <c r="G1443" t="s">
        <v>2138</v>
      </c>
      <c r="H1443" t="s">
        <v>2138</v>
      </c>
      <c r="I1443" t="s">
        <v>2138</v>
      </c>
      <c r="J1443" t="s">
        <v>2139</v>
      </c>
      <c r="K1443" t="s">
        <v>3768</v>
      </c>
    </row>
    <row r="1444" spans="3:11" x14ac:dyDescent="0.3">
      <c r="C1444" t="s">
        <v>1594</v>
      </c>
      <c r="D1444" t="s">
        <v>26</v>
      </c>
      <c r="E1444" t="s">
        <v>2141</v>
      </c>
      <c r="F1444" t="s">
        <v>2137</v>
      </c>
      <c r="G1444" t="s">
        <v>2138</v>
      </c>
      <c r="H1444" t="s">
        <v>2138</v>
      </c>
      <c r="I1444" t="s">
        <v>2138</v>
      </c>
      <c r="J1444" t="s">
        <v>2139</v>
      </c>
      <c r="K1444" t="s">
        <v>3769</v>
      </c>
    </row>
    <row r="1445" spans="3:11" x14ac:dyDescent="0.3">
      <c r="C1445" t="s">
        <v>1595</v>
      </c>
      <c r="D1445" t="s">
        <v>26</v>
      </c>
      <c r="E1445" t="s">
        <v>2141</v>
      </c>
      <c r="F1445" t="s">
        <v>2137</v>
      </c>
      <c r="G1445" t="s">
        <v>2138</v>
      </c>
      <c r="H1445" t="s">
        <v>2138</v>
      </c>
      <c r="I1445" t="s">
        <v>2138</v>
      </c>
      <c r="J1445" t="s">
        <v>2139</v>
      </c>
      <c r="K1445" t="s">
        <v>3770</v>
      </c>
    </row>
    <row r="1446" spans="3:11" x14ac:dyDescent="0.3">
      <c r="C1446" t="s">
        <v>1596</v>
      </c>
      <c r="D1446" t="s">
        <v>26</v>
      </c>
      <c r="E1446" t="s">
        <v>2141</v>
      </c>
      <c r="F1446" t="s">
        <v>2137</v>
      </c>
      <c r="G1446" t="s">
        <v>2138</v>
      </c>
      <c r="H1446" t="s">
        <v>2138</v>
      </c>
      <c r="I1446" t="s">
        <v>2138</v>
      </c>
      <c r="J1446" t="s">
        <v>2139</v>
      </c>
      <c r="K1446" t="s">
        <v>3771</v>
      </c>
    </row>
    <row r="1447" spans="3:11" x14ac:dyDescent="0.3">
      <c r="C1447" t="s">
        <v>1597</v>
      </c>
      <c r="D1447" t="s">
        <v>26</v>
      </c>
      <c r="E1447" t="s">
        <v>2141</v>
      </c>
      <c r="F1447" t="s">
        <v>2137</v>
      </c>
      <c r="G1447" t="s">
        <v>2138</v>
      </c>
      <c r="H1447" t="s">
        <v>2138</v>
      </c>
      <c r="I1447" t="s">
        <v>2138</v>
      </c>
      <c r="J1447" t="s">
        <v>2139</v>
      </c>
      <c r="K1447" t="s">
        <v>3772</v>
      </c>
    </row>
    <row r="1448" spans="3:11" x14ac:dyDescent="0.3">
      <c r="C1448" t="s">
        <v>1598</v>
      </c>
      <c r="D1448" t="s">
        <v>26</v>
      </c>
      <c r="E1448" t="s">
        <v>2141</v>
      </c>
      <c r="F1448" t="s">
        <v>2137</v>
      </c>
      <c r="G1448" t="s">
        <v>2138</v>
      </c>
      <c r="H1448" t="s">
        <v>2138</v>
      </c>
      <c r="I1448" t="s">
        <v>2138</v>
      </c>
      <c r="J1448" t="s">
        <v>2139</v>
      </c>
      <c r="K1448" t="s">
        <v>3773</v>
      </c>
    </row>
    <row r="1449" spans="3:11" x14ac:dyDescent="0.3">
      <c r="C1449" t="s">
        <v>1599</v>
      </c>
      <c r="D1449" t="s">
        <v>26</v>
      </c>
      <c r="E1449" t="s">
        <v>2141</v>
      </c>
      <c r="F1449" t="s">
        <v>2137</v>
      </c>
      <c r="G1449" t="s">
        <v>2138</v>
      </c>
      <c r="H1449" t="s">
        <v>2138</v>
      </c>
      <c r="I1449" t="s">
        <v>2138</v>
      </c>
      <c r="J1449" t="s">
        <v>2139</v>
      </c>
      <c r="K1449" t="s">
        <v>3774</v>
      </c>
    </row>
    <row r="1450" spans="3:11" x14ac:dyDescent="0.3">
      <c r="C1450" t="s">
        <v>1624</v>
      </c>
      <c r="D1450" t="s">
        <v>26</v>
      </c>
      <c r="E1450" t="s">
        <v>2141</v>
      </c>
      <c r="F1450" t="s">
        <v>2137</v>
      </c>
      <c r="G1450" t="s">
        <v>2138</v>
      </c>
      <c r="H1450" t="s">
        <v>2138</v>
      </c>
      <c r="I1450" t="s">
        <v>2138</v>
      </c>
      <c r="J1450" t="s">
        <v>2139</v>
      </c>
      <c r="K1450" t="s">
        <v>3775</v>
      </c>
    </row>
    <row r="1451" spans="3:11" x14ac:dyDescent="0.3">
      <c r="C1451" t="s">
        <v>1625</v>
      </c>
      <c r="D1451" t="s">
        <v>26</v>
      </c>
      <c r="E1451" t="s">
        <v>2141</v>
      </c>
      <c r="F1451" t="s">
        <v>2137</v>
      </c>
      <c r="G1451" t="s">
        <v>2138</v>
      </c>
      <c r="H1451" t="s">
        <v>2138</v>
      </c>
      <c r="I1451" t="s">
        <v>2138</v>
      </c>
      <c r="J1451" t="s">
        <v>2139</v>
      </c>
      <c r="K1451" t="s">
        <v>3776</v>
      </c>
    </row>
    <row r="1452" spans="3:11" x14ac:dyDescent="0.3">
      <c r="C1452" t="s">
        <v>1626</v>
      </c>
      <c r="D1452" t="s">
        <v>26</v>
      </c>
      <c r="E1452" t="s">
        <v>2141</v>
      </c>
      <c r="F1452" t="s">
        <v>2137</v>
      </c>
      <c r="G1452" t="s">
        <v>2138</v>
      </c>
      <c r="H1452" t="s">
        <v>2138</v>
      </c>
      <c r="I1452" t="s">
        <v>2138</v>
      </c>
      <c r="J1452" t="s">
        <v>2139</v>
      </c>
      <c r="K1452" t="s">
        <v>3777</v>
      </c>
    </row>
    <row r="1453" spans="3:11" x14ac:dyDescent="0.3">
      <c r="C1453" t="s">
        <v>1627</v>
      </c>
      <c r="D1453" t="s">
        <v>26</v>
      </c>
      <c r="E1453" t="s">
        <v>2141</v>
      </c>
      <c r="F1453" t="s">
        <v>2137</v>
      </c>
      <c r="G1453" t="s">
        <v>2138</v>
      </c>
      <c r="H1453" t="s">
        <v>2138</v>
      </c>
      <c r="I1453" t="s">
        <v>2138</v>
      </c>
      <c r="J1453" t="s">
        <v>2139</v>
      </c>
      <c r="K1453" t="s">
        <v>3778</v>
      </c>
    </row>
    <row r="1454" spans="3:11" x14ac:dyDescent="0.3">
      <c r="C1454" t="s">
        <v>1628</v>
      </c>
      <c r="D1454" t="s">
        <v>26</v>
      </c>
      <c r="E1454" t="s">
        <v>2141</v>
      </c>
      <c r="F1454" t="s">
        <v>2137</v>
      </c>
      <c r="G1454" t="s">
        <v>2138</v>
      </c>
      <c r="H1454" t="s">
        <v>2138</v>
      </c>
      <c r="I1454" t="s">
        <v>2138</v>
      </c>
      <c r="J1454" t="s">
        <v>2139</v>
      </c>
      <c r="K1454" t="s">
        <v>3779</v>
      </c>
    </row>
    <row r="1455" spans="3:11" x14ac:dyDescent="0.3">
      <c r="C1455" t="s">
        <v>1629</v>
      </c>
      <c r="D1455" t="s">
        <v>26</v>
      </c>
      <c r="E1455" t="s">
        <v>2141</v>
      </c>
      <c r="F1455" t="s">
        <v>2137</v>
      </c>
      <c r="G1455" t="s">
        <v>2138</v>
      </c>
      <c r="H1455" t="s">
        <v>2138</v>
      </c>
      <c r="I1455" t="s">
        <v>2138</v>
      </c>
      <c r="J1455" t="s">
        <v>2139</v>
      </c>
      <c r="K1455" t="s">
        <v>3780</v>
      </c>
    </row>
    <row r="1456" spans="3:11" x14ac:dyDescent="0.3">
      <c r="C1456" t="s">
        <v>1630</v>
      </c>
      <c r="D1456" t="s">
        <v>26</v>
      </c>
      <c r="E1456" t="s">
        <v>2141</v>
      </c>
      <c r="F1456" t="s">
        <v>2137</v>
      </c>
      <c r="G1456" t="s">
        <v>2138</v>
      </c>
      <c r="H1456" t="s">
        <v>2138</v>
      </c>
      <c r="I1456" t="s">
        <v>2138</v>
      </c>
      <c r="J1456" t="s">
        <v>2139</v>
      </c>
      <c r="K1456" t="s">
        <v>3781</v>
      </c>
    </row>
    <row r="1457" spans="3:11" x14ac:dyDescent="0.3">
      <c r="C1457" t="s">
        <v>1631</v>
      </c>
      <c r="D1457" t="s">
        <v>26</v>
      </c>
      <c r="E1457" t="s">
        <v>2141</v>
      </c>
      <c r="F1457" t="s">
        <v>2137</v>
      </c>
      <c r="G1457" t="s">
        <v>2138</v>
      </c>
      <c r="H1457" t="s">
        <v>2138</v>
      </c>
      <c r="I1457" t="s">
        <v>2138</v>
      </c>
      <c r="J1457" t="s">
        <v>2139</v>
      </c>
      <c r="K1457" t="s">
        <v>3782</v>
      </c>
    </row>
    <row r="1458" spans="3:11" x14ac:dyDescent="0.3">
      <c r="C1458" t="s">
        <v>1632</v>
      </c>
      <c r="D1458" t="s">
        <v>26</v>
      </c>
      <c r="E1458" t="s">
        <v>2141</v>
      </c>
      <c r="F1458" t="s">
        <v>2137</v>
      </c>
      <c r="G1458" t="s">
        <v>2138</v>
      </c>
      <c r="H1458" t="s">
        <v>2138</v>
      </c>
      <c r="I1458" t="s">
        <v>2138</v>
      </c>
      <c r="J1458" t="s">
        <v>2139</v>
      </c>
      <c r="K1458" t="s">
        <v>3783</v>
      </c>
    </row>
    <row r="1459" spans="3:11" x14ac:dyDescent="0.3">
      <c r="C1459" t="s">
        <v>1633</v>
      </c>
      <c r="D1459" t="s">
        <v>26</v>
      </c>
      <c r="E1459" t="s">
        <v>2141</v>
      </c>
      <c r="F1459" t="s">
        <v>2137</v>
      </c>
      <c r="G1459" t="s">
        <v>2138</v>
      </c>
      <c r="H1459" t="s">
        <v>2138</v>
      </c>
      <c r="I1459" t="s">
        <v>2138</v>
      </c>
      <c r="J1459" t="s">
        <v>2139</v>
      </c>
      <c r="K1459" t="s">
        <v>3784</v>
      </c>
    </row>
    <row r="1460" spans="3:11" x14ac:dyDescent="0.3">
      <c r="C1460" t="s">
        <v>1638</v>
      </c>
      <c r="D1460" t="s">
        <v>26</v>
      </c>
      <c r="E1460" t="s">
        <v>2141</v>
      </c>
      <c r="F1460" t="s">
        <v>2137</v>
      </c>
      <c r="G1460" t="s">
        <v>2138</v>
      </c>
      <c r="H1460" t="s">
        <v>2138</v>
      </c>
      <c r="I1460" t="s">
        <v>2138</v>
      </c>
      <c r="J1460" t="s">
        <v>2139</v>
      </c>
      <c r="K1460" t="s">
        <v>3785</v>
      </c>
    </row>
    <row r="1461" spans="3:11" x14ac:dyDescent="0.3">
      <c r="C1461" t="s">
        <v>1639</v>
      </c>
      <c r="D1461" t="s">
        <v>26</v>
      </c>
      <c r="E1461" t="s">
        <v>2141</v>
      </c>
      <c r="F1461" t="s">
        <v>2137</v>
      </c>
      <c r="G1461" t="s">
        <v>2138</v>
      </c>
      <c r="H1461" t="s">
        <v>2138</v>
      </c>
      <c r="I1461" t="s">
        <v>2138</v>
      </c>
      <c r="J1461" t="s">
        <v>2139</v>
      </c>
      <c r="K1461" t="s">
        <v>3786</v>
      </c>
    </row>
    <row r="1462" spans="3:11" x14ac:dyDescent="0.3">
      <c r="C1462" t="s">
        <v>1640</v>
      </c>
      <c r="D1462" t="s">
        <v>26</v>
      </c>
      <c r="E1462" t="s">
        <v>2141</v>
      </c>
      <c r="F1462" t="s">
        <v>2137</v>
      </c>
      <c r="G1462" t="s">
        <v>2138</v>
      </c>
      <c r="H1462" t="s">
        <v>2138</v>
      </c>
      <c r="I1462" t="s">
        <v>2138</v>
      </c>
      <c r="J1462" t="s">
        <v>2139</v>
      </c>
      <c r="K1462" t="s">
        <v>3787</v>
      </c>
    </row>
    <row r="1463" spans="3:11" x14ac:dyDescent="0.3">
      <c r="C1463" t="s">
        <v>1641</v>
      </c>
      <c r="D1463" t="s">
        <v>26</v>
      </c>
      <c r="E1463" t="s">
        <v>2141</v>
      </c>
      <c r="F1463" t="s">
        <v>2137</v>
      </c>
      <c r="G1463" t="s">
        <v>2138</v>
      </c>
      <c r="H1463" t="s">
        <v>2138</v>
      </c>
      <c r="I1463" t="s">
        <v>2138</v>
      </c>
      <c r="J1463" t="s">
        <v>2139</v>
      </c>
      <c r="K1463" t="s">
        <v>3788</v>
      </c>
    </row>
    <row r="1464" spans="3:11" x14ac:dyDescent="0.3">
      <c r="C1464" t="s">
        <v>1642</v>
      </c>
      <c r="D1464" t="s">
        <v>26</v>
      </c>
      <c r="E1464" t="s">
        <v>2141</v>
      </c>
      <c r="F1464" t="s">
        <v>2137</v>
      </c>
      <c r="G1464" t="s">
        <v>2138</v>
      </c>
      <c r="H1464" t="s">
        <v>2138</v>
      </c>
      <c r="I1464" t="s">
        <v>2138</v>
      </c>
      <c r="J1464" t="s">
        <v>2139</v>
      </c>
      <c r="K1464" t="s">
        <v>3789</v>
      </c>
    </row>
    <row r="1465" spans="3:11" x14ac:dyDescent="0.3">
      <c r="C1465" t="s">
        <v>1643</v>
      </c>
      <c r="D1465" t="s">
        <v>26</v>
      </c>
      <c r="E1465" t="s">
        <v>2141</v>
      </c>
      <c r="F1465" t="s">
        <v>2137</v>
      </c>
      <c r="G1465" t="s">
        <v>2138</v>
      </c>
      <c r="H1465" t="s">
        <v>2138</v>
      </c>
      <c r="I1465" t="s">
        <v>2138</v>
      </c>
      <c r="J1465" t="s">
        <v>2139</v>
      </c>
      <c r="K1465" t="s">
        <v>3790</v>
      </c>
    </row>
    <row r="1466" spans="3:11" x14ac:dyDescent="0.3">
      <c r="C1466" t="s">
        <v>1644</v>
      </c>
      <c r="D1466" t="s">
        <v>26</v>
      </c>
      <c r="E1466" t="s">
        <v>2141</v>
      </c>
      <c r="F1466" t="s">
        <v>2137</v>
      </c>
      <c r="G1466" t="s">
        <v>2138</v>
      </c>
      <c r="H1466" t="s">
        <v>2138</v>
      </c>
      <c r="I1466" t="s">
        <v>2138</v>
      </c>
      <c r="J1466" t="s">
        <v>2139</v>
      </c>
      <c r="K1466" t="s">
        <v>3791</v>
      </c>
    </row>
    <row r="1467" spans="3:11" x14ac:dyDescent="0.3">
      <c r="C1467" t="s">
        <v>1645</v>
      </c>
      <c r="D1467" t="s">
        <v>26</v>
      </c>
      <c r="E1467" t="s">
        <v>2141</v>
      </c>
      <c r="F1467" t="s">
        <v>2137</v>
      </c>
      <c r="G1467" t="s">
        <v>2138</v>
      </c>
      <c r="H1467" t="s">
        <v>2138</v>
      </c>
      <c r="I1467" t="s">
        <v>2138</v>
      </c>
      <c r="J1467" t="s">
        <v>2139</v>
      </c>
      <c r="K1467" t="s">
        <v>3792</v>
      </c>
    </row>
    <row r="1468" spans="3:11" x14ac:dyDescent="0.3">
      <c r="C1468" t="s">
        <v>1646</v>
      </c>
      <c r="D1468" t="s">
        <v>26</v>
      </c>
      <c r="E1468" t="s">
        <v>2141</v>
      </c>
      <c r="F1468" t="s">
        <v>2137</v>
      </c>
      <c r="G1468" t="s">
        <v>2138</v>
      </c>
      <c r="H1468" t="s">
        <v>2138</v>
      </c>
      <c r="I1468" t="s">
        <v>2138</v>
      </c>
      <c r="J1468" t="s">
        <v>2139</v>
      </c>
      <c r="K1468" t="s">
        <v>3793</v>
      </c>
    </row>
    <row r="1469" spans="3:11" x14ac:dyDescent="0.3">
      <c r="C1469" t="s">
        <v>1647</v>
      </c>
      <c r="D1469" t="s">
        <v>26</v>
      </c>
      <c r="E1469" t="s">
        <v>2141</v>
      </c>
      <c r="F1469" t="s">
        <v>2137</v>
      </c>
      <c r="G1469" t="s">
        <v>2138</v>
      </c>
      <c r="H1469" t="s">
        <v>2138</v>
      </c>
      <c r="I1469" t="s">
        <v>2138</v>
      </c>
      <c r="J1469" t="s">
        <v>2139</v>
      </c>
      <c r="K1469" t="s">
        <v>3794</v>
      </c>
    </row>
    <row r="1470" spans="3:11" x14ac:dyDescent="0.3">
      <c r="C1470" t="s">
        <v>1648</v>
      </c>
      <c r="D1470" t="s">
        <v>26</v>
      </c>
      <c r="E1470" t="s">
        <v>2141</v>
      </c>
      <c r="F1470" t="s">
        <v>2137</v>
      </c>
      <c r="G1470" t="s">
        <v>2138</v>
      </c>
      <c r="H1470" t="s">
        <v>2138</v>
      </c>
      <c r="I1470" t="s">
        <v>2138</v>
      </c>
      <c r="J1470" t="s">
        <v>2139</v>
      </c>
      <c r="K1470" t="s">
        <v>3795</v>
      </c>
    </row>
    <row r="1471" spans="3:11" x14ac:dyDescent="0.3">
      <c r="C1471" t="s">
        <v>1650</v>
      </c>
      <c r="D1471" t="s">
        <v>26</v>
      </c>
      <c r="E1471" t="s">
        <v>2141</v>
      </c>
      <c r="F1471" t="s">
        <v>2137</v>
      </c>
      <c r="G1471" t="s">
        <v>2138</v>
      </c>
      <c r="H1471" t="s">
        <v>2138</v>
      </c>
      <c r="I1471" t="s">
        <v>2138</v>
      </c>
      <c r="J1471" t="s">
        <v>2139</v>
      </c>
      <c r="K1471" t="s">
        <v>3796</v>
      </c>
    </row>
    <row r="1472" spans="3:11" x14ac:dyDescent="0.3">
      <c r="C1472" t="s">
        <v>1655</v>
      </c>
      <c r="D1472" t="s">
        <v>26</v>
      </c>
      <c r="E1472" t="s">
        <v>2141</v>
      </c>
      <c r="F1472" t="s">
        <v>2137</v>
      </c>
      <c r="G1472" t="s">
        <v>2138</v>
      </c>
      <c r="H1472" t="s">
        <v>2138</v>
      </c>
      <c r="I1472" t="s">
        <v>2138</v>
      </c>
      <c r="J1472" t="s">
        <v>2139</v>
      </c>
      <c r="K1472" t="s">
        <v>3797</v>
      </c>
    </row>
    <row r="1473" spans="3:11" x14ac:dyDescent="0.3">
      <c r="C1473" t="s">
        <v>1656</v>
      </c>
      <c r="D1473" t="s">
        <v>26</v>
      </c>
      <c r="E1473" t="s">
        <v>2141</v>
      </c>
      <c r="F1473" t="s">
        <v>2137</v>
      </c>
      <c r="G1473" t="s">
        <v>2138</v>
      </c>
      <c r="H1473" t="s">
        <v>2138</v>
      </c>
      <c r="I1473" t="s">
        <v>2138</v>
      </c>
      <c r="J1473" t="s">
        <v>2139</v>
      </c>
      <c r="K1473" t="s">
        <v>3798</v>
      </c>
    </row>
    <row r="1474" spans="3:11" x14ac:dyDescent="0.3">
      <c r="C1474" t="s">
        <v>1657</v>
      </c>
      <c r="D1474" t="s">
        <v>26</v>
      </c>
      <c r="E1474" t="s">
        <v>2141</v>
      </c>
      <c r="F1474" t="s">
        <v>2137</v>
      </c>
      <c r="G1474" t="s">
        <v>2138</v>
      </c>
      <c r="H1474" t="s">
        <v>2138</v>
      </c>
      <c r="I1474" t="s">
        <v>2138</v>
      </c>
      <c r="J1474" t="s">
        <v>2139</v>
      </c>
      <c r="K1474" t="s">
        <v>3799</v>
      </c>
    </row>
    <row r="1475" spans="3:11" x14ac:dyDescent="0.3">
      <c r="C1475" t="s">
        <v>1658</v>
      </c>
      <c r="D1475" t="s">
        <v>26</v>
      </c>
      <c r="E1475" t="s">
        <v>2141</v>
      </c>
      <c r="F1475" t="s">
        <v>2137</v>
      </c>
      <c r="G1475" t="s">
        <v>2138</v>
      </c>
      <c r="H1475" t="s">
        <v>2138</v>
      </c>
      <c r="I1475" t="s">
        <v>2138</v>
      </c>
      <c r="J1475" t="s">
        <v>2139</v>
      </c>
      <c r="K1475" t="s">
        <v>3800</v>
      </c>
    </row>
    <row r="1476" spans="3:11" x14ac:dyDescent="0.3">
      <c r="C1476" t="s">
        <v>1659</v>
      </c>
      <c r="D1476" t="s">
        <v>26</v>
      </c>
      <c r="E1476" t="s">
        <v>2141</v>
      </c>
      <c r="F1476" t="s">
        <v>2137</v>
      </c>
      <c r="G1476" t="s">
        <v>2138</v>
      </c>
      <c r="H1476" t="s">
        <v>2138</v>
      </c>
      <c r="I1476" t="s">
        <v>2138</v>
      </c>
      <c r="J1476" t="s">
        <v>2139</v>
      </c>
      <c r="K1476" t="s">
        <v>3801</v>
      </c>
    </row>
    <row r="1477" spans="3:11" x14ac:dyDescent="0.3">
      <c r="C1477" t="s">
        <v>1660</v>
      </c>
      <c r="D1477" t="s">
        <v>26</v>
      </c>
      <c r="E1477" t="s">
        <v>2141</v>
      </c>
      <c r="F1477" t="s">
        <v>2137</v>
      </c>
      <c r="G1477" t="s">
        <v>2138</v>
      </c>
      <c r="H1477" t="s">
        <v>2138</v>
      </c>
      <c r="I1477" t="s">
        <v>2138</v>
      </c>
      <c r="J1477" t="s">
        <v>2139</v>
      </c>
      <c r="K1477" t="s">
        <v>3802</v>
      </c>
    </row>
    <row r="1478" spans="3:11" x14ac:dyDescent="0.3">
      <c r="C1478" t="s">
        <v>1661</v>
      </c>
      <c r="D1478" t="s">
        <v>26</v>
      </c>
      <c r="E1478" t="s">
        <v>2141</v>
      </c>
      <c r="F1478" t="s">
        <v>2137</v>
      </c>
      <c r="G1478" t="s">
        <v>2138</v>
      </c>
      <c r="H1478" t="s">
        <v>2138</v>
      </c>
      <c r="I1478" t="s">
        <v>2138</v>
      </c>
      <c r="J1478" t="s">
        <v>2139</v>
      </c>
      <c r="K1478" t="s">
        <v>3803</v>
      </c>
    </row>
    <row r="1479" spans="3:11" x14ac:dyDescent="0.3">
      <c r="C1479" t="s">
        <v>1662</v>
      </c>
      <c r="D1479" t="s">
        <v>26</v>
      </c>
      <c r="E1479" t="s">
        <v>2141</v>
      </c>
      <c r="F1479" t="s">
        <v>2137</v>
      </c>
      <c r="G1479" t="s">
        <v>2138</v>
      </c>
      <c r="H1479" t="s">
        <v>2138</v>
      </c>
      <c r="I1479" t="s">
        <v>2138</v>
      </c>
      <c r="J1479" t="s">
        <v>2139</v>
      </c>
      <c r="K1479" t="s">
        <v>3804</v>
      </c>
    </row>
    <row r="1480" spans="3:11" x14ac:dyDescent="0.3">
      <c r="C1480" t="s">
        <v>1663</v>
      </c>
      <c r="D1480" t="s">
        <v>26</v>
      </c>
      <c r="E1480" t="s">
        <v>2141</v>
      </c>
      <c r="F1480" t="s">
        <v>2137</v>
      </c>
      <c r="G1480" t="s">
        <v>2138</v>
      </c>
      <c r="H1480" t="s">
        <v>2138</v>
      </c>
      <c r="I1480" t="s">
        <v>2138</v>
      </c>
      <c r="J1480" t="s">
        <v>2139</v>
      </c>
      <c r="K1480" t="s">
        <v>3805</v>
      </c>
    </row>
    <row r="1481" spans="3:11" x14ac:dyDescent="0.3">
      <c r="C1481" t="s">
        <v>1664</v>
      </c>
      <c r="D1481" t="s">
        <v>26</v>
      </c>
      <c r="E1481" t="s">
        <v>2141</v>
      </c>
      <c r="F1481" t="s">
        <v>2137</v>
      </c>
      <c r="G1481" t="s">
        <v>2138</v>
      </c>
      <c r="H1481" t="s">
        <v>2138</v>
      </c>
      <c r="I1481" t="s">
        <v>2138</v>
      </c>
      <c r="J1481" t="s">
        <v>2139</v>
      </c>
      <c r="K1481" t="s">
        <v>3806</v>
      </c>
    </row>
    <row r="1482" spans="3:11" x14ac:dyDescent="0.3">
      <c r="C1482" t="s">
        <v>1665</v>
      </c>
      <c r="D1482" t="s">
        <v>26</v>
      </c>
      <c r="E1482" t="s">
        <v>2141</v>
      </c>
      <c r="F1482" t="s">
        <v>2137</v>
      </c>
      <c r="G1482" t="s">
        <v>2138</v>
      </c>
      <c r="H1482" t="s">
        <v>2138</v>
      </c>
      <c r="I1482" t="s">
        <v>2138</v>
      </c>
      <c r="J1482" t="s">
        <v>2139</v>
      </c>
      <c r="K1482" t="s">
        <v>3807</v>
      </c>
    </row>
    <row r="1483" spans="3:11" x14ac:dyDescent="0.3">
      <c r="C1483" t="s">
        <v>1666</v>
      </c>
      <c r="D1483" t="s">
        <v>26</v>
      </c>
      <c r="E1483" t="s">
        <v>2141</v>
      </c>
      <c r="F1483" t="s">
        <v>2137</v>
      </c>
      <c r="G1483" t="s">
        <v>2138</v>
      </c>
      <c r="H1483" t="s">
        <v>2138</v>
      </c>
      <c r="I1483" t="s">
        <v>2138</v>
      </c>
      <c r="J1483" t="s">
        <v>2139</v>
      </c>
      <c r="K1483" t="s">
        <v>3808</v>
      </c>
    </row>
    <row r="1484" spans="3:11" x14ac:dyDescent="0.3">
      <c r="C1484" t="s">
        <v>1667</v>
      </c>
      <c r="D1484" t="s">
        <v>26</v>
      </c>
      <c r="E1484" t="s">
        <v>2141</v>
      </c>
      <c r="F1484" t="s">
        <v>2137</v>
      </c>
      <c r="G1484" t="s">
        <v>2138</v>
      </c>
      <c r="H1484" t="s">
        <v>2138</v>
      </c>
      <c r="I1484" t="s">
        <v>2138</v>
      </c>
      <c r="J1484" t="s">
        <v>2139</v>
      </c>
      <c r="K1484" t="s">
        <v>3809</v>
      </c>
    </row>
    <row r="1485" spans="3:11" x14ac:dyDescent="0.3">
      <c r="C1485" t="s">
        <v>1668</v>
      </c>
      <c r="D1485" t="s">
        <v>26</v>
      </c>
      <c r="E1485" t="s">
        <v>2141</v>
      </c>
      <c r="F1485" t="s">
        <v>2137</v>
      </c>
      <c r="G1485" t="s">
        <v>2138</v>
      </c>
      <c r="H1485" t="s">
        <v>2138</v>
      </c>
      <c r="I1485" t="s">
        <v>2138</v>
      </c>
      <c r="J1485" t="s">
        <v>2139</v>
      </c>
      <c r="K1485" t="s">
        <v>3810</v>
      </c>
    </row>
    <row r="1486" spans="3:11" x14ac:dyDescent="0.3">
      <c r="C1486" t="s">
        <v>1669</v>
      </c>
      <c r="D1486" t="s">
        <v>26</v>
      </c>
      <c r="E1486" t="s">
        <v>2141</v>
      </c>
      <c r="F1486" t="s">
        <v>2137</v>
      </c>
      <c r="G1486" t="s">
        <v>2138</v>
      </c>
      <c r="H1486" t="s">
        <v>2138</v>
      </c>
      <c r="I1486" t="s">
        <v>2138</v>
      </c>
      <c r="J1486" t="s">
        <v>2139</v>
      </c>
      <c r="K1486" t="s">
        <v>3811</v>
      </c>
    </row>
    <row r="1487" spans="3:11" x14ac:dyDescent="0.3">
      <c r="C1487" t="s">
        <v>1670</v>
      </c>
      <c r="D1487" t="s">
        <v>26</v>
      </c>
      <c r="E1487" t="s">
        <v>2141</v>
      </c>
      <c r="F1487" t="s">
        <v>2137</v>
      </c>
      <c r="G1487" t="s">
        <v>2138</v>
      </c>
      <c r="H1487" t="s">
        <v>2138</v>
      </c>
      <c r="I1487" t="s">
        <v>2138</v>
      </c>
      <c r="J1487" t="s">
        <v>2139</v>
      </c>
      <c r="K1487" t="s">
        <v>3812</v>
      </c>
    </row>
    <row r="1488" spans="3:11" x14ac:dyDescent="0.3">
      <c r="C1488" t="s">
        <v>1671</v>
      </c>
      <c r="D1488" t="s">
        <v>26</v>
      </c>
      <c r="E1488" t="s">
        <v>2141</v>
      </c>
      <c r="F1488" t="s">
        <v>2137</v>
      </c>
      <c r="G1488" t="s">
        <v>2138</v>
      </c>
      <c r="H1488" t="s">
        <v>2138</v>
      </c>
      <c r="I1488" t="s">
        <v>2138</v>
      </c>
      <c r="J1488" t="s">
        <v>2139</v>
      </c>
      <c r="K1488" t="s">
        <v>3813</v>
      </c>
    </row>
    <row r="1489" spans="3:11" x14ac:dyDescent="0.3">
      <c r="C1489" t="s">
        <v>1672</v>
      </c>
      <c r="D1489" t="s">
        <v>26</v>
      </c>
      <c r="E1489" t="s">
        <v>2141</v>
      </c>
      <c r="F1489" t="s">
        <v>2137</v>
      </c>
      <c r="G1489" t="s">
        <v>2138</v>
      </c>
      <c r="H1489" t="s">
        <v>2138</v>
      </c>
      <c r="I1489" t="s">
        <v>2138</v>
      </c>
      <c r="J1489" t="s">
        <v>2139</v>
      </c>
      <c r="K1489" t="s">
        <v>3814</v>
      </c>
    </row>
    <row r="1490" spans="3:11" x14ac:dyDescent="0.3">
      <c r="C1490" t="s">
        <v>1673</v>
      </c>
      <c r="D1490" t="s">
        <v>26</v>
      </c>
      <c r="E1490" t="s">
        <v>2141</v>
      </c>
      <c r="F1490" t="s">
        <v>2137</v>
      </c>
      <c r="G1490" t="s">
        <v>2138</v>
      </c>
      <c r="H1490" t="s">
        <v>2138</v>
      </c>
      <c r="I1490" t="s">
        <v>2138</v>
      </c>
      <c r="J1490" t="s">
        <v>2139</v>
      </c>
      <c r="K1490" t="s">
        <v>3815</v>
      </c>
    </row>
    <row r="1491" spans="3:11" x14ac:dyDescent="0.3">
      <c r="C1491" t="s">
        <v>1674</v>
      </c>
      <c r="D1491" t="s">
        <v>26</v>
      </c>
      <c r="E1491" t="s">
        <v>2141</v>
      </c>
      <c r="F1491" t="s">
        <v>2137</v>
      </c>
      <c r="G1491" t="s">
        <v>2138</v>
      </c>
      <c r="H1491" t="s">
        <v>2138</v>
      </c>
      <c r="I1491" t="s">
        <v>2138</v>
      </c>
      <c r="J1491" t="s">
        <v>2139</v>
      </c>
      <c r="K1491" t="s">
        <v>3816</v>
      </c>
    </row>
    <row r="1492" spans="3:11" x14ac:dyDescent="0.3">
      <c r="C1492" t="s">
        <v>1675</v>
      </c>
      <c r="D1492" t="s">
        <v>26</v>
      </c>
      <c r="E1492" t="s">
        <v>2141</v>
      </c>
      <c r="F1492" t="s">
        <v>2137</v>
      </c>
      <c r="G1492" t="s">
        <v>2138</v>
      </c>
      <c r="H1492" t="s">
        <v>2138</v>
      </c>
      <c r="I1492" t="s">
        <v>2138</v>
      </c>
      <c r="J1492" t="s">
        <v>2139</v>
      </c>
      <c r="K1492" t="s">
        <v>3817</v>
      </c>
    </row>
    <row r="1493" spans="3:11" x14ac:dyDescent="0.3">
      <c r="C1493" t="s">
        <v>1676</v>
      </c>
      <c r="D1493" t="s">
        <v>26</v>
      </c>
      <c r="E1493" t="s">
        <v>2141</v>
      </c>
      <c r="F1493" t="s">
        <v>2137</v>
      </c>
      <c r="G1493" t="s">
        <v>2138</v>
      </c>
      <c r="H1493" t="s">
        <v>2138</v>
      </c>
      <c r="I1493" t="s">
        <v>2138</v>
      </c>
      <c r="J1493" t="s">
        <v>2139</v>
      </c>
      <c r="K1493" t="s">
        <v>3818</v>
      </c>
    </row>
    <row r="1494" spans="3:11" x14ac:dyDescent="0.3">
      <c r="C1494" t="s">
        <v>1677</v>
      </c>
      <c r="D1494" t="s">
        <v>26</v>
      </c>
      <c r="E1494" t="s">
        <v>2141</v>
      </c>
      <c r="F1494" t="s">
        <v>2137</v>
      </c>
      <c r="G1494" t="s">
        <v>2138</v>
      </c>
      <c r="H1494" t="s">
        <v>2138</v>
      </c>
      <c r="I1494" t="s">
        <v>2138</v>
      </c>
      <c r="J1494" t="s">
        <v>2139</v>
      </c>
      <c r="K1494" t="s">
        <v>3819</v>
      </c>
    </row>
    <row r="1495" spans="3:11" x14ac:dyDescent="0.3">
      <c r="C1495" t="s">
        <v>1678</v>
      </c>
      <c r="D1495" t="s">
        <v>26</v>
      </c>
      <c r="E1495" t="s">
        <v>2141</v>
      </c>
      <c r="F1495" t="s">
        <v>2137</v>
      </c>
      <c r="G1495" t="s">
        <v>2138</v>
      </c>
      <c r="H1495" t="s">
        <v>2138</v>
      </c>
      <c r="I1495" t="s">
        <v>2138</v>
      </c>
      <c r="J1495" t="s">
        <v>2139</v>
      </c>
      <c r="K1495" t="s">
        <v>3820</v>
      </c>
    </row>
    <row r="1496" spans="3:11" x14ac:dyDescent="0.3">
      <c r="C1496" t="s">
        <v>1682</v>
      </c>
      <c r="D1496" t="s">
        <v>26</v>
      </c>
      <c r="E1496" t="s">
        <v>2141</v>
      </c>
      <c r="F1496" t="s">
        <v>2137</v>
      </c>
      <c r="G1496" t="s">
        <v>2138</v>
      </c>
      <c r="H1496" t="s">
        <v>2138</v>
      </c>
      <c r="I1496" t="s">
        <v>2138</v>
      </c>
      <c r="J1496" t="s">
        <v>2139</v>
      </c>
      <c r="K1496" t="s">
        <v>3821</v>
      </c>
    </row>
    <row r="1497" spans="3:11" x14ac:dyDescent="0.3">
      <c r="C1497" t="s">
        <v>1683</v>
      </c>
      <c r="D1497" t="s">
        <v>26</v>
      </c>
      <c r="E1497" t="s">
        <v>2141</v>
      </c>
      <c r="F1497" t="s">
        <v>2137</v>
      </c>
      <c r="G1497" t="s">
        <v>2138</v>
      </c>
      <c r="H1497" t="s">
        <v>2138</v>
      </c>
      <c r="I1497" t="s">
        <v>2138</v>
      </c>
      <c r="J1497" t="s">
        <v>2139</v>
      </c>
      <c r="K1497" t="s">
        <v>3822</v>
      </c>
    </row>
    <row r="1498" spans="3:11" x14ac:dyDescent="0.3">
      <c r="C1498" t="s">
        <v>1684</v>
      </c>
      <c r="D1498" t="s">
        <v>26</v>
      </c>
      <c r="E1498" t="s">
        <v>2141</v>
      </c>
      <c r="F1498" t="s">
        <v>2137</v>
      </c>
      <c r="G1498" t="s">
        <v>2138</v>
      </c>
      <c r="H1498" t="s">
        <v>2138</v>
      </c>
      <c r="I1498" t="s">
        <v>2138</v>
      </c>
      <c r="J1498" t="s">
        <v>2139</v>
      </c>
      <c r="K1498" t="s">
        <v>3823</v>
      </c>
    </row>
    <row r="1499" spans="3:11" x14ac:dyDescent="0.3">
      <c r="C1499" t="s">
        <v>1685</v>
      </c>
      <c r="D1499" t="s">
        <v>26</v>
      </c>
      <c r="E1499" t="s">
        <v>2141</v>
      </c>
      <c r="F1499" t="s">
        <v>2137</v>
      </c>
      <c r="G1499" t="s">
        <v>2138</v>
      </c>
      <c r="H1499" t="s">
        <v>2138</v>
      </c>
      <c r="I1499" t="s">
        <v>2138</v>
      </c>
      <c r="J1499" t="s">
        <v>2139</v>
      </c>
      <c r="K1499" t="s">
        <v>3824</v>
      </c>
    </row>
    <row r="1500" spans="3:11" x14ac:dyDescent="0.3">
      <c r="C1500" t="s">
        <v>1686</v>
      </c>
      <c r="D1500" t="s">
        <v>26</v>
      </c>
      <c r="E1500" t="s">
        <v>2141</v>
      </c>
      <c r="F1500" t="s">
        <v>2137</v>
      </c>
      <c r="G1500" t="s">
        <v>2138</v>
      </c>
      <c r="H1500" t="s">
        <v>2138</v>
      </c>
      <c r="I1500" t="s">
        <v>2138</v>
      </c>
      <c r="J1500" t="s">
        <v>2139</v>
      </c>
      <c r="K1500" t="s">
        <v>3825</v>
      </c>
    </row>
    <row r="1501" spans="3:11" x14ac:dyDescent="0.3">
      <c r="C1501" t="s">
        <v>1687</v>
      </c>
      <c r="D1501" t="s">
        <v>26</v>
      </c>
      <c r="E1501" t="s">
        <v>2141</v>
      </c>
      <c r="F1501" t="s">
        <v>2137</v>
      </c>
      <c r="G1501" t="s">
        <v>2138</v>
      </c>
      <c r="H1501" t="s">
        <v>2138</v>
      </c>
      <c r="I1501" t="s">
        <v>2138</v>
      </c>
      <c r="J1501" t="s">
        <v>2139</v>
      </c>
      <c r="K1501" t="s">
        <v>3826</v>
      </c>
    </row>
    <row r="1502" spans="3:11" x14ac:dyDescent="0.3">
      <c r="C1502" t="s">
        <v>1688</v>
      </c>
      <c r="D1502" t="s">
        <v>26</v>
      </c>
      <c r="E1502" t="s">
        <v>2141</v>
      </c>
      <c r="F1502" t="s">
        <v>2137</v>
      </c>
      <c r="G1502" t="s">
        <v>2138</v>
      </c>
      <c r="H1502" t="s">
        <v>2138</v>
      </c>
      <c r="I1502" t="s">
        <v>2138</v>
      </c>
      <c r="J1502" t="s">
        <v>2139</v>
      </c>
      <c r="K1502" t="s">
        <v>3827</v>
      </c>
    </row>
    <row r="1503" spans="3:11" x14ac:dyDescent="0.3">
      <c r="C1503" t="s">
        <v>1694</v>
      </c>
      <c r="D1503" t="s">
        <v>26</v>
      </c>
      <c r="E1503" t="s">
        <v>2141</v>
      </c>
      <c r="F1503" t="s">
        <v>2137</v>
      </c>
      <c r="G1503" t="s">
        <v>2138</v>
      </c>
      <c r="H1503" t="s">
        <v>2138</v>
      </c>
      <c r="I1503" t="s">
        <v>2138</v>
      </c>
      <c r="J1503" t="s">
        <v>2139</v>
      </c>
      <c r="K1503" t="s">
        <v>3828</v>
      </c>
    </row>
    <row r="1504" spans="3:11" x14ac:dyDescent="0.3">
      <c r="C1504" t="s">
        <v>1695</v>
      </c>
      <c r="D1504" t="s">
        <v>26</v>
      </c>
      <c r="E1504" t="s">
        <v>2141</v>
      </c>
      <c r="F1504" t="s">
        <v>2137</v>
      </c>
      <c r="G1504" t="s">
        <v>2138</v>
      </c>
      <c r="H1504" t="s">
        <v>2138</v>
      </c>
      <c r="I1504" t="s">
        <v>2138</v>
      </c>
      <c r="J1504" t="s">
        <v>2139</v>
      </c>
      <c r="K1504" t="s">
        <v>3829</v>
      </c>
    </row>
    <row r="1505" spans="3:11" x14ac:dyDescent="0.3">
      <c r="C1505" t="s">
        <v>1696</v>
      </c>
      <c r="D1505" t="s">
        <v>26</v>
      </c>
      <c r="E1505" t="s">
        <v>2141</v>
      </c>
      <c r="F1505" t="s">
        <v>2137</v>
      </c>
      <c r="G1505" t="s">
        <v>2138</v>
      </c>
      <c r="H1505" t="s">
        <v>2138</v>
      </c>
      <c r="I1505" t="s">
        <v>2138</v>
      </c>
      <c r="J1505" t="s">
        <v>2139</v>
      </c>
      <c r="K1505" t="s">
        <v>3830</v>
      </c>
    </row>
    <row r="1506" spans="3:11" x14ac:dyDescent="0.3">
      <c r="C1506" t="s">
        <v>1697</v>
      </c>
      <c r="D1506" t="s">
        <v>26</v>
      </c>
      <c r="E1506" t="s">
        <v>2141</v>
      </c>
      <c r="F1506" t="s">
        <v>2137</v>
      </c>
      <c r="G1506" t="s">
        <v>2138</v>
      </c>
      <c r="H1506" t="s">
        <v>2138</v>
      </c>
      <c r="I1506" t="s">
        <v>2138</v>
      </c>
      <c r="J1506" t="s">
        <v>2139</v>
      </c>
      <c r="K1506" t="s">
        <v>3831</v>
      </c>
    </row>
    <row r="1507" spans="3:11" x14ac:dyDescent="0.3">
      <c r="C1507" t="s">
        <v>1700</v>
      </c>
      <c r="D1507" t="s">
        <v>26</v>
      </c>
      <c r="E1507" t="s">
        <v>2141</v>
      </c>
      <c r="F1507" t="s">
        <v>2137</v>
      </c>
      <c r="G1507" t="s">
        <v>2138</v>
      </c>
      <c r="H1507" t="s">
        <v>2138</v>
      </c>
      <c r="I1507" t="s">
        <v>2138</v>
      </c>
      <c r="J1507" t="s">
        <v>2139</v>
      </c>
      <c r="K1507" t="s">
        <v>3833</v>
      </c>
    </row>
    <row r="1508" spans="3:11" x14ac:dyDescent="0.3">
      <c r="C1508" t="s">
        <v>1701</v>
      </c>
      <c r="D1508" t="s">
        <v>26</v>
      </c>
      <c r="E1508" t="s">
        <v>2141</v>
      </c>
      <c r="F1508" t="s">
        <v>2137</v>
      </c>
      <c r="G1508" t="s">
        <v>2138</v>
      </c>
      <c r="H1508" t="s">
        <v>2138</v>
      </c>
      <c r="I1508" t="s">
        <v>2138</v>
      </c>
      <c r="J1508" t="s">
        <v>2139</v>
      </c>
      <c r="K1508" t="s">
        <v>3834</v>
      </c>
    </row>
    <row r="1509" spans="3:11" x14ac:dyDescent="0.3">
      <c r="C1509" t="s">
        <v>1704</v>
      </c>
      <c r="D1509" t="s">
        <v>26</v>
      </c>
      <c r="E1509" t="s">
        <v>2141</v>
      </c>
      <c r="F1509" t="s">
        <v>2137</v>
      </c>
      <c r="G1509" t="s">
        <v>2138</v>
      </c>
      <c r="H1509" t="s">
        <v>2138</v>
      </c>
      <c r="I1509" t="s">
        <v>2138</v>
      </c>
      <c r="J1509" t="s">
        <v>2139</v>
      </c>
      <c r="K1509" t="s">
        <v>3836</v>
      </c>
    </row>
    <row r="1510" spans="3:11" x14ac:dyDescent="0.3">
      <c r="C1510" t="s">
        <v>1705</v>
      </c>
      <c r="D1510" t="s">
        <v>26</v>
      </c>
      <c r="E1510" t="s">
        <v>2141</v>
      </c>
      <c r="F1510" t="s">
        <v>2137</v>
      </c>
      <c r="G1510" t="s">
        <v>2138</v>
      </c>
      <c r="H1510" t="s">
        <v>2138</v>
      </c>
      <c r="I1510" t="s">
        <v>2138</v>
      </c>
      <c r="J1510" t="s">
        <v>2139</v>
      </c>
      <c r="K1510" t="s">
        <v>3837</v>
      </c>
    </row>
    <row r="1511" spans="3:11" x14ac:dyDescent="0.3">
      <c r="C1511" t="s">
        <v>1706</v>
      </c>
      <c r="D1511" t="s">
        <v>26</v>
      </c>
      <c r="E1511" t="s">
        <v>2141</v>
      </c>
      <c r="F1511" t="s">
        <v>2137</v>
      </c>
      <c r="G1511" t="s">
        <v>2138</v>
      </c>
      <c r="H1511" t="s">
        <v>2138</v>
      </c>
      <c r="I1511" t="s">
        <v>2138</v>
      </c>
      <c r="J1511" t="s">
        <v>2139</v>
      </c>
      <c r="K1511" t="s">
        <v>3838</v>
      </c>
    </row>
    <row r="1512" spans="3:11" x14ac:dyDescent="0.3">
      <c r="C1512" t="s">
        <v>1711</v>
      </c>
      <c r="D1512" t="s">
        <v>26</v>
      </c>
      <c r="E1512" t="s">
        <v>2141</v>
      </c>
      <c r="F1512" t="s">
        <v>2137</v>
      </c>
      <c r="G1512" t="s">
        <v>2138</v>
      </c>
      <c r="H1512" t="s">
        <v>2138</v>
      </c>
      <c r="I1512" t="s">
        <v>2138</v>
      </c>
      <c r="J1512" t="s">
        <v>2139</v>
      </c>
      <c r="K1512" t="s">
        <v>3839</v>
      </c>
    </row>
    <row r="1513" spans="3:11" x14ac:dyDescent="0.3">
      <c r="C1513" t="s">
        <v>1712</v>
      </c>
      <c r="D1513" t="s">
        <v>26</v>
      </c>
      <c r="E1513" t="s">
        <v>2141</v>
      </c>
      <c r="F1513" t="s">
        <v>2137</v>
      </c>
      <c r="G1513" t="s">
        <v>2138</v>
      </c>
      <c r="H1513" t="s">
        <v>2138</v>
      </c>
      <c r="I1513" t="s">
        <v>2138</v>
      </c>
      <c r="J1513" t="s">
        <v>2139</v>
      </c>
      <c r="K1513" t="s">
        <v>3840</v>
      </c>
    </row>
    <row r="1514" spans="3:11" x14ac:dyDescent="0.3">
      <c r="C1514" t="s">
        <v>1713</v>
      </c>
      <c r="D1514" t="s">
        <v>26</v>
      </c>
      <c r="E1514" t="s">
        <v>2141</v>
      </c>
      <c r="F1514" t="s">
        <v>2137</v>
      </c>
      <c r="G1514" t="s">
        <v>2138</v>
      </c>
      <c r="H1514" t="s">
        <v>2138</v>
      </c>
      <c r="I1514" t="s">
        <v>2138</v>
      </c>
      <c r="J1514" t="s">
        <v>2139</v>
      </c>
      <c r="K1514" t="s">
        <v>3841</v>
      </c>
    </row>
    <row r="1515" spans="3:11" x14ac:dyDescent="0.3">
      <c r="C1515" t="s">
        <v>1714</v>
      </c>
      <c r="D1515" t="s">
        <v>26</v>
      </c>
      <c r="E1515" t="s">
        <v>2141</v>
      </c>
      <c r="F1515" t="s">
        <v>2137</v>
      </c>
      <c r="G1515" t="s">
        <v>2138</v>
      </c>
      <c r="H1515" t="s">
        <v>2138</v>
      </c>
      <c r="I1515" t="s">
        <v>2138</v>
      </c>
      <c r="J1515" t="s">
        <v>2139</v>
      </c>
      <c r="K1515" t="s">
        <v>3842</v>
      </c>
    </row>
    <row r="1516" spans="3:11" x14ac:dyDescent="0.3">
      <c r="C1516" t="s">
        <v>1715</v>
      </c>
      <c r="D1516" t="s">
        <v>26</v>
      </c>
      <c r="E1516" t="s">
        <v>2141</v>
      </c>
      <c r="F1516" t="s">
        <v>2137</v>
      </c>
      <c r="G1516" t="s">
        <v>2138</v>
      </c>
      <c r="H1516" t="s">
        <v>2138</v>
      </c>
      <c r="I1516" t="s">
        <v>2138</v>
      </c>
      <c r="J1516" t="s">
        <v>2139</v>
      </c>
      <c r="K1516" t="s">
        <v>3843</v>
      </c>
    </row>
    <row r="1517" spans="3:11" x14ac:dyDescent="0.3">
      <c r="C1517" t="s">
        <v>1716</v>
      </c>
      <c r="D1517" t="s">
        <v>26</v>
      </c>
      <c r="E1517" t="s">
        <v>2141</v>
      </c>
      <c r="F1517" t="s">
        <v>2137</v>
      </c>
      <c r="G1517" t="s">
        <v>2138</v>
      </c>
      <c r="H1517" t="s">
        <v>2138</v>
      </c>
      <c r="I1517" t="s">
        <v>2138</v>
      </c>
      <c r="J1517" t="s">
        <v>2139</v>
      </c>
      <c r="K1517" t="s">
        <v>3844</v>
      </c>
    </row>
    <row r="1518" spans="3:11" x14ac:dyDescent="0.3">
      <c r="C1518" t="s">
        <v>1717</v>
      </c>
      <c r="D1518" t="s">
        <v>26</v>
      </c>
      <c r="E1518" t="s">
        <v>2141</v>
      </c>
      <c r="F1518" t="s">
        <v>2137</v>
      </c>
      <c r="G1518" t="s">
        <v>2138</v>
      </c>
      <c r="H1518" t="s">
        <v>2138</v>
      </c>
      <c r="I1518" t="s">
        <v>2138</v>
      </c>
      <c r="J1518" t="s">
        <v>2139</v>
      </c>
      <c r="K1518" t="s">
        <v>3845</v>
      </c>
    </row>
    <row r="1519" spans="3:11" x14ac:dyDescent="0.3">
      <c r="C1519" t="s">
        <v>1718</v>
      </c>
      <c r="D1519" t="s">
        <v>26</v>
      </c>
      <c r="E1519" t="s">
        <v>2141</v>
      </c>
      <c r="F1519" t="s">
        <v>2137</v>
      </c>
      <c r="G1519" t="s">
        <v>2138</v>
      </c>
      <c r="H1519" t="s">
        <v>2138</v>
      </c>
      <c r="I1519" t="s">
        <v>2138</v>
      </c>
      <c r="J1519" t="s">
        <v>2139</v>
      </c>
      <c r="K1519" t="s">
        <v>3846</v>
      </c>
    </row>
    <row r="1520" spans="3:11" x14ac:dyDescent="0.3">
      <c r="C1520" t="s">
        <v>1722</v>
      </c>
      <c r="D1520" t="s">
        <v>26</v>
      </c>
      <c r="E1520" t="s">
        <v>2141</v>
      </c>
      <c r="F1520" t="s">
        <v>2137</v>
      </c>
      <c r="G1520" t="s">
        <v>2138</v>
      </c>
      <c r="H1520" t="s">
        <v>2138</v>
      </c>
      <c r="I1520" t="s">
        <v>2138</v>
      </c>
      <c r="J1520" t="s">
        <v>2139</v>
      </c>
      <c r="K1520" t="s">
        <v>3847</v>
      </c>
    </row>
    <row r="1521" spans="3:11" x14ac:dyDescent="0.3">
      <c r="C1521" t="s">
        <v>1723</v>
      </c>
      <c r="D1521" t="s">
        <v>26</v>
      </c>
      <c r="E1521" t="s">
        <v>2141</v>
      </c>
      <c r="F1521" t="s">
        <v>2137</v>
      </c>
      <c r="G1521" t="s">
        <v>2138</v>
      </c>
      <c r="H1521" t="s">
        <v>2138</v>
      </c>
      <c r="I1521" t="s">
        <v>2138</v>
      </c>
      <c r="J1521" t="s">
        <v>2139</v>
      </c>
      <c r="K1521" t="s">
        <v>3848</v>
      </c>
    </row>
    <row r="1522" spans="3:11" x14ac:dyDescent="0.3">
      <c r="C1522" t="s">
        <v>1724</v>
      </c>
      <c r="D1522" t="s">
        <v>26</v>
      </c>
      <c r="E1522" t="s">
        <v>2141</v>
      </c>
      <c r="F1522" t="s">
        <v>2137</v>
      </c>
      <c r="G1522" t="s">
        <v>2138</v>
      </c>
      <c r="H1522" t="s">
        <v>2138</v>
      </c>
      <c r="I1522" t="s">
        <v>2138</v>
      </c>
      <c r="J1522" t="s">
        <v>2139</v>
      </c>
      <c r="K1522" t="s">
        <v>3849</v>
      </c>
    </row>
    <row r="1523" spans="3:11" x14ac:dyDescent="0.3">
      <c r="C1523" t="s">
        <v>1727</v>
      </c>
      <c r="D1523" t="s">
        <v>26</v>
      </c>
      <c r="E1523" t="s">
        <v>2141</v>
      </c>
      <c r="F1523" t="s">
        <v>2137</v>
      </c>
      <c r="G1523" t="s">
        <v>2138</v>
      </c>
      <c r="H1523" t="s">
        <v>2138</v>
      </c>
      <c r="I1523" t="s">
        <v>2138</v>
      </c>
      <c r="J1523" t="s">
        <v>2139</v>
      </c>
      <c r="K1523" t="s">
        <v>3850</v>
      </c>
    </row>
    <row r="1524" spans="3:11" x14ac:dyDescent="0.3">
      <c r="C1524" t="s">
        <v>1728</v>
      </c>
      <c r="D1524" t="s">
        <v>26</v>
      </c>
      <c r="E1524" t="s">
        <v>2141</v>
      </c>
      <c r="F1524" t="s">
        <v>2137</v>
      </c>
      <c r="G1524" t="s">
        <v>2138</v>
      </c>
      <c r="H1524" t="s">
        <v>2138</v>
      </c>
      <c r="I1524" t="s">
        <v>2138</v>
      </c>
      <c r="J1524" t="s">
        <v>2139</v>
      </c>
      <c r="K1524" t="s">
        <v>3851</v>
      </c>
    </row>
    <row r="1525" spans="3:11" x14ac:dyDescent="0.3">
      <c r="C1525" t="s">
        <v>1729</v>
      </c>
      <c r="D1525" t="s">
        <v>26</v>
      </c>
      <c r="E1525" t="s">
        <v>2141</v>
      </c>
      <c r="F1525" t="s">
        <v>2137</v>
      </c>
      <c r="G1525" t="s">
        <v>2138</v>
      </c>
      <c r="H1525" t="s">
        <v>2138</v>
      </c>
      <c r="I1525" t="s">
        <v>2138</v>
      </c>
      <c r="J1525" t="s">
        <v>2139</v>
      </c>
      <c r="K1525" t="s">
        <v>3852</v>
      </c>
    </row>
    <row r="1526" spans="3:11" x14ac:dyDescent="0.3">
      <c r="C1526" t="s">
        <v>1730</v>
      </c>
      <c r="D1526" t="s">
        <v>26</v>
      </c>
      <c r="E1526" t="s">
        <v>2141</v>
      </c>
      <c r="F1526" t="s">
        <v>2137</v>
      </c>
      <c r="G1526" t="s">
        <v>2138</v>
      </c>
      <c r="H1526" t="s">
        <v>2138</v>
      </c>
      <c r="I1526" t="s">
        <v>2138</v>
      </c>
      <c r="J1526" t="s">
        <v>2139</v>
      </c>
      <c r="K1526" t="s">
        <v>3853</v>
      </c>
    </row>
    <row r="1527" spans="3:11" x14ac:dyDescent="0.3">
      <c r="C1527" t="s">
        <v>1731</v>
      </c>
      <c r="D1527" t="s">
        <v>26</v>
      </c>
      <c r="E1527" t="s">
        <v>2141</v>
      </c>
      <c r="F1527" t="s">
        <v>2137</v>
      </c>
      <c r="G1527" t="s">
        <v>2138</v>
      </c>
      <c r="H1527" t="s">
        <v>2138</v>
      </c>
      <c r="I1527" t="s">
        <v>2138</v>
      </c>
      <c r="J1527" t="s">
        <v>2139</v>
      </c>
      <c r="K1527" t="s">
        <v>3854</v>
      </c>
    </row>
    <row r="1528" spans="3:11" x14ac:dyDescent="0.3">
      <c r="C1528" t="s">
        <v>1733</v>
      </c>
      <c r="D1528" t="s">
        <v>26</v>
      </c>
      <c r="E1528" t="s">
        <v>2141</v>
      </c>
      <c r="F1528" t="s">
        <v>2137</v>
      </c>
      <c r="G1528" t="s">
        <v>2138</v>
      </c>
      <c r="H1528" t="s">
        <v>2138</v>
      </c>
      <c r="I1528" t="s">
        <v>2138</v>
      </c>
      <c r="J1528" t="s">
        <v>2139</v>
      </c>
      <c r="K1528" t="s">
        <v>3855</v>
      </c>
    </row>
    <row r="1529" spans="3:11" x14ac:dyDescent="0.3">
      <c r="C1529" t="s">
        <v>1734</v>
      </c>
      <c r="D1529" t="s">
        <v>26</v>
      </c>
      <c r="E1529" t="s">
        <v>2141</v>
      </c>
      <c r="F1529" t="s">
        <v>2137</v>
      </c>
      <c r="G1529" t="s">
        <v>2138</v>
      </c>
      <c r="H1529" t="s">
        <v>2138</v>
      </c>
      <c r="I1529" t="s">
        <v>2138</v>
      </c>
      <c r="J1529" t="s">
        <v>2139</v>
      </c>
      <c r="K1529" t="s">
        <v>3856</v>
      </c>
    </row>
    <row r="1530" spans="3:11" x14ac:dyDescent="0.3">
      <c r="C1530" t="s">
        <v>1735</v>
      </c>
      <c r="D1530" t="s">
        <v>26</v>
      </c>
      <c r="E1530" t="s">
        <v>2141</v>
      </c>
      <c r="F1530" t="s">
        <v>2137</v>
      </c>
      <c r="G1530" t="s">
        <v>2138</v>
      </c>
      <c r="H1530" t="s">
        <v>2138</v>
      </c>
      <c r="I1530" t="s">
        <v>2138</v>
      </c>
      <c r="J1530" t="s">
        <v>2139</v>
      </c>
      <c r="K1530" t="s">
        <v>3857</v>
      </c>
    </row>
    <row r="1531" spans="3:11" x14ac:dyDescent="0.3">
      <c r="C1531" t="s">
        <v>1736</v>
      </c>
      <c r="D1531" t="s">
        <v>26</v>
      </c>
      <c r="E1531" t="s">
        <v>2141</v>
      </c>
      <c r="F1531" t="s">
        <v>2137</v>
      </c>
      <c r="G1531" t="s">
        <v>2138</v>
      </c>
      <c r="H1531" t="s">
        <v>2138</v>
      </c>
      <c r="I1531" t="s">
        <v>2138</v>
      </c>
      <c r="J1531" t="s">
        <v>2139</v>
      </c>
      <c r="K1531" t="s">
        <v>3858</v>
      </c>
    </row>
    <row r="1532" spans="3:11" x14ac:dyDescent="0.3">
      <c r="C1532" t="s">
        <v>1737</v>
      </c>
      <c r="D1532" t="s">
        <v>26</v>
      </c>
      <c r="E1532" t="s">
        <v>2141</v>
      </c>
      <c r="F1532" t="s">
        <v>2137</v>
      </c>
      <c r="G1532" t="s">
        <v>2138</v>
      </c>
      <c r="H1532" t="s">
        <v>2138</v>
      </c>
      <c r="I1532" t="s">
        <v>2138</v>
      </c>
      <c r="J1532" t="s">
        <v>2139</v>
      </c>
      <c r="K1532" t="s">
        <v>3859</v>
      </c>
    </row>
    <row r="1533" spans="3:11" x14ac:dyDescent="0.3">
      <c r="C1533" t="s">
        <v>1738</v>
      </c>
      <c r="D1533" t="s">
        <v>26</v>
      </c>
      <c r="E1533" t="s">
        <v>2141</v>
      </c>
      <c r="F1533" t="s">
        <v>2137</v>
      </c>
      <c r="G1533" t="s">
        <v>2138</v>
      </c>
      <c r="H1533" t="s">
        <v>2138</v>
      </c>
      <c r="I1533" t="s">
        <v>2138</v>
      </c>
      <c r="J1533" t="s">
        <v>2139</v>
      </c>
      <c r="K1533" t="s">
        <v>3860</v>
      </c>
    </row>
    <row r="1534" spans="3:11" x14ac:dyDescent="0.3">
      <c r="C1534" t="s">
        <v>1739</v>
      </c>
      <c r="D1534" t="s">
        <v>26</v>
      </c>
      <c r="E1534" t="s">
        <v>2141</v>
      </c>
      <c r="F1534" t="s">
        <v>2137</v>
      </c>
      <c r="G1534" t="s">
        <v>2138</v>
      </c>
      <c r="H1534" t="s">
        <v>2138</v>
      </c>
      <c r="I1534" t="s">
        <v>2138</v>
      </c>
      <c r="J1534" t="s">
        <v>2139</v>
      </c>
      <c r="K1534" t="s">
        <v>3861</v>
      </c>
    </row>
    <row r="1535" spans="3:11" x14ac:dyDescent="0.3">
      <c r="C1535" t="s">
        <v>1740</v>
      </c>
      <c r="D1535" t="s">
        <v>26</v>
      </c>
      <c r="E1535" t="s">
        <v>2141</v>
      </c>
      <c r="F1535" t="s">
        <v>2137</v>
      </c>
      <c r="G1535" t="s">
        <v>2138</v>
      </c>
      <c r="H1535" t="s">
        <v>2138</v>
      </c>
      <c r="I1535" t="s">
        <v>2138</v>
      </c>
      <c r="J1535" t="s">
        <v>2139</v>
      </c>
      <c r="K1535" t="s">
        <v>3862</v>
      </c>
    </row>
    <row r="1536" spans="3:11" x14ac:dyDescent="0.3">
      <c r="C1536" t="s">
        <v>1741</v>
      </c>
      <c r="D1536" t="s">
        <v>26</v>
      </c>
      <c r="E1536" t="s">
        <v>2141</v>
      </c>
      <c r="F1536" t="s">
        <v>2137</v>
      </c>
      <c r="G1536" t="s">
        <v>2138</v>
      </c>
      <c r="H1536" t="s">
        <v>2138</v>
      </c>
      <c r="I1536" t="s">
        <v>2138</v>
      </c>
      <c r="J1536" t="s">
        <v>2139</v>
      </c>
      <c r="K1536" t="s">
        <v>3863</v>
      </c>
    </row>
    <row r="1537" spans="3:11" x14ac:dyDescent="0.3">
      <c r="C1537" t="s">
        <v>1742</v>
      </c>
      <c r="D1537" t="s">
        <v>26</v>
      </c>
      <c r="E1537" t="s">
        <v>2141</v>
      </c>
      <c r="F1537" t="s">
        <v>2137</v>
      </c>
      <c r="G1537" t="s">
        <v>2138</v>
      </c>
      <c r="H1537" t="s">
        <v>2138</v>
      </c>
      <c r="I1537" t="s">
        <v>2138</v>
      </c>
      <c r="J1537" t="s">
        <v>2139</v>
      </c>
      <c r="K1537" t="s">
        <v>3864</v>
      </c>
    </row>
    <row r="1538" spans="3:11" x14ac:dyDescent="0.3">
      <c r="C1538" t="s">
        <v>1743</v>
      </c>
      <c r="D1538" t="s">
        <v>26</v>
      </c>
      <c r="E1538" t="s">
        <v>2141</v>
      </c>
      <c r="F1538" t="s">
        <v>2137</v>
      </c>
      <c r="G1538" t="s">
        <v>2138</v>
      </c>
      <c r="H1538" t="s">
        <v>2138</v>
      </c>
      <c r="I1538" t="s">
        <v>2138</v>
      </c>
      <c r="J1538" t="s">
        <v>2139</v>
      </c>
      <c r="K1538" t="s">
        <v>3865</v>
      </c>
    </row>
    <row r="1539" spans="3:11" x14ac:dyDescent="0.3">
      <c r="C1539" t="s">
        <v>1745</v>
      </c>
      <c r="D1539" t="s">
        <v>26</v>
      </c>
      <c r="E1539" t="s">
        <v>2141</v>
      </c>
      <c r="F1539" t="s">
        <v>2137</v>
      </c>
      <c r="G1539" t="s">
        <v>2138</v>
      </c>
      <c r="H1539" t="s">
        <v>2138</v>
      </c>
      <c r="I1539" t="s">
        <v>2138</v>
      </c>
      <c r="J1539" t="s">
        <v>2139</v>
      </c>
      <c r="K1539" t="s">
        <v>3866</v>
      </c>
    </row>
    <row r="1540" spans="3:11" x14ac:dyDescent="0.3">
      <c r="C1540" t="s">
        <v>1746</v>
      </c>
      <c r="D1540" t="s">
        <v>26</v>
      </c>
      <c r="E1540" t="s">
        <v>2141</v>
      </c>
      <c r="F1540" t="s">
        <v>2137</v>
      </c>
      <c r="G1540" t="s">
        <v>2138</v>
      </c>
      <c r="H1540" t="s">
        <v>2138</v>
      </c>
      <c r="I1540" t="s">
        <v>2138</v>
      </c>
      <c r="J1540" t="s">
        <v>2139</v>
      </c>
      <c r="K1540" t="s">
        <v>3867</v>
      </c>
    </row>
    <row r="1541" spans="3:11" x14ac:dyDescent="0.3">
      <c r="C1541" t="s">
        <v>1747</v>
      </c>
      <c r="D1541" t="s">
        <v>26</v>
      </c>
      <c r="E1541" t="s">
        <v>2141</v>
      </c>
      <c r="F1541" t="s">
        <v>2137</v>
      </c>
      <c r="G1541" t="s">
        <v>2138</v>
      </c>
      <c r="H1541" t="s">
        <v>2138</v>
      </c>
      <c r="I1541" t="s">
        <v>2138</v>
      </c>
      <c r="J1541" t="s">
        <v>2139</v>
      </c>
      <c r="K1541" t="s">
        <v>3868</v>
      </c>
    </row>
    <row r="1542" spans="3:11" x14ac:dyDescent="0.3">
      <c r="C1542" t="s">
        <v>1748</v>
      </c>
      <c r="D1542" t="s">
        <v>26</v>
      </c>
      <c r="E1542" t="s">
        <v>2141</v>
      </c>
      <c r="F1542" t="s">
        <v>2137</v>
      </c>
      <c r="G1542" t="s">
        <v>2138</v>
      </c>
      <c r="H1542" t="s">
        <v>2138</v>
      </c>
      <c r="I1542" t="s">
        <v>2138</v>
      </c>
      <c r="J1542" t="s">
        <v>2139</v>
      </c>
      <c r="K1542" t="s">
        <v>3869</v>
      </c>
    </row>
    <row r="1543" spans="3:11" x14ac:dyDescent="0.3">
      <c r="C1543" t="s">
        <v>1749</v>
      </c>
      <c r="D1543" t="s">
        <v>26</v>
      </c>
      <c r="E1543" t="s">
        <v>2141</v>
      </c>
      <c r="F1543" t="s">
        <v>2137</v>
      </c>
      <c r="G1543" t="s">
        <v>2138</v>
      </c>
      <c r="H1543" t="s">
        <v>2138</v>
      </c>
      <c r="I1543" t="s">
        <v>2138</v>
      </c>
      <c r="J1543" t="s">
        <v>2139</v>
      </c>
      <c r="K1543" t="s">
        <v>3870</v>
      </c>
    </row>
    <row r="1544" spans="3:11" x14ac:dyDescent="0.3">
      <c r="C1544" t="s">
        <v>1750</v>
      </c>
      <c r="D1544" t="s">
        <v>26</v>
      </c>
      <c r="E1544" t="s">
        <v>2141</v>
      </c>
      <c r="F1544" t="s">
        <v>2137</v>
      </c>
      <c r="G1544" t="s">
        <v>2138</v>
      </c>
      <c r="H1544" t="s">
        <v>2138</v>
      </c>
      <c r="I1544" t="s">
        <v>2138</v>
      </c>
      <c r="J1544" t="s">
        <v>2139</v>
      </c>
      <c r="K1544" t="s">
        <v>3871</v>
      </c>
    </row>
    <row r="1545" spans="3:11" x14ac:dyDescent="0.3">
      <c r="C1545" t="s">
        <v>1751</v>
      </c>
      <c r="D1545" t="s">
        <v>26</v>
      </c>
      <c r="E1545" t="s">
        <v>2141</v>
      </c>
      <c r="F1545" t="s">
        <v>2137</v>
      </c>
      <c r="G1545" t="s">
        <v>2138</v>
      </c>
      <c r="H1545" t="s">
        <v>2138</v>
      </c>
      <c r="I1545" t="s">
        <v>2138</v>
      </c>
      <c r="J1545" t="s">
        <v>2139</v>
      </c>
      <c r="K1545" t="s">
        <v>3872</v>
      </c>
    </row>
    <row r="1546" spans="3:11" x14ac:dyDescent="0.3">
      <c r="C1546" t="s">
        <v>1752</v>
      </c>
      <c r="D1546" t="s">
        <v>26</v>
      </c>
      <c r="E1546" t="s">
        <v>2141</v>
      </c>
      <c r="F1546" t="s">
        <v>2137</v>
      </c>
      <c r="G1546" t="s">
        <v>2138</v>
      </c>
      <c r="H1546" t="s">
        <v>2138</v>
      </c>
      <c r="I1546" t="s">
        <v>2138</v>
      </c>
      <c r="J1546" t="s">
        <v>2139</v>
      </c>
      <c r="K1546" t="s">
        <v>3873</v>
      </c>
    </row>
    <row r="1547" spans="3:11" x14ac:dyDescent="0.3">
      <c r="C1547" t="s">
        <v>1753</v>
      </c>
      <c r="D1547" t="s">
        <v>26</v>
      </c>
      <c r="E1547" t="s">
        <v>2141</v>
      </c>
      <c r="F1547" t="s">
        <v>2137</v>
      </c>
      <c r="G1547" t="s">
        <v>2138</v>
      </c>
      <c r="H1547" t="s">
        <v>2138</v>
      </c>
      <c r="I1547" t="s">
        <v>2138</v>
      </c>
      <c r="J1547" t="s">
        <v>2139</v>
      </c>
      <c r="K1547" t="s">
        <v>3874</v>
      </c>
    </row>
    <row r="1548" spans="3:11" x14ac:dyDescent="0.3">
      <c r="C1548" t="s">
        <v>1754</v>
      </c>
      <c r="D1548" t="s">
        <v>26</v>
      </c>
      <c r="E1548" t="s">
        <v>2141</v>
      </c>
      <c r="F1548" t="s">
        <v>2137</v>
      </c>
      <c r="G1548" t="s">
        <v>2138</v>
      </c>
      <c r="H1548" t="s">
        <v>2138</v>
      </c>
      <c r="I1548" t="s">
        <v>2138</v>
      </c>
      <c r="J1548" t="s">
        <v>2139</v>
      </c>
      <c r="K1548" t="s">
        <v>3875</v>
      </c>
    </row>
    <row r="1549" spans="3:11" x14ac:dyDescent="0.3">
      <c r="C1549" t="s">
        <v>1755</v>
      </c>
      <c r="D1549" t="s">
        <v>26</v>
      </c>
      <c r="E1549" t="s">
        <v>2141</v>
      </c>
      <c r="F1549" t="s">
        <v>2137</v>
      </c>
      <c r="G1549" t="s">
        <v>2138</v>
      </c>
      <c r="H1549" t="s">
        <v>2138</v>
      </c>
      <c r="I1549" t="s">
        <v>2138</v>
      </c>
      <c r="J1549" t="s">
        <v>2139</v>
      </c>
      <c r="K1549" t="s">
        <v>3876</v>
      </c>
    </row>
    <row r="1550" spans="3:11" x14ac:dyDescent="0.3">
      <c r="C1550" t="s">
        <v>1756</v>
      </c>
      <c r="D1550" t="s">
        <v>26</v>
      </c>
      <c r="E1550" t="s">
        <v>2141</v>
      </c>
      <c r="F1550" t="s">
        <v>2137</v>
      </c>
      <c r="G1550" t="s">
        <v>2138</v>
      </c>
      <c r="H1550" t="s">
        <v>2138</v>
      </c>
      <c r="I1550" t="s">
        <v>2138</v>
      </c>
      <c r="J1550" t="s">
        <v>2139</v>
      </c>
      <c r="K1550" t="s">
        <v>3877</v>
      </c>
    </row>
    <row r="1551" spans="3:11" x14ac:dyDescent="0.3">
      <c r="C1551" t="s">
        <v>1757</v>
      </c>
      <c r="D1551" t="s">
        <v>26</v>
      </c>
      <c r="E1551" t="s">
        <v>2141</v>
      </c>
      <c r="F1551" t="s">
        <v>2137</v>
      </c>
      <c r="G1551" t="s">
        <v>2138</v>
      </c>
      <c r="H1551" t="s">
        <v>2138</v>
      </c>
      <c r="I1551" t="s">
        <v>2138</v>
      </c>
      <c r="J1551" t="s">
        <v>2139</v>
      </c>
      <c r="K1551" t="s">
        <v>3878</v>
      </c>
    </row>
    <row r="1552" spans="3:11" x14ac:dyDescent="0.3">
      <c r="C1552" t="s">
        <v>1758</v>
      </c>
      <c r="D1552" t="s">
        <v>26</v>
      </c>
      <c r="E1552" t="s">
        <v>2141</v>
      </c>
      <c r="F1552" t="s">
        <v>2137</v>
      </c>
      <c r="G1552" t="s">
        <v>2138</v>
      </c>
      <c r="H1552" t="s">
        <v>2138</v>
      </c>
      <c r="I1552" t="s">
        <v>2138</v>
      </c>
      <c r="J1552" t="s">
        <v>2139</v>
      </c>
      <c r="K1552" t="s">
        <v>3879</v>
      </c>
    </row>
    <row r="1553" spans="3:11" x14ac:dyDescent="0.3">
      <c r="C1553" t="s">
        <v>1759</v>
      </c>
      <c r="D1553" t="s">
        <v>26</v>
      </c>
      <c r="E1553" t="s">
        <v>2141</v>
      </c>
      <c r="F1553" t="s">
        <v>2137</v>
      </c>
      <c r="G1553" t="s">
        <v>2138</v>
      </c>
      <c r="H1553" t="s">
        <v>2138</v>
      </c>
      <c r="I1553" t="s">
        <v>2138</v>
      </c>
      <c r="J1553" t="s">
        <v>2139</v>
      </c>
      <c r="K1553" t="s">
        <v>3880</v>
      </c>
    </row>
    <row r="1554" spans="3:11" x14ac:dyDescent="0.3">
      <c r="C1554" t="s">
        <v>1760</v>
      </c>
      <c r="D1554" t="s">
        <v>26</v>
      </c>
      <c r="E1554" t="s">
        <v>2141</v>
      </c>
      <c r="F1554" t="s">
        <v>2137</v>
      </c>
      <c r="G1554" t="s">
        <v>2138</v>
      </c>
      <c r="H1554" t="s">
        <v>2138</v>
      </c>
      <c r="I1554" t="s">
        <v>2138</v>
      </c>
      <c r="J1554" t="s">
        <v>2139</v>
      </c>
      <c r="K1554" t="s">
        <v>3881</v>
      </c>
    </row>
    <row r="1555" spans="3:11" x14ac:dyDescent="0.3">
      <c r="C1555" t="s">
        <v>1761</v>
      </c>
      <c r="D1555" t="s">
        <v>26</v>
      </c>
      <c r="E1555" t="s">
        <v>2141</v>
      </c>
      <c r="F1555" t="s">
        <v>2137</v>
      </c>
      <c r="G1555" t="s">
        <v>2138</v>
      </c>
      <c r="H1555" t="s">
        <v>2138</v>
      </c>
      <c r="I1555" t="s">
        <v>2138</v>
      </c>
      <c r="J1555" t="s">
        <v>2139</v>
      </c>
      <c r="K1555" t="s">
        <v>3882</v>
      </c>
    </row>
    <row r="1556" spans="3:11" x14ac:dyDescent="0.3">
      <c r="C1556" t="s">
        <v>1762</v>
      </c>
      <c r="D1556" t="s">
        <v>26</v>
      </c>
      <c r="E1556" t="s">
        <v>2141</v>
      </c>
      <c r="F1556" t="s">
        <v>2137</v>
      </c>
      <c r="G1556" t="s">
        <v>2138</v>
      </c>
      <c r="H1556" t="s">
        <v>2138</v>
      </c>
      <c r="I1556" t="s">
        <v>2138</v>
      </c>
      <c r="J1556" t="s">
        <v>2139</v>
      </c>
      <c r="K1556" t="s">
        <v>3883</v>
      </c>
    </row>
    <row r="1557" spans="3:11" x14ac:dyDescent="0.3">
      <c r="C1557" t="s">
        <v>1763</v>
      </c>
      <c r="D1557" t="s">
        <v>26</v>
      </c>
      <c r="E1557" t="s">
        <v>2141</v>
      </c>
      <c r="F1557" t="s">
        <v>2137</v>
      </c>
      <c r="G1557" t="s">
        <v>2138</v>
      </c>
      <c r="H1557" t="s">
        <v>2138</v>
      </c>
      <c r="I1557" t="s">
        <v>2138</v>
      </c>
      <c r="J1557" t="s">
        <v>2139</v>
      </c>
      <c r="K1557" t="s">
        <v>3884</v>
      </c>
    </row>
    <row r="1558" spans="3:11" x14ac:dyDescent="0.3">
      <c r="C1558" t="s">
        <v>1764</v>
      </c>
      <c r="D1558" t="s">
        <v>26</v>
      </c>
      <c r="E1558" t="s">
        <v>2141</v>
      </c>
      <c r="F1558" t="s">
        <v>2137</v>
      </c>
      <c r="G1558" t="s">
        <v>2138</v>
      </c>
      <c r="H1558" t="s">
        <v>2138</v>
      </c>
      <c r="I1558" t="s">
        <v>2138</v>
      </c>
      <c r="J1558" t="s">
        <v>2139</v>
      </c>
      <c r="K1558" t="s">
        <v>3885</v>
      </c>
    </row>
    <row r="1559" spans="3:11" x14ac:dyDescent="0.3">
      <c r="C1559" t="s">
        <v>1765</v>
      </c>
      <c r="D1559" t="s">
        <v>26</v>
      </c>
      <c r="E1559" t="s">
        <v>2141</v>
      </c>
      <c r="F1559" t="s">
        <v>2137</v>
      </c>
      <c r="G1559" t="s">
        <v>2138</v>
      </c>
      <c r="H1559" t="s">
        <v>2138</v>
      </c>
      <c r="I1559" t="s">
        <v>2138</v>
      </c>
      <c r="J1559" t="s">
        <v>2139</v>
      </c>
      <c r="K1559" t="s">
        <v>3886</v>
      </c>
    </row>
    <row r="1560" spans="3:11" x14ac:dyDescent="0.3">
      <c r="C1560" t="s">
        <v>1766</v>
      </c>
      <c r="D1560" t="s">
        <v>26</v>
      </c>
      <c r="E1560" t="s">
        <v>2141</v>
      </c>
      <c r="F1560" t="s">
        <v>2137</v>
      </c>
      <c r="G1560" t="s">
        <v>2138</v>
      </c>
      <c r="H1560" t="s">
        <v>2138</v>
      </c>
      <c r="I1560" t="s">
        <v>2138</v>
      </c>
      <c r="J1560" t="s">
        <v>2139</v>
      </c>
      <c r="K1560" t="s">
        <v>3887</v>
      </c>
    </row>
    <row r="1561" spans="3:11" x14ac:dyDescent="0.3">
      <c r="C1561" t="s">
        <v>1767</v>
      </c>
      <c r="D1561" t="s">
        <v>26</v>
      </c>
      <c r="E1561" t="s">
        <v>2141</v>
      </c>
      <c r="F1561" t="s">
        <v>2137</v>
      </c>
      <c r="G1561" t="s">
        <v>2138</v>
      </c>
      <c r="H1561" t="s">
        <v>2138</v>
      </c>
      <c r="I1561" t="s">
        <v>2138</v>
      </c>
      <c r="J1561" t="s">
        <v>2139</v>
      </c>
      <c r="K1561" t="s">
        <v>3888</v>
      </c>
    </row>
    <row r="1562" spans="3:11" x14ac:dyDescent="0.3">
      <c r="C1562" t="s">
        <v>1768</v>
      </c>
      <c r="D1562" t="s">
        <v>26</v>
      </c>
      <c r="E1562" t="s">
        <v>2141</v>
      </c>
      <c r="F1562" t="s">
        <v>2137</v>
      </c>
      <c r="G1562" t="s">
        <v>2138</v>
      </c>
      <c r="H1562" t="s">
        <v>2138</v>
      </c>
      <c r="I1562" t="s">
        <v>2138</v>
      </c>
      <c r="J1562" t="s">
        <v>2139</v>
      </c>
      <c r="K1562" t="s">
        <v>3889</v>
      </c>
    </row>
    <row r="1563" spans="3:11" x14ac:dyDescent="0.3">
      <c r="C1563" t="s">
        <v>1769</v>
      </c>
      <c r="D1563" t="s">
        <v>26</v>
      </c>
      <c r="E1563" t="s">
        <v>2141</v>
      </c>
      <c r="F1563" t="s">
        <v>2137</v>
      </c>
      <c r="G1563" t="s">
        <v>2138</v>
      </c>
      <c r="H1563" t="s">
        <v>2138</v>
      </c>
      <c r="I1563" t="s">
        <v>2138</v>
      </c>
      <c r="J1563" t="s">
        <v>2139</v>
      </c>
      <c r="K1563" t="s">
        <v>3890</v>
      </c>
    </row>
    <row r="1564" spans="3:11" x14ac:dyDescent="0.3">
      <c r="C1564" t="s">
        <v>1770</v>
      </c>
      <c r="D1564" t="s">
        <v>26</v>
      </c>
      <c r="E1564" t="s">
        <v>2141</v>
      </c>
      <c r="F1564" t="s">
        <v>2137</v>
      </c>
      <c r="G1564" t="s">
        <v>2138</v>
      </c>
      <c r="H1564" t="s">
        <v>2138</v>
      </c>
      <c r="I1564" t="s">
        <v>2138</v>
      </c>
      <c r="J1564" t="s">
        <v>2139</v>
      </c>
      <c r="K1564" t="s">
        <v>3891</v>
      </c>
    </row>
    <row r="1565" spans="3:11" x14ac:dyDescent="0.3">
      <c r="C1565" t="s">
        <v>1771</v>
      </c>
      <c r="D1565" t="s">
        <v>26</v>
      </c>
      <c r="E1565" t="s">
        <v>2141</v>
      </c>
      <c r="F1565" t="s">
        <v>2137</v>
      </c>
      <c r="G1565" t="s">
        <v>2138</v>
      </c>
      <c r="H1565" t="s">
        <v>2138</v>
      </c>
      <c r="I1565" t="s">
        <v>2138</v>
      </c>
      <c r="J1565" t="s">
        <v>2139</v>
      </c>
      <c r="K1565" t="s">
        <v>3892</v>
      </c>
    </row>
    <row r="1566" spans="3:11" x14ac:dyDescent="0.3">
      <c r="C1566" t="s">
        <v>1772</v>
      </c>
      <c r="D1566" t="s">
        <v>26</v>
      </c>
      <c r="E1566" t="s">
        <v>2141</v>
      </c>
      <c r="F1566" t="s">
        <v>2137</v>
      </c>
      <c r="G1566" t="s">
        <v>2138</v>
      </c>
      <c r="H1566" t="s">
        <v>2138</v>
      </c>
      <c r="I1566" t="s">
        <v>2138</v>
      </c>
      <c r="J1566" t="s">
        <v>2139</v>
      </c>
      <c r="K1566" t="s">
        <v>3893</v>
      </c>
    </row>
    <row r="1567" spans="3:11" x14ac:dyDescent="0.3">
      <c r="C1567" t="s">
        <v>1773</v>
      </c>
      <c r="D1567" t="s">
        <v>26</v>
      </c>
      <c r="E1567" t="s">
        <v>2141</v>
      </c>
      <c r="F1567" t="s">
        <v>2137</v>
      </c>
      <c r="G1567" t="s">
        <v>2138</v>
      </c>
      <c r="H1567" t="s">
        <v>2138</v>
      </c>
      <c r="I1567" t="s">
        <v>2138</v>
      </c>
      <c r="J1567" t="s">
        <v>2139</v>
      </c>
      <c r="K1567" t="s">
        <v>3894</v>
      </c>
    </row>
    <row r="1568" spans="3:11" x14ac:dyDescent="0.3">
      <c r="C1568" t="s">
        <v>1774</v>
      </c>
      <c r="D1568" t="s">
        <v>26</v>
      </c>
      <c r="E1568" t="s">
        <v>2141</v>
      </c>
      <c r="F1568" t="s">
        <v>2137</v>
      </c>
      <c r="G1568" t="s">
        <v>2138</v>
      </c>
      <c r="H1568" t="s">
        <v>2138</v>
      </c>
      <c r="I1568" t="s">
        <v>2138</v>
      </c>
      <c r="J1568" t="s">
        <v>2139</v>
      </c>
      <c r="K1568" t="s">
        <v>3895</v>
      </c>
    </row>
    <row r="1569" spans="3:11" x14ac:dyDescent="0.3">
      <c r="C1569" t="s">
        <v>1776</v>
      </c>
      <c r="D1569" t="s">
        <v>26</v>
      </c>
      <c r="E1569" t="s">
        <v>2141</v>
      </c>
      <c r="F1569" t="s">
        <v>2137</v>
      </c>
      <c r="G1569" t="s">
        <v>2138</v>
      </c>
      <c r="H1569" t="s">
        <v>2138</v>
      </c>
      <c r="I1569" t="s">
        <v>2138</v>
      </c>
      <c r="J1569" t="s">
        <v>2139</v>
      </c>
      <c r="K1569" t="s">
        <v>3897</v>
      </c>
    </row>
    <row r="1570" spans="3:11" x14ac:dyDescent="0.3">
      <c r="C1570" t="s">
        <v>1777</v>
      </c>
      <c r="D1570" t="s">
        <v>26</v>
      </c>
      <c r="E1570" t="s">
        <v>2141</v>
      </c>
      <c r="F1570" t="s">
        <v>2137</v>
      </c>
      <c r="G1570" t="s">
        <v>2138</v>
      </c>
      <c r="H1570" t="s">
        <v>2138</v>
      </c>
      <c r="I1570" t="s">
        <v>2138</v>
      </c>
      <c r="J1570" t="s">
        <v>2139</v>
      </c>
      <c r="K1570" t="s">
        <v>3898</v>
      </c>
    </row>
    <row r="1571" spans="3:11" x14ac:dyDescent="0.3">
      <c r="C1571" t="s">
        <v>1778</v>
      </c>
      <c r="D1571" t="s">
        <v>26</v>
      </c>
      <c r="E1571" t="s">
        <v>2141</v>
      </c>
      <c r="F1571" t="s">
        <v>2137</v>
      </c>
      <c r="G1571" t="s">
        <v>2138</v>
      </c>
      <c r="H1571" t="s">
        <v>2138</v>
      </c>
      <c r="I1571" t="s">
        <v>2138</v>
      </c>
      <c r="J1571" t="s">
        <v>2139</v>
      </c>
      <c r="K1571" t="s">
        <v>3899</v>
      </c>
    </row>
    <row r="1572" spans="3:11" x14ac:dyDescent="0.3">
      <c r="C1572" t="s">
        <v>1779</v>
      </c>
      <c r="D1572" t="s">
        <v>26</v>
      </c>
      <c r="E1572" t="s">
        <v>2141</v>
      </c>
      <c r="F1572" t="s">
        <v>2137</v>
      </c>
      <c r="G1572" t="s">
        <v>2138</v>
      </c>
      <c r="H1572" t="s">
        <v>2138</v>
      </c>
      <c r="I1572" t="s">
        <v>2138</v>
      </c>
      <c r="J1572" t="s">
        <v>2139</v>
      </c>
      <c r="K1572" t="s">
        <v>3900</v>
      </c>
    </row>
    <row r="1573" spans="3:11" x14ac:dyDescent="0.3">
      <c r="C1573" t="s">
        <v>1780</v>
      </c>
      <c r="D1573" t="s">
        <v>26</v>
      </c>
      <c r="E1573" t="s">
        <v>2141</v>
      </c>
      <c r="F1573" t="s">
        <v>2137</v>
      </c>
      <c r="G1573" t="s">
        <v>2138</v>
      </c>
      <c r="H1573" t="s">
        <v>2138</v>
      </c>
      <c r="I1573" t="s">
        <v>2138</v>
      </c>
      <c r="J1573" t="s">
        <v>2139</v>
      </c>
      <c r="K1573" t="s">
        <v>3901</v>
      </c>
    </row>
    <row r="1574" spans="3:11" x14ac:dyDescent="0.3">
      <c r="C1574" t="s">
        <v>1781</v>
      </c>
      <c r="D1574" t="s">
        <v>26</v>
      </c>
      <c r="E1574" t="s">
        <v>2141</v>
      </c>
      <c r="F1574" t="s">
        <v>2137</v>
      </c>
      <c r="G1574" t="s">
        <v>2138</v>
      </c>
      <c r="H1574" t="s">
        <v>2138</v>
      </c>
      <c r="I1574" t="s">
        <v>2138</v>
      </c>
      <c r="J1574" t="s">
        <v>2139</v>
      </c>
      <c r="K1574" t="s">
        <v>3902</v>
      </c>
    </row>
    <row r="1575" spans="3:11" x14ac:dyDescent="0.3">
      <c r="C1575" t="s">
        <v>1782</v>
      </c>
      <c r="D1575" t="s">
        <v>26</v>
      </c>
      <c r="E1575" t="s">
        <v>2141</v>
      </c>
      <c r="F1575" t="s">
        <v>2137</v>
      </c>
      <c r="G1575" t="s">
        <v>2138</v>
      </c>
      <c r="H1575" t="s">
        <v>2138</v>
      </c>
      <c r="I1575" t="s">
        <v>2138</v>
      </c>
      <c r="J1575" t="s">
        <v>2139</v>
      </c>
      <c r="K1575" t="s">
        <v>3903</v>
      </c>
    </row>
    <row r="1576" spans="3:11" x14ac:dyDescent="0.3">
      <c r="C1576" t="s">
        <v>1783</v>
      </c>
      <c r="D1576" t="s">
        <v>26</v>
      </c>
      <c r="E1576" t="s">
        <v>2141</v>
      </c>
      <c r="F1576" t="s">
        <v>2137</v>
      </c>
      <c r="G1576" t="s">
        <v>2138</v>
      </c>
      <c r="H1576" t="s">
        <v>2138</v>
      </c>
      <c r="I1576" t="s">
        <v>2138</v>
      </c>
      <c r="J1576" t="s">
        <v>2139</v>
      </c>
      <c r="K1576" t="s">
        <v>3904</v>
      </c>
    </row>
    <row r="1577" spans="3:11" x14ac:dyDescent="0.3">
      <c r="C1577" t="s">
        <v>1784</v>
      </c>
      <c r="D1577" t="s">
        <v>26</v>
      </c>
      <c r="E1577" t="s">
        <v>2141</v>
      </c>
      <c r="F1577" t="s">
        <v>2137</v>
      </c>
      <c r="G1577" t="s">
        <v>2138</v>
      </c>
      <c r="H1577" t="s">
        <v>2138</v>
      </c>
      <c r="I1577" t="s">
        <v>2138</v>
      </c>
      <c r="J1577" t="s">
        <v>2139</v>
      </c>
      <c r="K1577" t="s">
        <v>3905</v>
      </c>
    </row>
    <row r="1578" spans="3:11" x14ac:dyDescent="0.3">
      <c r="C1578" t="s">
        <v>1785</v>
      </c>
      <c r="D1578" t="s">
        <v>26</v>
      </c>
      <c r="E1578" t="s">
        <v>2141</v>
      </c>
      <c r="F1578" t="s">
        <v>2137</v>
      </c>
      <c r="G1578" t="s">
        <v>2138</v>
      </c>
      <c r="H1578" t="s">
        <v>2138</v>
      </c>
      <c r="I1578" t="s">
        <v>2138</v>
      </c>
      <c r="J1578" t="s">
        <v>2139</v>
      </c>
      <c r="K1578" t="s">
        <v>3906</v>
      </c>
    </row>
    <row r="1579" spans="3:11" x14ac:dyDescent="0.3">
      <c r="C1579" t="s">
        <v>1786</v>
      </c>
      <c r="D1579" t="s">
        <v>26</v>
      </c>
      <c r="E1579" t="s">
        <v>2141</v>
      </c>
      <c r="F1579" t="s">
        <v>2137</v>
      </c>
      <c r="G1579" t="s">
        <v>2138</v>
      </c>
      <c r="H1579" t="s">
        <v>2138</v>
      </c>
      <c r="I1579" t="s">
        <v>2138</v>
      </c>
      <c r="J1579" t="s">
        <v>2139</v>
      </c>
      <c r="K1579" t="s">
        <v>3907</v>
      </c>
    </row>
    <row r="1580" spans="3:11" x14ac:dyDescent="0.3">
      <c r="C1580" t="s">
        <v>1787</v>
      </c>
      <c r="D1580" t="s">
        <v>26</v>
      </c>
      <c r="E1580" t="s">
        <v>2141</v>
      </c>
      <c r="F1580" t="s">
        <v>2137</v>
      </c>
      <c r="G1580" t="s">
        <v>2138</v>
      </c>
      <c r="H1580" t="s">
        <v>2138</v>
      </c>
      <c r="I1580" t="s">
        <v>2138</v>
      </c>
      <c r="J1580" t="s">
        <v>2139</v>
      </c>
      <c r="K1580" t="s">
        <v>3908</v>
      </c>
    </row>
    <row r="1581" spans="3:11" x14ac:dyDescent="0.3">
      <c r="C1581" t="s">
        <v>1788</v>
      </c>
      <c r="D1581" t="s">
        <v>26</v>
      </c>
      <c r="E1581" t="s">
        <v>2141</v>
      </c>
      <c r="F1581" t="s">
        <v>2137</v>
      </c>
      <c r="G1581" t="s">
        <v>2138</v>
      </c>
      <c r="H1581" t="s">
        <v>2138</v>
      </c>
      <c r="I1581" t="s">
        <v>2138</v>
      </c>
      <c r="J1581" t="s">
        <v>2139</v>
      </c>
      <c r="K1581" t="s">
        <v>3909</v>
      </c>
    </row>
    <row r="1582" spans="3:11" x14ac:dyDescent="0.3">
      <c r="C1582" t="s">
        <v>1789</v>
      </c>
      <c r="D1582" t="s">
        <v>26</v>
      </c>
      <c r="E1582" t="s">
        <v>2141</v>
      </c>
      <c r="F1582" t="s">
        <v>2137</v>
      </c>
      <c r="G1582" t="s">
        <v>2138</v>
      </c>
      <c r="H1582" t="s">
        <v>2138</v>
      </c>
      <c r="I1582" t="s">
        <v>2138</v>
      </c>
      <c r="J1582" t="s">
        <v>2139</v>
      </c>
      <c r="K1582" t="s">
        <v>3910</v>
      </c>
    </row>
    <row r="1583" spans="3:11" x14ac:dyDescent="0.3">
      <c r="C1583" t="s">
        <v>1790</v>
      </c>
      <c r="D1583" t="s">
        <v>26</v>
      </c>
      <c r="E1583" t="s">
        <v>2141</v>
      </c>
      <c r="F1583" t="s">
        <v>2137</v>
      </c>
      <c r="G1583" t="s">
        <v>2138</v>
      </c>
      <c r="H1583" t="s">
        <v>2138</v>
      </c>
      <c r="I1583" t="s">
        <v>2138</v>
      </c>
      <c r="J1583" t="s">
        <v>2139</v>
      </c>
      <c r="K1583" t="s">
        <v>3911</v>
      </c>
    </row>
    <row r="1584" spans="3:11" x14ac:dyDescent="0.3">
      <c r="C1584" t="s">
        <v>1793</v>
      </c>
      <c r="D1584" t="s">
        <v>26</v>
      </c>
      <c r="E1584" t="s">
        <v>2141</v>
      </c>
      <c r="F1584" t="s">
        <v>2137</v>
      </c>
      <c r="G1584" t="s">
        <v>2138</v>
      </c>
      <c r="H1584" t="s">
        <v>2138</v>
      </c>
      <c r="I1584" t="s">
        <v>2138</v>
      </c>
      <c r="J1584" t="s">
        <v>2139</v>
      </c>
      <c r="K1584" t="s">
        <v>3912</v>
      </c>
    </row>
    <row r="1585" spans="3:11" x14ac:dyDescent="0.3">
      <c r="C1585" t="s">
        <v>1794</v>
      </c>
      <c r="D1585" t="s">
        <v>26</v>
      </c>
      <c r="E1585" t="s">
        <v>2141</v>
      </c>
      <c r="F1585" t="s">
        <v>2137</v>
      </c>
      <c r="G1585" t="s">
        <v>2138</v>
      </c>
      <c r="H1585" t="s">
        <v>2138</v>
      </c>
      <c r="I1585" t="s">
        <v>2138</v>
      </c>
      <c r="J1585" t="s">
        <v>2139</v>
      </c>
      <c r="K1585" t="s">
        <v>3913</v>
      </c>
    </row>
    <row r="1586" spans="3:11" x14ac:dyDescent="0.3">
      <c r="C1586" t="s">
        <v>1802</v>
      </c>
      <c r="D1586" t="s">
        <v>26</v>
      </c>
      <c r="E1586" t="s">
        <v>2141</v>
      </c>
      <c r="F1586" t="s">
        <v>2137</v>
      </c>
      <c r="G1586" t="s">
        <v>2138</v>
      </c>
      <c r="H1586" t="s">
        <v>2138</v>
      </c>
      <c r="I1586" t="s">
        <v>2138</v>
      </c>
      <c r="J1586" t="s">
        <v>2139</v>
      </c>
      <c r="K1586" t="s">
        <v>3914</v>
      </c>
    </row>
    <row r="1587" spans="3:11" x14ac:dyDescent="0.3">
      <c r="C1587" t="s">
        <v>1803</v>
      </c>
      <c r="D1587" t="s">
        <v>26</v>
      </c>
      <c r="E1587" t="s">
        <v>2141</v>
      </c>
      <c r="F1587" t="s">
        <v>2137</v>
      </c>
      <c r="G1587" t="s">
        <v>2138</v>
      </c>
      <c r="H1587" t="s">
        <v>2138</v>
      </c>
      <c r="I1587" t="s">
        <v>2138</v>
      </c>
      <c r="J1587" t="s">
        <v>2139</v>
      </c>
      <c r="K1587" t="s">
        <v>3915</v>
      </c>
    </row>
    <row r="1588" spans="3:11" x14ac:dyDescent="0.3">
      <c r="C1588" t="s">
        <v>1805</v>
      </c>
      <c r="D1588" t="s">
        <v>26</v>
      </c>
      <c r="E1588" t="s">
        <v>2141</v>
      </c>
      <c r="F1588" t="s">
        <v>2137</v>
      </c>
      <c r="G1588" t="s">
        <v>2138</v>
      </c>
      <c r="H1588" t="s">
        <v>2138</v>
      </c>
      <c r="I1588" t="s">
        <v>2138</v>
      </c>
      <c r="J1588" t="s">
        <v>2139</v>
      </c>
      <c r="K1588" t="s">
        <v>3916</v>
      </c>
    </row>
    <row r="1589" spans="3:11" x14ac:dyDescent="0.3">
      <c r="C1589" t="s">
        <v>1806</v>
      </c>
      <c r="D1589" t="s">
        <v>26</v>
      </c>
      <c r="E1589" t="s">
        <v>2141</v>
      </c>
      <c r="F1589" t="s">
        <v>2137</v>
      </c>
      <c r="G1589" t="s">
        <v>2138</v>
      </c>
      <c r="H1589" t="s">
        <v>2138</v>
      </c>
      <c r="I1589" t="s">
        <v>2138</v>
      </c>
      <c r="J1589" t="s">
        <v>2139</v>
      </c>
      <c r="K1589" t="s">
        <v>3917</v>
      </c>
    </row>
    <row r="1590" spans="3:11" x14ac:dyDescent="0.3">
      <c r="C1590" t="s">
        <v>1808</v>
      </c>
      <c r="D1590" t="s">
        <v>26</v>
      </c>
      <c r="E1590" t="s">
        <v>2141</v>
      </c>
      <c r="F1590" t="s">
        <v>2137</v>
      </c>
      <c r="G1590" t="s">
        <v>2138</v>
      </c>
      <c r="H1590" t="s">
        <v>2138</v>
      </c>
      <c r="I1590" t="s">
        <v>2138</v>
      </c>
      <c r="J1590" t="s">
        <v>2139</v>
      </c>
      <c r="K1590" t="s">
        <v>3918</v>
      </c>
    </row>
    <row r="1591" spans="3:11" x14ac:dyDescent="0.3">
      <c r="C1591" t="s">
        <v>1809</v>
      </c>
      <c r="D1591" t="s">
        <v>26</v>
      </c>
      <c r="E1591" t="s">
        <v>2141</v>
      </c>
      <c r="F1591" t="s">
        <v>2137</v>
      </c>
      <c r="G1591" t="s">
        <v>2138</v>
      </c>
      <c r="H1591" t="s">
        <v>2138</v>
      </c>
      <c r="I1591" t="s">
        <v>2138</v>
      </c>
      <c r="J1591" t="s">
        <v>2139</v>
      </c>
      <c r="K1591" t="s">
        <v>3919</v>
      </c>
    </row>
    <row r="1592" spans="3:11" x14ac:dyDescent="0.3">
      <c r="C1592" t="s">
        <v>1810</v>
      </c>
      <c r="D1592" t="s">
        <v>26</v>
      </c>
      <c r="E1592" t="s">
        <v>2141</v>
      </c>
      <c r="F1592" t="s">
        <v>2137</v>
      </c>
      <c r="G1592" t="s">
        <v>2138</v>
      </c>
      <c r="H1592" t="s">
        <v>2138</v>
      </c>
      <c r="I1592" t="s">
        <v>2138</v>
      </c>
      <c r="J1592" t="s">
        <v>2139</v>
      </c>
      <c r="K1592" t="s">
        <v>3920</v>
      </c>
    </row>
    <row r="1593" spans="3:11" x14ac:dyDescent="0.3">
      <c r="C1593" t="s">
        <v>1811</v>
      </c>
      <c r="D1593" t="s">
        <v>26</v>
      </c>
      <c r="E1593" t="s">
        <v>2141</v>
      </c>
      <c r="F1593" t="s">
        <v>2137</v>
      </c>
      <c r="G1593" t="s">
        <v>2138</v>
      </c>
      <c r="H1593" t="s">
        <v>2138</v>
      </c>
      <c r="I1593" t="s">
        <v>2138</v>
      </c>
      <c r="J1593" t="s">
        <v>2139</v>
      </c>
      <c r="K1593" t="s">
        <v>3921</v>
      </c>
    </row>
    <row r="1594" spans="3:11" x14ac:dyDescent="0.3">
      <c r="C1594" t="s">
        <v>1812</v>
      </c>
      <c r="D1594" t="s">
        <v>26</v>
      </c>
      <c r="E1594" t="s">
        <v>2141</v>
      </c>
      <c r="F1594" t="s">
        <v>2137</v>
      </c>
      <c r="G1594" t="s">
        <v>2138</v>
      </c>
      <c r="H1594" t="s">
        <v>2138</v>
      </c>
      <c r="I1594" t="s">
        <v>2138</v>
      </c>
      <c r="J1594" t="s">
        <v>2139</v>
      </c>
      <c r="K1594" t="s">
        <v>3922</v>
      </c>
    </row>
    <row r="1595" spans="3:11" x14ac:dyDescent="0.3">
      <c r="C1595" t="s">
        <v>1813</v>
      </c>
      <c r="D1595" t="s">
        <v>26</v>
      </c>
      <c r="E1595" t="s">
        <v>2141</v>
      </c>
      <c r="F1595" t="s">
        <v>2137</v>
      </c>
      <c r="G1595" t="s">
        <v>2138</v>
      </c>
      <c r="H1595" t="s">
        <v>2138</v>
      </c>
      <c r="I1595" t="s">
        <v>2138</v>
      </c>
      <c r="J1595" t="s">
        <v>2139</v>
      </c>
      <c r="K1595" t="s">
        <v>3923</v>
      </c>
    </row>
    <row r="1596" spans="3:11" x14ac:dyDescent="0.3">
      <c r="C1596" t="s">
        <v>1814</v>
      </c>
      <c r="D1596" t="s">
        <v>26</v>
      </c>
      <c r="E1596" t="s">
        <v>2141</v>
      </c>
      <c r="F1596" t="s">
        <v>2137</v>
      </c>
      <c r="G1596" t="s">
        <v>2138</v>
      </c>
      <c r="H1596" t="s">
        <v>2138</v>
      </c>
      <c r="I1596" t="s">
        <v>2138</v>
      </c>
      <c r="J1596" t="s">
        <v>2139</v>
      </c>
      <c r="K1596" t="s">
        <v>3924</v>
      </c>
    </row>
    <row r="1597" spans="3:11" x14ac:dyDescent="0.3">
      <c r="C1597" t="s">
        <v>1815</v>
      </c>
      <c r="D1597" t="s">
        <v>26</v>
      </c>
      <c r="E1597" t="s">
        <v>2141</v>
      </c>
      <c r="F1597" t="s">
        <v>2137</v>
      </c>
      <c r="G1597" t="s">
        <v>2138</v>
      </c>
      <c r="H1597" t="s">
        <v>2138</v>
      </c>
      <c r="I1597" t="s">
        <v>2138</v>
      </c>
      <c r="J1597" t="s">
        <v>2139</v>
      </c>
      <c r="K1597" t="s">
        <v>3925</v>
      </c>
    </row>
    <row r="1598" spans="3:11" x14ac:dyDescent="0.3">
      <c r="C1598" t="s">
        <v>1816</v>
      </c>
      <c r="D1598" t="s">
        <v>26</v>
      </c>
      <c r="E1598" t="s">
        <v>2141</v>
      </c>
      <c r="F1598" t="s">
        <v>2137</v>
      </c>
      <c r="G1598" t="s">
        <v>2138</v>
      </c>
      <c r="H1598" t="s">
        <v>2138</v>
      </c>
      <c r="I1598" t="s">
        <v>2138</v>
      </c>
      <c r="J1598" t="s">
        <v>2139</v>
      </c>
      <c r="K1598" t="s">
        <v>3926</v>
      </c>
    </row>
    <row r="1599" spans="3:11" x14ac:dyDescent="0.3">
      <c r="C1599" t="s">
        <v>1817</v>
      </c>
      <c r="D1599" t="s">
        <v>26</v>
      </c>
      <c r="E1599" t="s">
        <v>2141</v>
      </c>
      <c r="F1599" t="s">
        <v>2137</v>
      </c>
      <c r="G1599" t="s">
        <v>2138</v>
      </c>
      <c r="H1599" t="s">
        <v>2138</v>
      </c>
      <c r="I1599" t="s">
        <v>2138</v>
      </c>
      <c r="J1599" t="s">
        <v>2139</v>
      </c>
      <c r="K1599" t="s">
        <v>3927</v>
      </c>
    </row>
    <row r="1600" spans="3:11" x14ac:dyDescent="0.3">
      <c r="C1600" t="s">
        <v>1818</v>
      </c>
      <c r="D1600" t="s">
        <v>26</v>
      </c>
      <c r="E1600" t="s">
        <v>2141</v>
      </c>
      <c r="F1600" t="s">
        <v>2137</v>
      </c>
      <c r="G1600" t="s">
        <v>2138</v>
      </c>
      <c r="H1600" t="s">
        <v>2138</v>
      </c>
      <c r="I1600" t="s">
        <v>2138</v>
      </c>
      <c r="J1600" t="s">
        <v>2139</v>
      </c>
      <c r="K1600" t="s">
        <v>3928</v>
      </c>
    </row>
    <row r="1601" spans="3:11" x14ac:dyDescent="0.3">
      <c r="C1601" t="s">
        <v>1819</v>
      </c>
      <c r="D1601" t="s">
        <v>26</v>
      </c>
      <c r="E1601" t="s">
        <v>2141</v>
      </c>
      <c r="F1601" t="s">
        <v>2137</v>
      </c>
      <c r="G1601" t="s">
        <v>2138</v>
      </c>
      <c r="H1601" t="s">
        <v>2138</v>
      </c>
      <c r="I1601" t="s">
        <v>2138</v>
      </c>
      <c r="J1601" t="s">
        <v>2139</v>
      </c>
      <c r="K1601" t="s">
        <v>3929</v>
      </c>
    </row>
    <row r="1602" spans="3:11" x14ac:dyDescent="0.3">
      <c r="C1602" t="s">
        <v>1820</v>
      </c>
      <c r="D1602" t="s">
        <v>26</v>
      </c>
      <c r="E1602" t="s">
        <v>2141</v>
      </c>
      <c r="F1602" t="s">
        <v>2137</v>
      </c>
      <c r="G1602" t="s">
        <v>2138</v>
      </c>
      <c r="H1602" t="s">
        <v>2138</v>
      </c>
      <c r="I1602" t="s">
        <v>2138</v>
      </c>
      <c r="J1602" t="s">
        <v>2139</v>
      </c>
      <c r="K1602" t="s">
        <v>3930</v>
      </c>
    </row>
    <row r="1603" spans="3:11" x14ac:dyDescent="0.3">
      <c r="C1603" t="s">
        <v>1824</v>
      </c>
      <c r="D1603" t="s">
        <v>26</v>
      </c>
      <c r="E1603" t="s">
        <v>2141</v>
      </c>
      <c r="F1603" t="s">
        <v>2137</v>
      </c>
      <c r="G1603" t="s">
        <v>2138</v>
      </c>
      <c r="H1603" t="s">
        <v>2138</v>
      </c>
      <c r="I1603" t="s">
        <v>2138</v>
      </c>
      <c r="J1603" t="s">
        <v>2139</v>
      </c>
      <c r="K1603" t="s">
        <v>3931</v>
      </c>
    </row>
    <row r="1604" spans="3:11" x14ac:dyDescent="0.3">
      <c r="C1604" t="s">
        <v>1825</v>
      </c>
      <c r="D1604" t="s">
        <v>26</v>
      </c>
      <c r="E1604" t="s">
        <v>2141</v>
      </c>
      <c r="F1604" t="s">
        <v>2137</v>
      </c>
      <c r="G1604" t="s">
        <v>2138</v>
      </c>
      <c r="H1604" t="s">
        <v>2138</v>
      </c>
      <c r="I1604" t="s">
        <v>2138</v>
      </c>
      <c r="J1604" t="s">
        <v>2139</v>
      </c>
      <c r="K1604" t="s">
        <v>3932</v>
      </c>
    </row>
    <row r="1605" spans="3:11" x14ac:dyDescent="0.3">
      <c r="C1605" t="s">
        <v>1831</v>
      </c>
      <c r="D1605" t="s">
        <v>26</v>
      </c>
      <c r="E1605" t="s">
        <v>2141</v>
      </c>
      <c r="F1605" t="s">
        <v>2137</v>
      </c>
      <c r="G1605" t="s">
        <v>2138</v>
      </c>
      <c r="H1605" t="s">
        <v>2138</v>
      </c>
      <c r="I1605" t="s">
        <v>2138</v>
      </c>
      <c r="J1605" t="s">
        <v>2139</v>
      </c>
      <c r="K1605" t="s">
        <v>3933</v>
      </c>
    </row>
    <row r="1606" spans="3:11" x14ac:dyDescent="0.3">
      <c r="C1606" t="s">
        <v>1832</v>
      </c>
      <c r="D1606" t="s">
        <v>26</v>
      </c>
      <c r="E1606" t="s">
        <v>2141</v>
      </c>
      <c r="F1606" t="s">
        <v>2137</v>
      </c>
      <c r="G1606" t="s">
        <v>2138</v>
      </c>
      <c r="H1606" t="s">
        <v>2138</v>
      </c>
      <c r="I1606" t="s">
        <v>2138</v>
      </c>
      <c r="J1606" t="s">
        <v>2139</v>
      </c>
      <c r="K1606" t="s">
        <v>3934</v>
      </c>
    </row>
    <row r="1607" spans="3:11" x14ac:dyDescent="0.3">
      <c r="C1607" t="s">
        <v>1833</v>
      </c>
      <c r="D1607" t="s">
        <v>26</v>
      </c>
      <c r="E1607" t="s">
        <v>2141</v>
      </c>
      <c r="F1607" t="s">
        <v>2137</v>
      </c>
      <c r="G1607" t="s">
        <v>2138</v>
      </c>
      <c r="H1607" t="s">
        <v>2138</v>
      </c>
      <c r="I1607" t="s">
        <v>2138</v>
      </c>
      <c r="J1607" t="s">
        <v>2139</v>
      </c>
      <c r="K1607" t="s">
        <v>3935</v>
      </c>
    </row>
    <row r="1608" spans="3:11" x14ac:dyDescent="0.3">
      <c r="C1608" t="s">
        <v>1834</v>
      </c>
      <c r="D1608" t="s">
        <v>26</v>
      </c>
      <c r="E1608" t="s">
        <v>2141</v>
      </c>
      <c r="F1608" t="s">
        <v>2137</v>
      </c>
      <c r="G1608" t="s">
        <v>2138</v>
      </c>
      <c r="H1608" t="s">
        <v>2138</v>
      </c>
      <c r="I1608" t="s">
        <v>2138</v>
      </c>
      <c r="J1608" t="s">
        <v>2139</v>
      </c>
      <c r="K1608" t="s">
        <v>3936</v>
      </c>
    </row>
    <row r="1609" spans="3:11" x14ac:dyDescent="0.3">
      <c r="C1609" t="s">
        <v>1835</v>
      </c>
      <c r="D1609" t="s">
        <v>26</v>
      </c>
      <c r="E1609" t="s">
        <v>2141</v>
      </c>
      <c r="F1609" t="s">
        <v>2137</v>
      </c>
      <c r="G1609" t="s">
        <v>2138</v>
      </c>
      <c r="H1609" t="s">
        <v>2138</v>
      </c>
      <c r="I1609" t="s">
        <v>2138</v>
      </c>
      <c r="J1609" t="s">
        <v>2139</v>
      </c>
      <c r="K1609" t="s">
        <v>3937</v>
      </c>
    </row>
    <row r="1610" spans="3:11" x14ac:dyDescent="0.3">
      <c r="C1610" t="s">
        <v>1836</v>
      </c>
      <c r="D1610" t="s">
        <v>26</v>
      </c>
      <c r="E1610" t="s">
        <v>2141</v>
      </c>
      <c r="F1610" t="s">
        <v>2137</v>
      </c>
      <c r="G1610" t="s">
        <v>2138</v>
      </c>
      <c r="H1610" t="s">
        <v>2138</v>
      </c>
      <c r="I1610" t="s">
        <v>2138</v>
      </c>
      <c r="J1610" t="s">
        <v>2139</v>
      </c>
      <c r="K1610" t="s">
        <v>3938</v>
      </c>
    </row>
    <row r="1611" spans="3:11" x14ac:dyDescent="0.3">
      <c r="C1611" t="s">
        <v>1837</v>
      </c>
      <c r="D1611" t="s">
        <v>26</v>
      </c>
      <c r="E1611" t="s">
        <v>2141</v>
      </c>
      <c r="F1611" t="s">
        <v>2137</v>
      </c>
      <c r="G1611" t="s">
        <v>2138</v>
      </c>
      <c r="H1611" t="s">
        <v>2138</v>
      </c>
      <c r="I1611" t="s">
        <v>2138</v>
      </c>
      <c r="J1611" t="s">
        <v>2139</v>
      </c>
      <c r="K1611" t="s">
        <v>3939</v>
      </c>
    </row>
    <row r="1612" spans="3:11" x14ac:dyDescent="0.3">
      <c r="C1612" t="s">
        <v>1840</v>
      </c>
      <c r="D1612" t="s">
        <v>26</v>
      </c>
      <c r="E1612" t="s">
        <v>2141</v>
      </c>
      <c r="F1612" t="s">
        <v>2137</v>
      </c>
      <c r="G1612" t="s">
        <v>2138</v>
      </c>
      <c r="H1612" t="s">
        <v>2138</v>
      </c>
      <c r="I1612" t="s">
        <v>2138</v>
      </c>
      <c r="J1612" t="s">
        <v>2139</v>
      </c>
      <c r="K1612" t="s">
        <v>3940</v>
      </c>
    </row>
    <row r="1613" spans="3:11" x14ac:dyDescent="0.3">
      <c r="C1613" t="s">
        <v>1841</v>
      </c>
      <c r="D1613" t="s">
        <v>26</v>
      </c>
      <c r="E1613" t="s">
        <v>2141</v>
      </c>
      <c r="F1613" t="s">
        <v>2137</v>
      </c>
      <c r="G1613" t="s">
        <v>2138</v>
      </c>
      <c r="H1613" t="s">
        <v>2138</v>
      </c>
      <c r="I1613" t="s">
        <v>2138</v>
      </c>
      <c r="J1613" t="s">
        <v>2139</v>
      </c>
      <c r="K1613" t="s">
        <v>3941</v>
      </c>
    </row>
    <row r="1614" spans="3:11" x14ac:dyDescent="0.3">
      <c r="C1614" t="s">
        <v>1842</v>
      </c>
      <c r="D1614" t="s">
        <v>26</v>
      </c>
      <c r="E1614" t="s">
        <v>2141</v>
      </c>
      <c r="F1614" t="s">
        <v>2137</v>
      </c>
      <c r="G1614" t="s">
        <v>2138</v>
      </c>
      <c r="H1614" t="s">
        <v>2138</v>
      </c>
      <c r="I1614" t="s">
        <v>2138</v>
      </c>
      <c r="J1614" t="s">
        <v>2139</v>
      </c>
      <c r="K1614" t="s">
        <v>3942</v>
      </c>
    </row>
    <row r="1615" spans="3:11" x14ac:dyDescent="0.3">
      <c r="C1615" t="s">
        <v>1843</v>
      </c>
      <c r="D1615" t="s">
        <v>26</v>
      </c>
      <c r="E1615" t="s">
        <v>2141</v>
      </c>
      <c r="F1615" t="s">
        <v>2137</v>
      </c>
      <c r="G1615" t="s">
        <v>2138</v>
      </c>
      <c r="H1615" t="s">
        <v>2138</v>
      </c>
      <c r="I1615" t="s">
        <v>2138</v>
      </c>
      <c r="J1615" t="s">
        <v>2139</v>
      </c>
      <c r="K1615" t="s">
        <v>3943</v>
      </c>
    </row>
    <row r="1616" spans="3:11" x14ac:dyDescent="0.3">
      <c r="C1616" t="s">
        <v>1844</v>
      </c>
      <c r="D1616" t="s">
        <v>26</v>
      </c>
      <c r="E1616" t="s">
        <v>2141</v>
      </c>
      <c r="F1616" t="s">
        <v>2137</v>
      </c>
      <c r="G1616" t="s">
        <v>2138</v>
      </c>
      <c r="H1616" t="s">
        <v>2138</v>
      </c>
      <c r="I1616" t="s">
        <v>2138</v>
      </c>
      <c r="J1616" t="s">
        <v>2139</v>
      </c>
      <c r="K1616" t="s">
        <v>3944</v>
      </c>
    </row>
    <row r="1617" spans="3:11" x14ac:dyDescent="0.3">
      <c r="C1617" t="s">
        <v>1845</v>
      </c>
      <c r="D1617" t="s">
        <v>26</v>
      </c>
      <c r="E1617" t="s">
        <v>2141</v>
      </c>
      <c r="F1617" t="s">
        <v>2137</v>
      </c>
      <c r="G1617" t="s">
        <v>2138</v>
      </c>
      <c r="H1617" t="s">
        <v>2138</v>
      </c>
      <c r="I1617" t="s">
        <v>2138</v>
      </c>
      <c r="J1617" t="s">
        <v>2139</v>
      </c>
      <c r="K1617" t="s">
        <v>3945</v>
      </c>
    </row>
    <row r="1618" spans="3:11" x14ac:dyDescent="0.3">
      <c r="C1618" t="s">
        <v>1846</v>
      </c>
      <c r="D1618" t="s">
        <v>26</v>
      </c>
      <c r="E1618" t="s">
        <v>2141</v>
      </c>
      <c r="F1618" t="s">
        <v>2137</v>
      </c>
      <c r="G1618" t="s">
        <v>2138</v>
      </c>
      <c r="H1618" t="s">
        <v>2138</v>
      </c>
      <c r="I1618" t="s">
        <v>2138</v>
      </c>
      <c r="J1618" t="s">
        <v>2139</v>
      </c>
      <c r="K1618" t="s">
        <v>3946</v>
      </c>
    </row>
    <row r="1619" spans="3:11" x14ac:dyDescent="0.3">
      <c r="C1619" t="s">
        <v>1847</v>
      </c>
      <c r="D1619" t="s">
        <v>26</v>
      </c>
      <c r="E1619" t="s">
        <v>2141</v>
      </c>
      <c r="F1619" t="s">
        <v>2137</v>
      </c>
      <c r="G1619" t="s">
        <v>2138</v>
      </c>
      <c r="H1619" t="s">
        <v>2138</v>
      </c>
      <c r="I1619" t="s">
        <v>2138</v>
      </c>
      <c r="J1619" t="s">
        <v>2139</v>
      </c>
      <c r="K1619" t="s">
        <v>3947</v>
      </c>
    </row>
    <row r="1620" spans="3:11" x14ac:dyDescent="0.3">
      <c r="C1620" t="s">
        <v>1848</v>
      </c>
      <c r="D1620" t="s">
        <v>26</v>
      </c>
      <c r="E1620" t="s">
        <v>2141</v>
      </c>
      <c r="F1620" t="s">
        <v>2137</v>
      </c>
      <c r="G1620" t="s">
        <v>2138</v>
      </c>
      <c r="H1620" t="s">
        <v>2138</v>
      </c>
      <c r="I1620" t="s">
        <v>2138</v>
      </c>
      <c r="J1620" t="s">
        <v>2139</v>
      </c>
      <c r="K1620" t="s">
        <v>3948</v>
      </c>
    </row>
    <row r="1621" spans="3:11" x14ac:dyDescent="0.3">
      <c r="C1621" t="s">
        <v>1849</v>
      </c>
      <c r="D1621" t="s">
        <v>26</v>
      </c>
      <c r="E1621" t="s">
        <v>2141</v>
      </c>
      <c r="F1621" t="s">
        <v>2137</v>
      </c>
      <c r="G1621" t="s">
        <v>2138</v>
      </c>
      <c r="H1621" t="s">
        <v>2138</v>
      </c>
      <c r="I1621" t="s">
        <v>2138</v>
      </c>
      <c r="J1621" t="s">
        <v>2139</v>
      </c>
      <c r="K1621" t="s">
        <v>3949</v>
      </c>
    </row>
    <row r="1622" spans="3:11" x14ac:dyDescent="0.3">
      <c r="C1622" t="s">
        <v>1850</v>
      </c>
      <c r="D1622" t="s">
        <v>26</v>
      </c>
      <c r="E1622" t="s">
        <v>2141</v>
      </c>
      <c r="F1622" t="s">
        <v>2137</v>
      </c>
      <c r="G1622" t="s">
        <v>2138</v>
      </c>
      <c r="H1622" t="s">
        <v>2138</v>
      </c>
      <c r="I1622" t="s">
        <v>2138</v>
      </c>
      <c r="J1622" t="s">
        <v>2139</v>
      </c>
      <c r="K1622" t="s">
        <v>3950</v>
      </c>
    </row>
    <row r="1623" spans="3:11" x14ac:dyDescent="0.3">
      <c r="C1623" t="s">
        <v>1851</v>
      </c>
      <c r="D1623" t="s">
        <v>26</v>
      </c>
      <c r="E1623" t="s">
        <v>2141</v>
      </c>
      <c r="F1623" t="s">
        <v>2137</v>
      </c>
      <c r="G1623" t="s">
        <v>2138</v>
      </c>
      <c r="H1623" t="s">
        <v>2138</v>
      </c>
      <c r="I1623" t="s">
        <v>2138</v>
      </c>
      <c r="J1623" t="s">
        <v>2139</v>
      </c>
      <c r="K1623" t="s">
        <v>3951</v>
      </c>
    </row>
    <row r="1624" spans="3:11" x14ac:dyDescent="0.3">
      <c r="C1624" t="s">
        <v>1852</v>
      </c>
      <c r="D1624" t="s">
        <v>26</v>
      </c>
      <c r="E1624" t="s">
        <v>2141</v>
      </c>
      <c r="F1624" t="s">
        <v>2137</v>
      </c>
      <c r="G1624" t="s">
        <v>2138</v>
      </c>
      <c r="H1624" t="s">
        <v>2138</v>
      </c>
      <c r="I1624" t="s">
        <v>2138</v>
      </c>
      <c r="J1624" t="s">
        <v>2139</v>
      </c>
      <c r="K1624" t="s">
        <v>3952</v>
      </c>
    </row>
    <row r="1625" spans="3:11" x14ac:dyDescent="0.3">
      <c r="C1625" t="s">
        <v>1853</v>
      </c>
      <c r="D1625" t="s">
        <v>26</v>
      </c>
      <c r="E1625" t="s">
        <v>2141</v>
      </c>
      <c r="F1625" t="s">
        <v>2137</v>
      </c>
      <c r="G1625" t="s">
        <v>2138</v>
      </c>
      <c r="H1625" t="s">
        <v>2138</v>
      </c>
      <c r="I1625" t="s">
        <v>2138</v>
      </c>
      <c r="J1625" t="s">
        <v>2139</v>
      </c>
      <c r="K1625" t="s">
        <v>3953</v>
      </c>
    </row>
    <row r="1626" spans="3:11" x14ac:dyDescent="0.3">
      <c r="C1626" t="s">
        <v>1854</v>
      </c>
      <c r="D1626" t="s">
        <v>26</v>
      </c>
      <c r="E1626" t="s">
        <v>2141</v>
      </c>
      <c r="F1626" t="s">
        <v>2137</v>
      </c>
      <c r="G1626" t="s">
        <v>2138</v>
      </c>
      <c r="H1626" t="s">
        <v>2138</v>
      </c>
      <c r="I1626" t="s">
        <v>2138</v>
      </c>
      <c r="J1626" t="s">
        <v>2139</v>
      </c>
      <c r="K1626" t="s">
        <v>3954</v>
      </c>
    </row>
    <row r="1627" spans="3:11" x14ac:dyDescent="0.3">
      <c r="C1627" t="s">
        <v>1855</v>
      </c>
      <c r="D1627" t="s">
        <v>26</v>
      </c>
      <c r="E1627" t="s">
        <v>2141</v>
      </c>
      <c r="F1627" t="s">
        <v>2137</v>
      </c>
      <c r="G1627" t="s">
        <v>2138</v>
      </c>
      <c r="H1627" t="s">
        <v>2138</v>
      </c>
      <c r="I1627" t="s">
        <v>2138</v>
      </c>
      <c r="J1627" t="s">
        <v>2139</v>
      </c>
      <c r="K1627" t="s">
        <v>3955</v>
      </c>
    </row>
    <row r="1628" spans="3:11" x14ac:dyDescent="0.3">
      <c r="C1628" t="s">
        <v>1856</v>
      </c>
      <c r="D1628" t="s">
        <v>26</v>
      </c>
      <c r="E1628" t="s">
        <v>2141</v>
      </c>
      <c r="F1628" t="s">
        <v>2137</v>
      </c>
      <c r="G1628" t="s">
        <v>2138</v>
      </c>
      <c r="H1628" t="s">
        <v>2138</v>
      </c>
      <c r="I1628" t="s">
        <v>2138</v>
      </c>
      <c r="J1628" t="s">
        <v>2139</v>
      </c>
      <c r="K1628" t="s">
        <v>3956</v>
      </c>
    </row>
    <row r="1629" spans="3:11" x14ac:dyDescent="0.3">
      <c r="C1629" t="s">
        <v>1857</v>
      </c>
      <c r="D1629" t="s">
        <v>26</v>
      </c>
      <c r="E1629" t="s">
        <v>2141</v>
      </c>
      <c r="F1629" t="s">
        <v>2137</v>
      </c>
      <c r="G1629" t="s">
        <v>2138</v>
      </c>
      <c r="H1629" t="s">
        <v>2138</v>
      </c>
      <c r="I1629" t="s">
        <v>2138</v>
      </c>
      <c r="J1629" t="s">
        <v>2139</v>
      </c>
      <c r="K1629" t="s">
        <v>3957</v>
      </c>
    </row>
    <row r="1630" spans="3:11" x14ac:dyDescent="0.3">
      <c r="C1630" t="s">
        <v>1860</v>
      </c>
      <c r="D1630" t="s">
        <v>26</v>
      </c>
      <c r="E1630" t="s">
        <v>2141</v>
      </c>
      <c r="F1630" t="s">
        <v>2137</v>
      </c>
      <c r="G1630" t="s">
        <v>2138</v>
      </c>
      <c r="H1630" t="s">
        <v>2138</v>
      </c>
      <c r="I1630" t="s">
        <v>2138</v>
      </c>
      <c r="J1630" t="s">
        <v>2139</v>
      </c>
      <c r="K1630" t="s">
        <v>3958</v>
      </c>
    </row>
    <row r="1631" spans="3:11" x14ac:dyDescent="0.3">
      <c r="C1631" t="s">
        <v>1861</v>
      </c>
      <c r="D1631" t="s">
        <v>26</v>
      </c>
      <c r="E1631" t="s">
        <v>2141</v>
      </c>
      <c r="F1631" t="s">
        <v>2137</v>
      </c>
      <c r="G1631" t="s">
        <v>2138</v>
      </c>
      <c r="H1631" t="s">
        <v>2138</v>
      </c>
      <c r="I1631" t="s">
        <v>2138</v>
      </c>
      <c r="J1631" t="s">
        <v>2139</v>
      </c>
      <c r="K1631" t="s">
        <v>3959</v>
      </c>
    </row>
    <row r="1632" spans="3:11" x14ac:dyDescent="0.3">
      <c r="C1632" t="s">
        <v>1862</v>
      </c>
      <c r="D1632" t="s">
        <v>26</v>
      </c>
      <c r="E1632" t="s">
        <v>2141</v>
      </c>
      <c r="F1632" t="s">
        <v>2137</v>
      </c>
      <c r="G1632" t="s">
        <v>2138</v>
      </c>
      <c r="H1632" t="s">
        <v>2138</v>
      </c>
      <c r="I1632" t="s">
        <v>2138</v>
      </c>
      <c r="J1632" t="s">
        <v>2139</v>
      </c>
      <c r="K1632" t="s">
        <v>3960</v>
      </c>
    </row>
    <row r="1633" spans="3:11" x14ac:dyDescent="0.3">
      <c r="C1633" t="s">
        <v>1863</v>
      </c>
      <c r="D1633" t="s">
        <v>26</v>
      </c>
      <c r="E1633" t="s">
        <v>2141</v>
      </c>
      <c r="F1633" t="s">
        <v>2137</v>
      </c>
      <c r="G1633" t="s">
        <v>2138</v>
      </c>
      <c r="H1633" t="s">
        <v>2138</v>
      </c>
      <c r="I1633" t="s">
        <v>2138</v>
      </c>
      <c r="J1633" t="s">
        <v>2139</v>
      </c>
      <c r="K1633" t="s">
        <v>3961</v>
      </c>
    </row>
    <row r="1634" spans="3:11" x14ac:dyDescent="0.3">
      <c r="C1634" t="s">
        <v>1864</v>
      </c>
      <c r="D1634" t="s">
        <v>26</v>
      </c>
      <c r="E1634" t="s">
        <v>2141</v>
      </c>
      <c r="F1634" t="s">
        <v>2137</v>
      </c>
      <c r="G1634" t="s">
        <v>2138</v>
      </c>
      <c r="H1634" t="s">
        <v>2138</v>
      </c>
      <c r="I1634" t="s">
        <v>2138</v>
      </c>
      <c r="J1634" t="s">
        <v>2139</v>
      </c>
      <c r="K1634" t="s">
        <v>3962</v>
      </c>
    </row>
    <row r="1635" spans="3:11" x14ac:dyDescent="0.3">
      <c r="C1635" t="s">
        <v>1865</v>
      </c>
      <c r="D1635" t="s">
        <v>26</v>
      </c>
      <c r="E1635" t="s">
        <v>2141</v>
      </c>
      <c r="F1635" t="s">
        <v>2137</v>
      </c>
      <c r="G1635" t="s">
        <v>2138</v>
      </c>
      <c r="H1635" t="s">
        <v>2138</v>
      </c>
      <c r="I1635" t="s">
        <v>2138</v>
      </c>
      <c r="J1635" t="s">
        <v>2139</v>
      </c>
      <c r="K1635" t="s">
        <v>3963</v>
      </c>
    </row>
    <row r="1636" spans="3:11" x14ac:dyDescent="0.3">
      <c r="C1636" t="s">
        <v>1867</v>
      </c>
      <c r="D1636" t="s">
        <v>26</v>
      </c>
      <c r="E1636" t="s">
        <v>2141</v>
      </c>
      <c r="F1636" t="s">
        <v>2137</v>
      </c>
      <c r="G1636" t="s">
        <v>2138</v>
      </c>
      <c r="H1636" t="s">
        <v>2138</v>
      </c>
      <c r="I1636" t="s">
        <v>2138</v>
      </c>
      <c r="J1636" t="s">
        <v>2139</v>
      </c>
      <c r="K1636" t="s">
        <v>3964</v>
      </c>
    </row>
    <row r="1637" spans="3:11" x14ac:dyDescent="0.3">
      <c r="C1637" t="s">
        <v>1868</v>
      </c>
      <c r="D1637" t="s">
        <v>26</v>
      </c>
      <c r="E1637" t="s">
        <v>2141</v>
      </c>
      <c r="F1637" t="s">
        <v>2137</v>
      </c>
      <c r="G1637" t="s">
        <v>2138</v>
      </c>
      <c r="H1637" t="s">
        <v>2138</v>
      </c>
      <c r="I1637" t="s">
        <v>2138</v>
      </c>
      <c r="J1637" t="s">
        <v>2139</v>
      </c>
      <c r="K1637" t="s">
        <v>3965</v>
      </c>
    </row>
    <row r="1638" spans="3:11" x14ac:dyDescent="0.3">
      <c r="C1638" t="s">
        <v>1869</v>
      </c>
      <c r="D1638" t="s">
        <v>26</v>
      </c>
      <c r="E1638" t="s">
        <v>2141</v>
      </c>
      <c r="F1638" t="s">
        <v>2137</v>
      </c>
      <c r="G1638" t="s">
        <v>2138</v>
      </c>
      <c r="H1638" t="s">
        <v>2138</v>
      </c>
      <c r="I1638" t="s">
        <v>2138</v>
      </c>
      <c r="J1638" t="s">
        <v>2139</v>
      </c>
      <c r="K1638" t="s">
        <v>3966</v>
      </c>
    </row>
    <row r="1639" spans="3:11" x14ac:dyDescent="0.3">
      <c r="C1639" t="s">
        <v>1870</v>
      </c>
      <c r="D1639" t="s">
        <v>26</v>
      </c>
      <c r="E1639" t="s">
        <v>2141</v>
      </c>
      <c r="F1639" t="s">
        <v>2137</v>
      </c>
      <c r="G1639" t="s">
        <v>2138</v>
      </c>
      <c r="H1639" t="s">
        <v>2138</v>
      </c>
      <c r="I1639" t="s">
        <v>2138</v>
      </c>
      <c r="J1639" t="s">
        <v>2139</v>
      </c>
      <c r="K1639" t="s">
        <v>3967</v>
      </c>
    </row>
    <row r="1640" spans="3:11" x14ac:dyDescent="0.3">
      <c r="C1640" t="s">
        <v>1871</v>
      </c>
      <c r="D1640" t="s">
        <v>26</v>
      </c>
      <c r="E1640" t="s">
        <v>2141</v>
      </c>
      <c r="F1640" t="s">
        <v>2137</v>
      </c>
      <c r="G1640" t="s">
        <v>2138</v>
      </c>
      <c r="H1640" t="s">
        <v>2138</v>
      </c>
      <c r="I1640" t="s">
        <v>2138</v>
      </c>
      <c r="J1640" t="s">
        <v>2139</v>
      </c>
      <c r="K1640" t="s">
        <v>3968</v>
      </c>
    </row>
    <row r="1641" spans="3:11" x14ac:dyDescent="0.3">
      <c r="C1641" t="s">
        <v>1872</v>
      </c>
      <c r="D1641" t="s">
        <v>26</v>
      </c>
      <c r="E1641" t="s">
        <v>2141</v>
      </c>
      <c r="F1641" t="s">
        <v>2137</v>
      </c>
      <c r="G1641" t="s">
        <v>2138</v>
      </c>
      <c r="H1641" t="s">
        <v>2138</v>
      </c>
      <c r="I1641" t="s">
        <v>2138</v>
      </c>
      <c r="J1641" t="s">
        <v>2139</v>
      </c>
      <c r="K1641" t="s">
        <v>3969</v>
      </c>
    </row>
    <row r="1642" spans="3:11" x14ac:dyDescent="0.3">
      <c r="C1642" t="s">
        <v>1873</v>
      </c>
      <c r="D1642" t="s">
        <v>26</v>
      </c>
      <c r="E1642" t="s">
        <v>2141</v>
      </c>
      <c r="F1642" t="s">
        <v>2137</v>
      </c>
      <c r="G1642" t="s">
        <v>2138</v>
      </c>
      <c r="H1642" t="s">
        <v>2138</v>
      </c>
      <c r="I1642" t="s">
        <v>2138</v>
      </c>
      <c r="J1642" t="s">
        <v>2139</v>
      </c>
      <c r="K1642" t="s">
        <v>3970</v>
      </c>
    </row>
    <row r="1643" spans="3:11" x14ac:dyDescent="0.3">
      <c r="C1643" t="s">
        <v>1874</v>
      </c>
      <c r="D1643" t="s">
        <v>26</v>
      </c>
      <c r="E1643" t="s">
        <v>2141</v>
      </c>
      <c r="F1643" t="s">
        <v>2137</v>
      </c>
      <c r="G1643" t="s">
        <v>2138</v>
      </c>
      <c r="H1643" t="s">
        <v>2138</v>
      </c>
      <c r="I1643" t="s">
        <v>2138</v>
      </c>
      <c r="J1643" t="s">
        <v>2139</v>
      </c>
      <c r="K1643" t="s">
        <v>3971</v>
      </c>
    </row>
    <row r="1644" spans="3:11" x14ac:dyDescent="0.3">
      <c r="C1644" t="s">
        <v>1875</v>
      </c>
      <c r="D1644" t="s">
        <v>26</v>
      </c>
      <c r="E1644" t="s">
        <v>2141</v>
      </c>
      <c r="F1644" t="s">
        <v>2137</v>
      </c>
      <c r="G1644" t="s">
        <v>2138</v>
      </c>
      <c r="H1644" t="s">
        <v>2138</v>
      </c>
      <c r="I1644" t="s">
        <v>2138</v>
      </c>
      <c r="J1644" t="s">
        <v>2139</v>
      </c>
      <c r="K1644" t="s">
        <v>3972</v>
      </c>
    </row>
    <row r="1645" spans="3:11" x14ac:dyDescent="0.3">
      <c r="C1645" t="s">
        <v>1876</v>
      </c>
      <c r="D1645" t="s">
        <v>26</v>
      </c>
      <c r="E1645" t="s">
        <v>2141</v>
      </c>
      <c r="F1645" t="s">
        <v>2137</v>
      </c>
      <c r="G1645" t="s">
        <v>2138</v>
      </c>
      <c r="H1645" t="s">
        <v>2138</v>
      </c>
      <c r="I1645" t="s">
        <v>2138</v>
      </c>
      <c r="J1645" t="s">
        <v>2139</v>
      </c>
      <c r="K1645" t="s">
        <v>3973</v>
      </c>
    </row>
    <row r="1646" spans="3:11" x14ac:dyDescent="0.3">
      <c r="C1646" t="s">
        <v>1877</v>
      </c>
      <c r="D1646" t="s">
        <v>26</v>
      </c>
      <c r="E1646" t="s">
        <v>2141</v>
      </c>
      <c r="F1646" t="s">
        <v>2137</v>
      </c>
      <c r="G1646" t="s">
        <v>2138</v>
      </c>
      <c r="H1646" t="s">
        <v>2138</v>
      </c>
      <c r="I1646" t="s">
        <v>2138</v>
      </c>
      <c r="J1646" t="s">
        <v>2139</v>
      </c>
      <c r="K1646" t="s">
        <v>3974</v>
      </c>
    </row>
    <row r="1647" spans="3:11" x14ac:dyDescent="0.3">
      <c r="C1647" t="s">
        <v>1878</v>
      </c>
      <c r="D1647" t="s">
        <v>26</v>
      </c>
      <c r="E1647" t="s">
        <v>2141</v>
      </c>
      <c r="F1647" t="s">
        <v>2137</v>
      </c>
      <c r="G1647" t="s">
        <v>2138</v>
      </c>
      <c r="H1647" t="s">
        <v>2138</v>
      </c>
      <c r="I1647" t="s">
        <v>2138</v>
      </c>
      <c r="J1647" t="s">
        <v>2139</v>
      </c>
      <c r="K1647" t="s">
        <v>3975</v>
      </c>
    </row>
    <row r="1648" spans="3:11" x14ac:dyDescent="0.3">
      <c r="C1648" t="s">
        <v>1879</v>
      </c>
      <c r="D1648" t="s">
        <v>26</v>
      </c>
      <c r="E1648" t="s">
        <v>2141</v>
      </c>
      <c r="F1648" t="s">
        <v>2137</v>
      </c>
      <c r="G1648" t="s">
        <v>2138</v>
      </c>
      <c r="H1648" t="s">
        <v>2138</v>
      </c>
      <c r="I1648" t="s">
        <v>2138</v>
      </c>
      <c r="J1648" t="s">
        <v>2139</v>
      </c>
      <c r="K1648" t="s">
        <v>3976</v>
      </c>
    </row>
    <row r="1649" spans="3:11" x14ac:dyDescent="0.3">
      <c r="C1649" t="s">
        <v>1882</v>
      </c>
      <c r="D1649" t="s">
        <v>26</v>
      </c>
      <c r="E1649" t="s">
        <v>2141</v>
      </c>
      <c r="F1649" t="s">
        <v>2137</v>
      </c>
      <c r="G1649" t="s">
        <v>2138</v>
      </c>
      <c r="H1649" t="s">
        <v>2138</v>
      </c>
      <c r="I1649" t="s">
        <v>2138</v>
      </c>
      <c r="J1649" t="s">
        <v>2139</v>
      </c>
      <c r="K1649" t="s">
        <v>3977</v>
      </c>
    </row>
    <row r="1650" spans="3:11" x14ac:dyDescent="0.3">
      <c r="C1650" t="s">
        <v>1884</v>
      </c>
      <c r="D1650" t="s">
        <v>26</v>
      </c>
      <c r="E1650" t="s">
        <v>2141</v>
      </c>
      <c r="F1650" t="s">
        <v>2137</v>
      </c>
      <c r="G1650" t="s">
        <v>2138</v>
      </c>
      <c r="H1650" t="s">
        <v>2138</v>
      </c>
      <c r="I1650" t="s">
        <v>2138</v>
      </c>
      <c r="J1650" t="s">
        <v>2139</v>
      </c>
      <c r="K1650" t="s">
        <v>3978</v>
      </c>
    </row>
    <row r="1651" spans="3:11" x14ac:dyDescent="0.3">
      <c r="C1651" t="s">
        <v>1885</v>
      </c>
      <c r="D1651" t="s">
        <v>26</v>
      </c>
      <c r="E1651" t="s">
        <v>2141</v>
      </c>
      <c r="F1651" t="s">
        <v>2137</v>
      </c>
      <c r="G1651" t="s">
        <v>2138</v>
      </c>
      <c r="H1651" t="s">
        <v>2138</v>
      </c>
      <c r="I1651" t="s">
        <v>2138</v>
      </c>
      <c r="J1651" t="s">
        <v>2139</v>
      </c>
      <c r="K1651" t="s">
        <v>3979</v>
      </c>
    </row>
    <row r="1652" spans="3:11" x14ac:dyDescent="0.3">
      <c r="C1652" t="s">
        <v>1886</v>
      </c>
      <c r="D1652" t="s">
        <v>26</v>
      </c>
      <c r="E1652" t="s">
        <v>2141</v>
      </c>
      <c r="F1652" t="s">
        <v>2137</v>
      </c>
      <c r="G1652" t="s">
        <v>2138</v>
      </c>
      <c r="H1652" t="s">
        <v>2138</v>
      </c>
      <c r="I1652" t="s">
        <v>2138</v>
      </c>
      <c r="J1652" t="s">
        <v>2139</v>
      </c>
      <c r="K1652" t="s">
        <v>3980</v>
      </c>
    </row>
    <row r="1653" spans="3:11" x14ac:dyDescent="0.3">
      <c r="C1653" t="s">
        <v>1887</v>
      </c>
      <c r="D1653" t="s">
        <v>26</v>
      </c>
      <c r="E1653" t="s">
        <v>2141</v>
      </c>
      <c r="F1653" t="s">
        <v>2137</v>
      </c>
      <c r="G1653" t="s">
        <v>2138</v>
      </c>
      <c r="H1653" t="s">
        <v>2138</v>
      </c>
      <c r="I1653" t="s">
        <v>2138</v>
      </c>
      <c r="J1653" t="s">
        <v>2139</v>
      </c>
      <c r="K1653" t="s">
        <v>3981</v>
      </c>
    </row>
    <row r="1654" spans="3:11" x14ac:dyDescent="0.3">
      <c r="C1654" t="s">
        <v>1888</v>
      </c>
      <c r="D1654" t="s">
        <v>26</v>
      </c>
      <c r="E1654" t="s">
        <v>2141</v>
      </c>
      <c r="F1654" t="s">
        <v>2137</v>
      </c>
      <c r="G1654" t="s">
        <v>2138</v>
      </c>
      <c r="H1654" t="s">
        <v>2138</v>
      </c>
      <c r="I1654" t="s">
        <v>2138</v>
      </c>
      <c r="J1654" t="s">
        <v>2139</v>
      </c>
      <c r="K1654" t="s">
        <v>3982</v>
      </c>
    </row>
    <row r="1655" spans="3:11" x14ac:dyDescent="0.3">
      <c r="C1655" t="s">
        <v>1889</v>
      </c>
      <c r="D1655" t="s">
        <v>26</v>
      </c>
      <c r="E1655" t="s">
        <v>2141</v>
      </c>
      <c r="F1655" t="s">
        <v>2137</v>
      </c>
      <c r="G1655" t="s">
        <v>2138</v>
      </c>
      <c r="H1655" t="s">
        <v>2138</v>
      </c>
      <c r="I1655" t="s">
        <v>2138</v>
      </c>
      <c r="J1655" t="s">
        <v>2139</v>
      </c>
      <c r="K1655" t="s">
        <v>3983</v>
      </c>
    </row>
    <row r="1656" spans="3:11" x14ac:dyDescent="0.3">
      <c r="C1656" t="s">
        <v>1890</v>
      </c>
      <c r="D1656" t="s">
        <v>26</v>
      </c>
      <c r="E1656" t="s">
        <v>2141</v>
      </c>
      <c r="F1656" t="s">
        <v>2137</v>
      </c>
      <c r="G1656" t="s">
        <v>2138</v>
      </c>
      <c r="H1656" t="s">
        <v>2138</v>
      </c>
      <c r="I1656" t="s">
        <v>2138</v>
      </c>
      <c r="J1656" t="s">
        <v>2139</v>
      </c>
      <c r="K1656" t="s">
        <v>3984</v>
      </c>
    </row>
    <row r="1657" spans="3:11" x14ac:dyDescent="0.3">
      <c r="C1657" t="s">
        <v>1891</v>
      </c>
      <c r="D1657" t="s">
        <v>26</v>
      </c>
      <c r="E1657" t="s">
        <v>2141</v>
      </c>
      <c r="F1657" t="s">
        <v>2137</v>
      </c>
      <c r="G1657" t="s">
        <v>2138</v>
      </c>
      <c r="H1657" t="s">
        <v>2138</v>
      </c>
      <c r="I1657" t="s">
        <v>2138</v>
      </c>
      <c r="J1657" t="s">
        <v>2139</v>
      </c>
      <c r="K1657" t="s">
        <v>3985</v>
      </c>
    </row>
    <row r="1658" spans="3:11" x14ac:dyDescent="0.3">
      <c r="C1658" t="s">
        <v>1892</v>
      </c>
      <c r="D1658" t="s">
        <v>26</v>
      </c>
      <c r="E1658" t="s">
        <v>2141</v>
      </c>
      <c r="F1658" t="s">
        <v>2137</v>
      </c>
      <c r="G1658" t="s">
        <v>2138</v>
      </c>
      <c r="H1658" t="s">
        <v>2138</v>
      </c>
      <c r="I1658" t="s">
        <v>2138</v>
      </c>
      <c r="J1658" t="s">
        <v>2139</v>
      </c>
      <c r="K1658" t="s">
        <v>3986</v>
      </c>
    </row>
    <row r="1659" spans="3:11" x14ac:dyDescent="0.3">
      <c r="C1659" t="s">
        <v>1893</v>
      </c>
      <c r="D1659" t="s">
        <v>26</v>
      </c>
      <c r="E1659" t="s">
        <v>2141</v>
      </c>
      <c r="F1659" t="s">
        <v>2137</v>
      </c>
      <c r="G1659" t="s">
        <v>2138</v>
      </c>
      <c r="H1659" t="s">
        <v>2138</v>
      </c>
      <c r="I1659" t="s">
        <v>2138</v>
      </c>
      <c r="J1659" t="s">
        <v>2139</v>
      </c>
      <c r="K1659" t="s">
        <v>3987</v>
      </c>
    </row>
    <row r="1660" spans="3:11" x14ac:dyDescent="0.3">
      <c r="C1660" t="s">
        <v>1895</v>
      </c>
      <c r="D1660" t="s">
        <v>26</v>
      </c>
      <c r="E1660" t="s">
        <v>2141</v>
      </c>
      <c r="F1660" t="s">
        <v>2137</v>
      </c>
      <c r="G1660" t="s">
        <v>2138</v>
      </c>
      <c r="H1660" t="s">
        <v>2138</v>
      </c>
      <c r="I1660" t="s">
        <v>2138</v>
      </c>
      <c r="J1660" t="s">
        <v>2139</v>
      </c>
      <c r="K1660" t="s">
        <v>3988</v>
      </c>
    </row>
    <row r="1661" spans="3:11" x14ac:dyDescent="0.3">
      <c r="C1661" t="s">
        <v>1896</v>
      </c>
      <c r="D1661" t="s">
        <v>26</v>
      </c>
      <c r="E1661" t="s">
        <v>2141</v>
      </c>
      <c r="F1661" t="s">
        <v>2137</v>
      </c>
      <c r="G1661" t="s">
        <v>2138</v>
      </c>
      <c r="H1661" t="s">
        <v>2138</v>
      </c>
      <c r="I1661" t="s">
        <v>2138</v>
      </c>
      <c r="J1661" t="s">
        <v>2139</v>
      </c>
      <c r="K1661" t="s">
        <v>3989</v>
      </c>
    </row>
    <row r="1662" spans="3:11" x14ac:dyDescent="0.3">
      <c r="C1662" t="s">
        <v>1897</v>
      </c>
      <c r="D1662" t="s">
        <v>26</v>
      </c>
      <c r="E1662" t="s">
        <v>2141</v>
      </c>
      <c r="F1662" t="s">
        <v>2137</v>
      </c>
      <c r="G1662" t="s">
        <v>2138</v>
      </c>
      <c r="H1662" t="s">
        <v>2138</v>
      </c>
      <c r="I1662" t="s">
        <v>2138</v>
      </c>
      <c r="J1662" t="s">
        <v>2139</v>
      </c>
      <c r="K1662" t="s">
        <v>3990</v>
      </c>
    </row>
    <row r="1663" spans="3:11" x14ac:dyDescent="0.3">
      <c r="C1663" t="s">
        <v>1898</v>
      </c>
      <c r="D1663" t="s">
        <v>26</v>
      </c>
      <c r="E1663" t="s">
        <v>2141</v>
      </c>
      <c r="F1663" t="s">
        <v>2137</v>
      </c>
      <c r="G1663" t="s">
        <v>2138</v>
      </c>
      <c r="H1663" t="s">
        <v>2138</v>
      </c>
      <c r="I1663" t="s">
        <v>2138</v>
      </c>
      <c r="J1663" t="s">
        <v>2139</v>
      </c>
      <c r="K1663" t="s">
        <v>3991</v>
      </c>
    </row>
    <row r="1664" spans="3:11" x14ac:dyDescent="0.3">
      <c r="C1664" t="s">
        <v>1899</v>
      </c>
      <c r="D1664" t="s">
        <v>26</v>
      </c>
      <c r="E1664" t="s">
        <v>2141</v>
      </c>
      <c r="F1664" t="s">
        <v>2137</v>
      </c>
      <c r="G1664" t="s">
        <v>2138</v>
      </c>
      <c r="H1664" t="s">
        <v>2138</v>
      </c>
      <c r="I1664" t="s">
        <v>2138</v>
      </c>
      <c r="J1664" t="s">
        <v>2139</v>
      </c>
      <c r="K1664" t="s">
        <v>3992</v>
      </c>
    </row>
    <row r="1665" spans="3:11" x14ac:dyDescent="0.3">
      <c r="C1665" t="s">
        <v>1900</v>
      </c>
      <c r="D1665" t="s">
        <v>26</v>
      </c>
      <c r="E1665" t="s">
        <v>2141</v>
      </c>
      <c r="F1665" t="s">
        <v>2137</v>
      </c>
      <c r="G1665" t="s">
        <v>2138</v>
      </c>
      <c r="H1665" t="s">
        <v>2138</v>
      </c>
      <c r="I1665" t="s">
        <v>2138</v>
      </c>
      <c r="J1665" t="s">
        <v>2139</v>
      </c>
      <c r="K1665" t="s">
        <v>3993</v>
      </c>
    </row>
    <row r="1666" spans="3:11" x14ac:dyDescent="0.3">
      <c r="C1666" t="s">
        <v>1901</v>
      </c>
      <c r="D1666" t="s">
        <v>26</v>
      </c>
      <c r="E1666" t="s">
        <v>2141</v>
      </c>
      <c r="F1666" t="s">
        <v>2137</v>
      </c>
      <c r="G1666" t="s">
        <v>2138</v>
      </c>
      <c r="H1666" t="s">
        <v>2138</v>
      </c>
      <c r="I1666" t="s">
        <v>2138</v>
      </c>
      <c r="J1666" t="s">
        <v>2139</v>
      </c>
      <c r="K1666" t="s">
        <v>3994</v>
      </c>
    </row>
    <row r="1667" spans="3:11" x14ac:dyDescent="0.3">
      <c r="C1667" t="s">
        <v>1903</v>
      </c>
      <c r="D1667" t="s">
        <v>26</v>
      </c>
      <c r="E1667" t="s">
        <v>2141</v>
      </c>
      <c r="F1667" t="s">
        <v>2137</v>
      </c>
      <c r="G1667" t="s">
        <v>2138</v>
      </c>
      <c r="H1667" t="s">
        <v>2138</v>
      </c>
      <c r="I1667" t="s">
        <v>2138</v>
      </c>
      <c r="J1667" t="s">
        <v>2139</v>
      </c>
      <c r="K1667" t="s">
        <v>3995</v>
      </c>
    </row>
    <row r="1668" spans="3:11" x14ac:dyDescent="0.3">
      <c r="C1668" t="s">
        <v>1904</v>
      </c>
      <c r="D1668" t="s">
        <v>26</v>
      </c>
      <c r="E1668" t="s">
        <v>2141</v>
      </c>
      <c r="F1668" t="s">
        <v>2137</v>
      </c>
      <c r="G1668" t="s">
        <v>2138</v>
      </c>
      <c r="H1668" t="s">
        <v>2138</v>
      </c>
      <c r="I1668" t="s">
        <v>2138</v>
      </c>
      <c r="J1668" t="s">
        <v>2139</v>
      </c>
      <c r="K1668" t="s">
        <v>3996</v>
      </c>
    </row>
    <row r="1669" spans="3:11" x14ac:dyDescent="0.3">
      <c r="C1669" t="s">
        <v>1905</v>
      </c>
      <c r="D1669" t="s">
        <v>26</v>
      </c>
      <c r="E1669" t="s">
        <v>2141</v>
      </c>
      <c r="F1669" t="s">
        <v>2137</v>
      </c>
      <c r="G1669" t="s">
        <v>2138</v>
      </c>
      <c r="H1669" t="s">
        <v>2138</v>
      </c>
      <c r="I1669" t="s">
        <v>2138</v>
      </c>
      <c r="J1669" t="s">
        <v>2139</v>
      </c>
      <c r="K1669" t="s">
        <v>3997</v>
      </c>
    </row>
    <row r="1670" spans="3:11" x14ac:dyDescent="0.3">
      <c r="C1670" t="s">
        <v>1906</v>
      </c>
      <c r="D1670" t="s">
        <v>26</v>
      </c>
      <c r="E1670" t="s">
        <v>2141</v>
      </c>
      <c r="F1670" t="s">
        <v>2137</v>
      </c>
      <c r="G1670" t="s">
        <v>2138</v>
      </c>
      <c r="H1670" t="s">
        <v>2138</v>
      </c>
      <c r="I1670" t="s">
        <v>2138</v>
      </c>
      <c r="J1670" t="s">
        <v>2139</v>
      </c>
      <c r="K1670" t="s">
        <v>3998</v>
      </c>
    </row>
    <row r="1671" spans="3:11" x14ac:dyDescent="0.3">
      <c r="C1671" t="s">
        <v>1907</v>
      </c>
      <c r="D1671" t="s">
        <v>26</v>
      </c>
      <c r="E1671" t="s">
        <v>2141</v>
      </c>
      <c r="F1671" t="s">
        <v>2137</v>
      </c>
      <c r="G1671" t="s">
        <v>2138</v>
      </c>
      <c r="H1671" t="s">
        <v>2138</v>
      </c>
      <c r="I1671" t="s">
        <v>2138</v>
      </c>
      <c r="J1671" t="s">
        <v>2139</v>
      </c>
      <c r="K1671" t="s">
        <v>3999</v>
      </c>
    </row>
    <row r="1672" spans="3:11" x14ac:dyDescent="0.3">
      <c r="C1672" t="s">
        <v>1908</v>
      </c>
      <c r="D1672" t="s">
        <v>26</v>
      </c>
      <c r="E1672" t="s">
        <v>2141</v>
      </c>
      <c r="F1672" t="s">
        <v>2137</v>
      </c>
      <c r="G1672" t="s">
        <v>2138</v>
      </c>
      <c r="H1672" t="s">
        <v>2138</v>
      </c>
      <c r="I1672" t="s">
        <v>2138</v>
      </c>
      <c r="J1672" t="s">
        <v>2139</v>
      </c>
      <c r="K1672" t="s">
        <v>4000</v>
      </c>
    </row>
    <row r="1673" spans="3:11" x14ac:dyDescent="0.3">
      <c r="C1673" t="s">
        <v>1915</v>
      </c>
      <c r="D1673" t="s">
        <v>26</v>
      </c>
      <c r="E1673" t="s">
        <v>2141</v>
      </c>
      <c r="F1673" t="s">
        <v>2137</v>
      </c>
      <c r="G1673" t="s">
        <v>2138</v>
      </c>
      <c r="H1673" t="s">
        <v>2138</v>
      </c>
      <c r="I1673" t="s">
        <v>2138</v>
      </c>
      <c r="J1673" t="s">
        <v>2139</v>
      </c>
      <c r="K1673" t="s">
        <v>4001</v>
      </c>
    </row>
    <row r="1674" spans="3:11" x14ac:dyDescent="0.3">
      <c r="C1674" t="s">
        <v>1916</v>
      </c>
      <c r="D1674" t="s">
        <v>26</v>
      </c>
      <c r="E1674" t="s">
        <v>2141</v>
      </c>
      <c r="F1674" t="s">
        <v>2137</v>
      </c>
      <c r="G1674" t="s">
        <v>2138</v>
      </c>
      <c r="H1674" t="s">
        <v>2138</v>
      </c>
      <c r="I1674" t="s">
        <v>2138</v>
      </c>
      <c r="J1674" t="s">
        <v>2139</v>
      </c>
      <c r="K1674" t="s">
        <v>4002</v>
      </c>
    </row>
    <row r="1675" spans="3:11" x14ac:dyDescent="0.3">
      <c r="C1675" t="s">
        <v>1917</v>
      </c>
      <c r="D1675" t="s">
        <v>26</v>
      </c>
      <c r="E1675" t="s">
        <v>2141</v>
      </c>
      <c r="F1675" t="s">
        <v>2137</v>
      </c>
      <c r="G1675" t="s">
        <v>2138</v>
      </c>
      <c r="H1675" t="s">
        <v>2138</v>
      </c>
      <c r="I1675" t="s">
        <v>2138</v>
      </c>
      <c r="J1675" t="s">
        <v>2139</v>
      </c>
      <c r="K1675" t="s">
        <v>4003</v>
      </c>
    </row>
    <row r="1676" spans="3:11" x14ac:dyDescent="0.3">
      <c r="C1676" t="s">
        <v>1921</v>
      </c>
      <c r="D1676" t="s">
        <v>26</v>
      </c>
      <c r="E1676" t="s">
        <v>2141</v>
      </c>
      <c r="F1676" t="s">
        <v>2137</v>
      </c>
      <c r="G1676" t="s">
        <v>2138</v>
      </c>
      <c r="H1676" t="s">
        <v>2138</v>
      </c>
      <c r="I1676" t="s">
        <v>2138</v>
      </c>
      <c r="J1676" t="s">
        <v>2139</v>
      </c>
      <c r="K1676" t="s">
        <v>4004</v>
      </c>
    </row>
    <row r="1677" spans="3:11" x14ac:dyDescent="0.3">
      <c r="C1677" t="s">
        <v>1924</v>
      </c>
      <c r="D1677" t="s">
        <v>26</v>
      </c>
      <c r="E1677" t="s">
        <v>2141</v>
      </c>
      <c r="F1677" t="s">
        <v>2137</v>
      </c>
      <c r="G1677" t="s">
        <v>2138</v>
      </c>
      <c r="H1677" t="s">
        <v>2138</v>
      </c>
      <c r="I1677" t="s">
        <v>2138</v>
      </c>
      <c r="J1677" t="s">
        <v>2139</v>
      </c>
      <c r="K1677" t="s">
        <v>4005</v>
      </c>
    </row>
    <row r="1678" spans="3:11" x14ac:dyDescent="0.3">
      <c r="C1678" t="s">
        <v>1925</v>
      </c>
      <c r="D1678" t="s">
        <v>26</v>
      </c>
      <c r="E1678" t="s">
        <v>2141</v>
      </c>
      <c r="F1678" t="s">
        <v>2137</v>
      </c>
      <c r="G1678" t="s">
        <v>2138</v>
      </c>
      <c r="H1678" t="s">
        <v>2138</v>
      </c>
      <c r="I1678" t="s">
        <v>2138</v>
      </c>
      <c r="J1678" t="s">
        <v>2139</v>
      </c>
      <c r="K1678" t="s">
        <v>4006</v>
      </c>
    </row>
    <row r="1679" spans="3:11" x14ac:dyDescent="0.3">
      <c r="C1679" t="s">
        <v>1926</v>
      </c>
      <c r="D1679" t="s">
        <v>26</v>
      </c>
      <c r="E1679" t="s">
        <v>2141</v>
      </c>
      <c r="F1679" t="s">
        <v>2137</v>
      </c>
      <c r="G1679" t="s">
        <v>2138</v>
      </c>
      <c r="H1679" t="s">
        <v>2138</v>
      </c>
      <c r="I1679" t="s">
        <v>2138</v>
      </c>
      <c r="J1679" t="s">
        <v>2139</v>
      </c>
      <c r="K1679" t="s">
        <v>4007</v>
      </c>
    </row>
    <row r="1680" spans="3:11" x14ac:dyDescent="0.3">
      <c r="C1680" t="s">
        <v>1927</v>
      </c>
      <c r="D1680" t="s">
        <v>26</v>
      </c>
      <c r="E1680" t="s">
        <v>2141</v>
      </c>
      <c r="F1680" t="s">
        <v>2137</v>
      </c>
      <c r="G1680" t="s">
        <v>2138</v>
      </c>
      <c r="H1680" t="s">
        <v>2138</v>
      </c>
      <c r="I1680" t="s">
        <v>2138</v>
      </c>
      <c r="J1680" t="s">
        <v>2139</v>
      </c>
      <c r="K1680" t="s">
        <v>4008</v>
      </c>
    </row>
    <row r="1681" spans="3:11" x14ac:dyDescent="0.3">
      <c r="C1681" t="s">
        <v>1928</v>
      </c>
      <c r="D1681" t="s">
        <v>26</v>
      </c>
      <c r="E1681" t="s">
        <v>2141</v>
      </c>
      <c r="F1681" t="s">
        <v>2137</v>
      </c>
      <c r="G1681" t="s">
        <v>2138</v>
      </c>
      <c r="H1681" t="s">
        <v>2138</v>
      </c>
      <c r="I1681" t="s">
        <v>2138</v>
      </c>
      <c r="J1681" t="s">
        <v>2139</v>
      </c>
      <c r="K1681" t="s">
        <v>4009</v>
      </c>
    </row>
    <row r="1682" spans="3:11" x14ac:dyDescent="0.3">
      <c r="C1682" t="s">
        <v>1929</v>
      </c>
      <c r="D1682" t="s">
        <v>26</v>
      </c>
      <c r="E1682" t="s">
        <v>2141</v>
      </c>
      <c r="F1682" t="s">
        <v>2137</v>
      </c>
      <c r="G1682" t="s">
        <v>2138</v>
      </c>
      <c r="H1682" t="s">
        <v>2138</v>
      </c>
      <c r="I1682" t="s">
        <v>2138</v>
      </c>
      <c r="J1682" t="s">
        <v>2139</v>
      </c>
      <c r="K1682" t="s">
        <v>4010</v>
      </c>
    </row>
    <row r="1683" spans="3:11" x14ac:dyDescent="0.3">
      <c r="C1683" t="s">
        <v>1930</v>
      </c>
      <c r="D1683" t="s">
        <v>26</v>
      </c>
      <c r="E1683" t="s">
        <v>2141</v>
      </c>
      <c r="F1683" t="s">
        <v>2137</v>
      </c>
      <c r="G1683" t="s">
        <v>2138</v>
      </c>
      <c r="H1683" t="s">
        <v>2138</v>
      </c>
      <c r="I1683" t="s">
        <v>2138</v>
      </c>
      <c r="J1683" t="s">
        <v>2139</v>
      </c>
      <c r="K1683" t="s">
        <v>4011</v>
      </c>
    </row>
    <row r="1684" spans="3:11" x14ac:dyDescent="0.3">
      <c r="C1684" t="s">
        <v>1931</v>
      </c>
      <c r="D1684" t="s">
        <v>26</v>
      </c>
      <c r="E1684" t="s">
        <v>2141</v>
      </c>
      <c r="F1684" t="s">
        <v>2137</v>
      </c>
      <c r="G1684" t="s">
        <v>2138</v>
      </c>
      <c r="H1684" t="s">
        <v>2138</v>
      </c>
      <c r="I1684" t="s">
        <v>2138</v>
      </c>
      <c r="J1684" t="s">
        <v>2139</v>
      </c>
      <c r="K1684" t="s">
        <v>4012</v>
      </c>
    </row>
    <row r="1685" spans="3:11" x14ac:dyDescent="0.3">
      <c r="C1685" t="s">
        <v>1932</v>
      </c>
      <c r="D1685" t="s">
        <v>26</v>
      </c>
      <c r="E1685" t="s">
        <v>2141</v>
      </c>
      <c r="F1685" t="s">
        <v>2137</v>
      </c>
      <c r="G1685" t="s">
        <v>2138</v>
      </c>
      <c r="H1685" t="s">
        <v>2138</v>
      </c>
      <c r="I1685" t="s">
        <v>2138</v>
      </c>
      <c r="J1685" t="s">
        <v>2139</v>
      </c>
      <c r="K1685" t="s">
        <v>4013</v>
      </c>
    </row>
    <row r="1686" spans="3:11" x14ac:dyDescent="0.3">
      <c r="C1686" t="s">
        <v>1933</v>
      </c>
      <c r="D1686" t="s">
        <v>26</v>
      </c>
      <c r="E1686" t="s">
        <v>2141</v>
      </c>
      <c r="F1686" t="s">
        <v>2137</v>
      </c>
      <c r="G1686" t="s">
        <v>2138</v>
      </c>
      <c r="H1686" t="s">
        <v>2138</v>
      </c>
      <c r="I1686" t="s">
        <v>2138</v>
      </c>
      <c r="J1686" t="s">
        <v>2139</v>
      </c>
      <c r="K1686" t="s">
        <v>4014</v>
      </c>
    </row>
    <row r="1687" spans="3:11" x14ac:dyDescent="0.3">
      <c r="C1687" t="s">
        <v>1934</v>
      </c>
      <c r="D1687" t="s">
        <v>26</v>
      </c>
      <c r="E1687" t="s">
        <v>2141</v>
      </c>
      <c r="F1687" t="s">
        <v>2137</v>
      </c>
      <c r="G1687" t="s">
        <v>2138</v>
      </c>
      <c r="H1687" t="s">
        <v>2138</v>
      </c>
      <c r="I1687" t="s">
        <v>2138</v>
      </c>
      <c r="J1687" t="s">
        <v>2139</v>
      </c>
      <c r="K1687" t="s">
        <v>4015</v>
      </c>
    </row>
    <row r="1688" spans="3:11" x14ac:dyDescent="0.3">
      <c r="C1688" t="s">
        <v>1935</v>
      </c>
      <c r="D1688" t="s">
        <v>26</v>
      </c>
      <c r="E1688" t="s">
        <v>2141</v>
      </c>
      <c r="F1688" t="s">
        <v>2137</v>
      </c>
      <c r="G1688" t="s">
        <v>2138</v>
      </c>
      <c r="H1688" t="s">
        <v>2138</v>
      </c>
      <c r="I1688" t="s">
        <v>2138</v>
      </c>
      <c r="J1688" t="s">
        <v>2139</v>
      </c>
      <c r="K1688" t="s">
        <v>4016</v>
      </c>
    </row>
    <row r="1689" spans="3:11" x14ac:dyDescent="0.3">
      <c r="C1689" t="s">
        <v>1936</v>
      </c>
      <c r="D1689" t="s">
        <v>26</v>
      </c>
      <c r="E1689" t="s">
        <v>2141</v>
      </c>
      <c r="F1689" t="s">
        <v>2137</v>
      </c>
      <c r="G1689" t="s">
        <v>2138</v>
      </c>
      <c r="H1689" t="s">
        <v>2138</v>
      </c>
      <c r="I1689" t="s">
        <v>2138</v>
      </c>
      <c r="J1689" t="s">
        <v>2139</v>
      </c>
      <c r="K1689" t="s">
        <v>4017</v>
      </c>
    </row>
    <row r="1690" spans="3:11" x14ac:dyDescent="0.3">
      <c r="C1690" t="s">
        <v>1951</v>
      </c>
      <c r="D1690" t="s">
        <v>26</v>
      </c>
      <c r="E1690" t="s">
        <v>2141</v>
      </c>
      <c r="F1690" t="s">
        <v>2137</v>
      </c>
      <c r="G1690" t="s">
        <v>2138</v>
      </c>
      <c r="H1690" t="s">
        <v>2138</v>
      </c>
      <c r="I1690" t="s">
        <v>2138</v>
      </c>
      <c r="J1690" t="s">
        <v>2139</v>
      </c>
      <c r="K1690" t="s">
        <v>4018</v>
      </c>
    </row>
    <row r="1691" spans="3:11" x14ac:dyDescent="0.3">
      <c r="C1691" t="s">
        <v>1952</v>
      </c>
      <c r="D1691" t="s">
        <v>26</v>
      </c>
      <c r="E1691" t="s">
        <v>2141</v>
      </c>
      <c r="F1691" t="s">
        <v>2137</v>
      </c>
      <c r="G1691" t="s">
        <v>2138</v>
      </c>
      <c r="H1691" t="s">
        <v>2138</v>
      </c>
      <c r="I1691" t="s">
        <v>2138</v>
      </c>
      <c r="J1691" t="s">
        <v>2139</v>
      </c>
      <c r="K1691" t="s">
        <v>4019</v>
      </c>
    </row>
    <row r="1692" spans="3:11" x14ac:dyDescent="0.3">
      <c r="C1692" t="s">
        <v>1953</v>
      </c>
      <c r="D1692" t="s">
        <v>26</v>
      </c>
      <c r="E1692" t="s">
        <v>2141</v>
      </c>
      <c r="F1692" t="s">
        <v>2137</v>
      </c>
      <c r="G1692" t="s">
        <v>2138</v>
      </c>
      <c r="H1692" t="s">
        <v>2138</v>
      </c>
      <c r="I1692" t="s">
        <v>2138</v>
      </c>
      <c r="J1692" t="s">
        <v>2139</v>
      </c>
      <c r="K1692" t="s">
        <v>4020</v>
      </c>
    </row>
    <row r="1693" spans="3:11" x14ac:dyDescent="0.3">
      <c r="C1693" t="s">
        <v>1954</v>
      </c>
      <c r="D1693" t="s">
        <v>26</v>
      </c>
      <c r="E1693" t="s">
        <v>2141</v>
      </c>
      <c r="F1693" t="s">
        <v>2137</v>
      </c>
      <c r="G1693" t="s">
        <v>2138</v>
      </c>
      <c r="H1693" t="s">
        <v>2138</v>
      </c>
      <c r="I1693" t="s">
        <v>2138</v>
      </c>
      <c r="J1693" t="s">
        <v>2139</v>
      </c>
      <c r="K1693" t="s">
        <v>4021</v>
      </c>
    </row>
    <row r="1694" spans="3:11" x14ac:dyDescent="0.3">
      <c r="C1694" t="s">
        <v>1955</v>
      </c>
      <c r="D1694" t="s">
        <v>26</v>
      </c>
      <c r="E1694" t="s">
        <v>2141</v>
      </c>
      <c r="F1694" t="s">
        <v>2137</v>
      </c>
      <c r="G1694" t="s">
        <v>2138</v>
      </c>
      <c r="H1694" t="s">
        <v>2138</v>
      </c>
      <c r="I1694" t="s">
        <v>2138</v>
      </c>
      <c r="J1694" t="s">
        <v>2139</v>
      </c>
      <c r="K1694" t="s">
        <v>4022</v>
      </c>
    </row>
    <row r="1695" spans="3:11" x14ac:dyDescent="0.3">
      <c r="C1695" t="s">
        <v>1956</v>
      </c>
      <c r="D1695" t="s">
        <v>26</v>
      </c>
      <c r="E1695" t="s">
        <v>2141</v>
      </c>
      <c r="F1695" t="s">
        <v>2137</v>
      </c>
      <c r="G1695" t="s">
        <v>2138</v>
      </c>
      <c r="H1695" t="s">
        <v>2138</v>
      </c>
      <c r="I1695" t="s">
        <v>2138</v>
      </c>
      <c r="J1695" t="s">
        <v>2139</v>
      </c>
      <c r="K1695" t="s">
        <v>4023</v>
      </c>
    </row>
    <row r="1696" spans="3:11" x14ac:dyDescent="0.3">
      <c r="C1696" t="s">
        <v>1957</v>
      </c>
      <c r="D1696" t="s">
        <v>26</v>
      </c>
      <c r="E1696" t="s">
        <v>2141</v>
      </c>
      <c r="F1696" t="s">
        <v>2137</v>
      </c>
      <c r="G1696" t="s">
        <v>2138</v>
      </c>
      <c r="H1696" t="s">
        <v>2138</v>
      </c>
      <c r="I1696" t="s">
        <v>2138</v>
      </c>
      <c r="J1696" t="s">
        <v>2139</v>
      </c>
      <c r="K1696" t="s">
        <v>4024</v>
      </c>
    </row>
    <row r="1697" spans="3:11" x14ac:dyDescent="0.3">
      <c r="C1697" t="s">
        <v>1958</v>
      </c>
      <c r="D1697" t="s">
        <v>26</v>
      </c>
      <c r="E1697" t="s">
        <v>2141</v>
      </c>
      <c r="F1697" t="s">
        <v>2137</v>
      </c>
      <c r="G1697" t="s">
        <v>2138</v>
      </c>
      <c r="H1697" t="s">
        <v>2138</v>
      </c>
      <c r="I1697" t="s">
        <v>2138</v>
      </c>
      <c r="J1697" t="s">
        <v>2139</v>
      </c>
      <c r="K1697" t="s">
        <v>4025</v>
      </c>
    </row>
    <row r="1698" spans="3:11" x14ac:dyDescent="0.3">
      <c r="C1698" t="s">
        <v>1959</v>
      </c>
      <c r="D1698" t="s">
        <v>26</v>
      </c>
      <c r="E1698" t="s">
        <v>2141</v>
      </c>
      <c r="F1698" t="s">
        <v>2137</v>
      </c>
      <c r="G1698" t="s">
        <v>2138</v>
      </c>
      <c r="H1698" t="s">
        <v>2138</v>
      </c>
      <c r="I1698" t="s">
        <v>2138</v>
      </c>
      <c r="J1698" t="s">
        <v>2139</v>
      </c>
      <c r="K1698" t="s">
        <v>4026</v>
      </c>
    </row>
    <row r="1699" spans="3:11" x14ac:dyDescent="0.3">
      <c r="C1699" t="s">
        <v>1960</v>
      </c>
      <c r="D1699" t="s">
        <v>26</v>
      </c>
      <c r="E1699" t="s">
        <v>2141</v>
      </c>
      <c r="F1699" t="s">
        <v>2137</v>
      </c>
      <c r="G1699" t="s">
        <v>2138</v>
      </c>
      <c r="H1699" t="s">
        <v>2138</v>
      </c>
      <c r="I1699" t="s">
        <v>2138</v>
      </c>
      <c r="J1699" t="s">
        <v>2139</v>
      </c>
      <c r="K1699" t="s">
        <v>4027</v>
      </c>
    </row>
    <row r="1700" spans="3:11" x14ac:dyDescent="0.3">
      <c r="C1700" t="s">
        <v>1961</v>
      </c>
      <c r="D1700" t="s">
        <v>26</v>
      </c>
      <c r="E1700" t="s">
        <v>2141</v>
      </c>
      <c r="F1700" t="s">
        <v>2137</v>
      </c>
      <c r="G1700" t="s">
        <v>2138</v>
      </c>
      <c r="H1700" t="s">
        <v>2138</v>
      </c>
      <c r="I1700" t="s">
        <v>2138</v>
      </c>
      <c r="J1700" t="s">
        <v>2139</v>
      </c>
      <c r="K1700" t="s">
        <v>4028</v>
      </c>
    </row>
    <row r="1701" spans="3:11" x14ac:dyDescent="0.3">
      <c r="C1701" t="s">
        <v>1962</v>
      </c>
      <c r="D1701" t="s">
        <v>26</v>
      </c>
      <c r="E1701" t="s">
        <v>2141</v>
      </c>
      <c r="F1701" t="s">
        <v>2137</v>
      </c>
      <c r="G1701" t="s">
        <v>2138</v>
      </c>
      <c r="H1701" t="s">
        <v>2138</v>
      </c>
      <c r="I1701" t="s">
        <v>2138</v>
      </c>
      <c r="J1701" t="s">
        <v>2139</v>
      </c>
      <c r="K1701" t="s">
        <v>4029</v>
      </c>
    </row>
    <row r="1702" spans="3:11" x14ac:dyDescent="0.3">
      <c r="C1702" t="s">
        <v>1963</v>
      </c>
      <c r="D1702" t="s">
        <v>26</v>
      </c>
      <c r="E1702" t="s">
        <v>2141</v>
      </c>
      <c r="F1702" t="s">
        <v>2137</v>
      </c>
      <c r="G1702" t="s">
        <v>2138</v>
      </c>
      <c r="H1702" t="s">
        <v>2138</v>
      </c>
      <c r="I1702" t="s">
        <v>2138</v>
      </c>
      <c r="J1702" t="s">
        <v>2139</v>
      </c>
      <c r="K1702" t="s">
        <v>4030</v>
      </c>
    </row>
    <row r="1703" spans="3:11" x14ac:dyDescent="0.3">
      <c r="C1703" t="s">
        <v>1964</v>
      </c>
      <c r="D1703" t="s">
        <v>26</v>
      </c>
      <c r="E1703" t="s">
        <v>2141</v>
      </c>
      <c r="F1703" t="s">
        <v>2137</v>
      </c>
      <c r="G1703" t="s">
        <v>2138</v>
      </c>
      <c r="H1703" t="s">
        <v>2138</v>
      </c>
      <c r="I1703" t="s">
        <v>2138</v>
      </c>
      <c r="J1703" t="s">
        <v>2139</v>
      </c>
      <c r="K1703" t="s">
        <v>4031</v>
      </c>
    </row>
    <row r="1704" spans="3:11" x14ac:dyDescent="0.3">
      <c r="C1704" t="s">
        <v>1965</v>
      </c>
      <c r="D1704" t="s">
        <v>26</v>
      </c>
      <c r="E1704" t="s">
        <v>2141</v>
      </c>
      <c r="F1704" t="s">
        <v>2137</v>
      </c>
      <c r="G1704" t="s">
        <v>2138</v>
      </c>
      <c r="H1704" t="s">
        <v>2138</v>
      </c>
      <c r="I1704" t="s">
        <v>2138</v>
      </c>
      <c r="J1704" t="s">
        <v>2139</v>
      </c>
      <c r="K1704" t="s">
        <v>4032</v>
      </c>
    </row>
    <row r="1705" spans="3:11" x14ac:dyDescent="0.3">
      <c r="C1705" t="s">
        <v>1966</v>
      </c>
      <c r="D1705" t="s">
        <v>26</v>
      </c>
      <c r="E1705" t="s">
        <v>2141</v>
      </c>
      <c r="F1705" t="s">
        <v>2137</v>
      </c>
      <c r="G1705" t="s">
        <v>2138</v>
      </c>
      <c r="H1705" t="s">
        <v>2138</v>
      </c>
      <c r="I1705" t="s">
        <v>2138</v>
      </c>
      <c r="J1705" t="s">
        <v>2139</v>
      </c>
      <c r="K1705" t="s">
        <v>4033</v>
      </c>
    </row>
    <row r="1706" spans="3:11" x14ac:dyDescent="0.3">
      <c r="C1706" t="s">
        <v>1967</v>
      </c>
      <c r="D1706" t="s">
        <v>26</v>
      </c>
      <c r="E1706" t="s">
        <v>2141</v>
      </c>
      <c r="F1706" t="s">
        <v>2137</v>
      </c>
      <c r="G1706" t="s">
        <v>2138</v>
      </c>
      <c r="H1706" t="s">
        <v>2138</v>
      </c>
      <c r="I1706" t="s">
        <v>2138</v>
      </c>
      <c r="J1706" t="s">
        <v>2139</v>
      </c>
      <c r="K1706" t="s">
        <v>4034</v>
      </c>
    </row>
    <row r="1707" spans="3:11" x14ac:dyDescent="0.3">
      <c r="C1707" t="s">
        <v>1968</v>
      </c>
      <c r="D1707" t="s">
        <v>26</v>
      </c>
      <c r="E1707" t="s">
        <v>2141</v>
      </c>
      <c r="F1707" t="s">
        <v>2137</v>
      </c>
      <c r="G1707" t="s">
        <v>2138</v>
      </c>
      <c r="H1707" t="s">
        <v>2138</v>
      </c>
      <c r="I1707" t="s">
        <v>2138</v>
      </c>
      <c r="J1707" t="s">
        <v>2139</v>
      </c>
      <c r="K1707" t="s">
        <v>4035</v>
      </c>
    </row>
    <row r="1708" spans="3:11" x14ac:dyDescent="0.3">
      <c r="C1708" t="s">
        <v>1969</v>
      </c>
      <c r="D1708" t="s">
        <v>26</v>
      </c>
      <c r="E1708" t="s">
        <v>2141</v>
      </c>
      <c r="F1708" t="s">
        <v>2137</v>
      </c>
      <c r="G1708" t="s">
        <v>2138</v>
      </c>
      <c r="H1708" t="s">
        <v>2138</v>
      </c>
      <c r="I1708" t="s">
        <v>2138</v>
      </c>
      <c r="J1708" t="s">
        <v>2139</v>
      </c>
      <c r="K1708" t="s">
        <v>4036</v>
      </c>
    </row>
    <row r="1709" spans="3:11" x14ac:dyDescent="0.3">
      <c r="C1709" t="s">
        <v>1970</v>
      </c>
      <c r="D1709" t="s">
        <v>26</v>
      </c>
      <c r="E1709" t="s">
        <v>2141</v>
      </c>
      <c r="F1709" t="s">
        <v>2137</v>
      </c>
      <c r="G1709" t="s">
        <v>2138</v>
      </c>
      <c r="H1709" t="s">
        <v>2138</v>
      </c>
      <c r="I1709" t="s">
        <v>2138</v>
      </c>
      <c r="J1709" t="s">
        <v>2139</v>
      </c>
      <c r="K1709" t="s">
        <v>4037</v>
      </c>
    </row>
    <row r="1710" spans="3:11" x14ac:dyDescent="0.3">
      <c r="C1710" t="s">
        <v>1971</v>
      </c>
      <c r="D1710" t="s">
        <v>26</v>
      </c>
      <c r="E1710" t="s">
        <v>2141</v>
      </c>
      <c r="F1710" t="s">
        <v>2137</v>
      </c>
      <c r="G1710" t="s">
        <v>2138</v>
      </c>
      <c r="H1710" t="s">
        <v>2138</v>
      </c>
      <c r="I1710" t="s">
        <v>2138</v>
      </c>
      <c r="J1710" t="s">
        <v>2139</v>
      </c>
      <c r="K1710" t="s">
        <v>4038</v>
      </c>
    </row>
    <row r="1711" spans="3:11" x14ac:dyDescent="0.3">
      <c r="C1711" t="s">
        <v>1972</v>
      </c>
      <c r="D1711" t="s">
        <v>26</v>
      </c>
      <c r="E1711" t="s">
        <v>2141</v>
      </c>
      <c r="F1711" t="s">
        <v>2137</v>
      </c>
      <c r="G1711" t="s">
        <v>2138</v>
      </c>
      <c r="H1711" t="s">
        <v>2138</v>
      </c>
      <c r="I1711" t="s">
        <v>2138</v>
      </c>
      <c r="J1711" t="s">
        <v>2139</v>
      </c>
      <c r="K1711" t="s">
        <v>4039</v>
      </c>
    </row>
    <row r="1712" spans="3:11" x14ac:dyDescent="0.3">
      <c r="C1712" t="s">
        <v>1973</v>
      </c>
      <c r="D1712" t="s">
        <v>26</v>
      </c>
      <c r="E1712" t="s">
        <v>2141</v>
      </c>
      <c r="F1712" t="s">
        <v>2137</v>
      </c>
      <c r="G1712" t="s">
        <v>2138</v>
      </c>
      <c r="H1712" t="s">
        <v>2138</v>
      </c>
      <c r="I1712" t="s">
        <v>2138</v>
      </c>
      <c r="J1712" t="s">
        <v>2139</v>
      </c>
      <c r="K1712" t="s">
        <v>4040</v>
      </c>
    </row>
    <row r="1713" spans="3:11" x14ac:dyDescent="0.3">
      <c r="C1713" t="s">
        <v>1974</v>
      </c>
      <c r="D1713" t="s">
        <v>26</v>
      </c>
      <c r="E1713" t="s">
        <v>2141</v>
      </c>
      <c r="F1713" t="s">
        <v>2137</v>
      </c>
      <c r="G1713" t="s">
        <v>2138</v>
      </c>
      <c r="H1713" t="s">
        <v>2138</v>
      </c>
      <c r="I1713" t="s">
        <v>2138</v>
      </c>
      <c r="J1713" t="s">
        <v>2139</v>
      </c>
      <c r="K1713" t="s">
        <v>4041</v>
      </c>
    </row>
    <row r="1714" spans="3:11" x14ac:dyDescent="0.3">
      <c r="C1714" t="s">
        <v>1975</v>
      </c>
      <c r="D1714" t="s">
        <v>26</v>
      </c>
      <c r="E1714" t="s">
        <v>2141</v>
      </c>
      <c r="F1714" t="s">
        <v>2137</v>
      </c>
      <c r="G1714" t="s">
        <v>2138</v>
      </c>
      <c r="H1714" t="s">
        <v>2138</v>
      </c>
      <c r="I1714" t="s">
        <v>2138</v>
      </c>
      <c r="J1714" t="s">
        <v>2139</v>
      </c>
      <c r="K1714" t="s">
        <v>4042</v>
      </c>
    </row>
    <row r="1715" spans="3:11" x14ac:dyDescent="0.3">
      <c r="C1715" t="s">
        <v>1976</v>
      </c>
      <c r="D1715" t="s">
        <v>26</v>
      </c>
      <c r="E1715" t="s">
        <v>2141</v>
      </c>
      <c r="F1715" t="s">
        <v>2137</v>
      </c>
      <c r="G1715" t="s">
        <v>2138</v>
      </c>
      <c r="H1715" t="s">
        <v>2138</v>
      </c>
      <c r="I1715" t="s">
        <v>2138</v>
      </c>
      <c r="J1715" t="s">
        <v>2139</v>
      </c>
      <c r="K1715" t="s">
        <v>4043</v>
      </c>
    </row>
    <row r="1716" spans="3:11" x14ac:dyDescent="0.3">
      <c r="C1716" t="s">
        <v>2002</v>
      </c>
      <c r="D1716" t="s">
        <v>26</v>
      </c>
      <c r="E1716" t="s">
        <v>2141</v>
      </c>
      <c r="F1716" t="s">
        <v>2137</v>
      </c>
      <c r="G1716" t="s">
        <v>2138</v>
      </c>
      <c r="H1716" t="s">
        <v>2138</v>
      </c>
      <c r="I1716" t="s">
        <v>2138</v>
      </c>
      <c r="J1716" t="s">
        <v>2139</v>
      </c>
      <c r="K1716" t="s">
        <v>4044</v>
      </c>
    </row>
    <row r="1717" spans="3:11" x14ac:dyDescent="0.3">
      <c r="C1717" t="s">
        <v>2003</v>
      </c>
      <c r="D1717" t="s">
        <v>26</v>
      </c>
      <c r="E1717" t="s">
        <v>2141</v>
      </c>
      <c r="F1717" t="s">
        <v>2137</v>
      </c>
      <c r="G1717" t="s">
        <v>2138</v>
      </c>
      <c r="H1717" t="s">
        <v>2138</v>
      </c>
      <c r="I1717" t="s">
        <v>2138</v>
      </c>
      <c r="J1717" t="s">
        <v>2139</v>
      </c>
      <c r="K1717" t="s">
        <v>4045</v>
      </c>
    </row>
    <row r="1718" spans="3:11" x14ac:dyDescent="0.3">
      <c r="C1718" t="s">
        <v>2004</v>
      </c>
      <c r="D1718" t="s">
        <v>26</v>
      </c>
      <c r="E1718" t="s">
        <v>2141</v>
      </c>
      <c r="F1718" t="s">
        <v>2137</v>
      </c>
      <c r="G1718" t="s">
        <v>2138</v>
      </c>
      <c r="H1718" t="s">
        <v>2138</v>
      </c>
      <c r="I1718" t="s">
        <v>2138</v>
      </c>
      <c r="J1718" t="s">
        <v>2139</v>
      </c>
      <c r="K1718" t="s">
        <v>4046</v>
      </c>
    </row>
    <row r="1719" spans="3:11" x14ac:dyDescent="0.3">
      <c r="C1719" t="s">
        <v>2006</v>
      </c>
      <c r="D1719" t="s">
        <v>26</v>
      </c>
      <c r="E1719" t="s">
        <v>2141</v>
      </c>
      <c r="F1719" t="s">
        <v>2137</v>
      </c>
      <c r="G1719" t="s">
        <v>2138</v>
      </c>
      <c r="H1719" t="s">
        <v>2138</v>
      </c>
      <c r="I1719" t="s">
        <v>2138</v>
      </c>
      <c r="J1719" t="s">
        <v>2139</v>
      </c>
      <c r="K1719" t="s">
        <v>4047</v>
      </c>
    </row>
    <row r="1720" spans="3:11" x14ac:dyDescent="0.3">
      <c r="C1720" t="s">
        <v>2007</v>
      </c>
      <c r="D1720" t="s">
        <v>26</v>
      </c>
      <c r="E1720" t="s">
        <v>2141</v>
      </c>
      <c r="F1720" t="s">
        <v>2137</v>
      </c>
      <c r="G1720" t="s">
        <v>2138</v>
      </c>
      <c r="H1720" t="s">
        <v>2138</v>
      </c>
      <c r="I1720" t="s">
        <v>2138</v>
      </c>
      <c r="J1720" t="s">
        <v>2139</v>
      </c>
      <c r="K1720" t="s">
        <v>4048</v>
      </c>
    </row>
    <row r="1721" spans="3:11" x14ac:dyDescent="0.3">
      <c r="C1721" t="s">
        <v>2008</v>
      </c>
      <c r="D1721" t="s">
        <v>26</v>
      </c>
      <c r="E1721" t="s">
        <v>2141</v>
      </c>
      <c r="F1721" t="s">
        <v>2137</v>
      </c>
      <c r="G1721" t="s">
        <v>2138</v>
      </c>
      <c r="H1721" t="s">
        <v>2138</v>
      </c>
      <c r="I1721" t="s">
        <v>2138</v>
      </c>
      <c r="J1721" t="s">
        <v>2139</v>
      </c>
      <c r="K1721" t="s">
        <v>4049</v>
      </c>
    </row>
    <row r="1722" spans="3:11" x14ac:dyDescent="0.3">
      <c r="C1722" t="s">
        <v>2009</v>
      </c>
      <c r="D1722" t="s">
        <v>26</v>
      </c>
      <c r="E1722" t="s">
        <v>2141</v>
      </c>
      <c r="F1722" t="s">
        <v>2137</v>
      </c>
      <c r="G1722" t="s">
        <v>2138</v>
      </c>
      <c r="H1722" t="s">
        <v>2138</v>
      </c>
      <c r="I1722" t="s">
        <v>2138</v>
      </c>
      <c r="J1722" t="s">
        <v>2139</v>
      </c>
      <c r="K1722" t="s">
        <v>4050</v>
      </c>
    </row>
    <row r="1723" spans="3:11" x14ac:dyDescent="0.3">
      <c r="C1723" t="s">
        <v>2010</v>
      </c>
      <c r="D1723" t="s">
        <v>26</v>
      </c>
      <c r="E1723" t="s">
        <v>2141</v>
      </c>
      <c r="F1723" t="s">
        <v>2137</v>
      </c>
      <c r="G1723" t="s">
        <v>2138</v>
      </c>
      <c r="H1723" t="s">
        <v>2138</v>
      </c>
      <c r="I1723" t="s">
        <v>2138</v>
      </c>
      <c r="J1723" t="s">
        <v>2139</v>
      </c>
      <c r="K1723" t="s">
        <v>4051</v>
      </c>
    </row>
    <row r="1724" spans="3:11" x14ac:dyDescent="0.3">
      <c r="C1724" t="s">
        <v>2012</v>
      </c>
      <c r="D1724" t="s">
        <v>26</v>
      </c>
      <c r="E1724" t="s">
        <v>2141</v>
      </c>
      <c r="F1724" t="s">
        <v>2137</v>
      </c>
      <c r="G1724" t="s">
        <v>2138</v>
      </c>
      <c r="H1724" t="s">
        <v>2138</v>
      </c>
      <c r="I1724" t="s">
        <v>2138</v>
      </c>
      <c r="J1724" t="s">
        <v>2139</v>
      </c>
      <c r="K1724" t="s">
        <v>4052</v>
      </c>
    </row>
    <row r="1725" spans="3:11" x14ac:dyDescent="0.3">
      <c r="C1725" t="s">
        <v>2014</v>
      </c>
      <c r="D1725" t="s">
        <v>26</v>
      </c>
      <c r="E1725" t="s">
        <v>2141</v>
      </c>
      <c r="F1725" t="s">
        <v>2137</v>
      </c>
      <c r="G1725" t="s">
        <v>2138</v>
      </c>
      <c r="H1725" t="s">
        <v>2138</v>
      </c>
      <c r="I1725" t="s">
        <v>2138</v>
      </c>
      <c r="J1725" t="s">
        <v>2139</v>
      </c>
      <c r="K1725" t="s">
        <v>4053</v>
      </c>
    </row>
    <row r="1726" spans="3:11" x14ac:dyDescent="0.3">
      <c r="C1726" t="s">
        <v>2015</v>
      </c>
      <c r="D1726" t="s">
        <v>26</v>
      </c>
      <c r="E1726" t="s">
        <v>2141</v>
      </c>
      <c r="F1726" t="s">
        <v>2137</v>
      </c>
      <c r="G1726" t="s">
        <v>2138</v>
      </c>
      <c r="H1726" t="s">
        <v>2138</v>
      </c>
      <c r="I1726" t="s">
        <v>2138</v>
      </c>
      <c r="J1726" t="s">
        <v>2139</v>
      </c>
      <c r="K1726" t="s">
        <v>4054</v>
      </c>
    </row>
    <row r="1727" spans="3:11" x14ac:dyDescent="0.3">
      <c r="C1727" t="s">
        <v>2016</v>
      </c>
      <c r="D1727" t="s">
        <v>26</v>
      </c>
      <c r="E1727" t="s">
        <v>2141</v>
      </c>
      <c r="F1727" t="s">
        <v>2137</v>
      </c>
      <c r="G1727" t="s">
        <v>2138</v>
      </c>
      <c r="H1727" t="s">
        <v>2138</v>
      </c>
      <c r="I1727" t="s">
        <v>2138</v>
      </c>
      <c r="J1727" t="s">
        <v>2139</v>
      </c>
      <c r="K1727" t="s">
        <v>4055</v>
      </c>
    </row>
    <row r="1728" spans="3:11" x14ac:dyDescent="0.3">
      <c r="C1728" t="s">
        <v>2017</v>
      </c>
      <c r="D1728" t="s">
        <v>26</v>
      </c>
      <c r="E1728" t="s">
        <v>2141</v>
      </c>
      <c r="F1728" t="s">
        <v>2137</v>
      </c>
      <c r="G1728" t="s">
        <v>2138</v>
      </c>
      <c r="H1728" t="s">
        <v>2138</v>
      </c>
      <c r="I1728" t="s">
        <v>2138</v>
      </c>
      <c r="J1728" t="s">
        <v>2139</v>
      </c>
      <c r="K1728" t="s">
        <v>4056</v>
      </c>
    </row>
    <row r="1729" spans="3:11" x14ac:dyDescent="0.3">
      <c r="C1729" t="s">
        <v>2018</v>
      </c>
      <c r="D1729" t="s">
        <v>26</v>
      </c>
      <c r="E1729" t="s">
        <v>2141</v>
      </c>
      <c r="F1729" t="s">
        <v>2137</v>
      </c>
      <c r="G1729" t="s">
        <v>2138</v>
      </c>
      <c r="H1729" t="s">
        <v>2138</v>
      </c>
      <c r="I1729" t="s">
        <v>2138</v>
      </c>
      <c r="J1729" t="s">
        <v>2139</v>
      </c>
      <c r="K1729" t="s">
        <v>4057</v>
      </c>
    </row>
    <row r="1730" spans="3:11" x14ac:dyDescent="0.3">
      <c r="C1730" t="s">
        <v>2021</v>
      </c>
      <c r="D1730" t="s">
        <v>26</v>
      </c>
      <c r="E1730" t="s">
        <v>2141</v>
      </c>
      <c r="F1730" t="s">
        <v>2137</v>
      </c>
      <c r="G1730" t="s">
        <v>2138</v>
      </c>
      <c r="H1730" t="s">
        <v>2138</v>
      </c>
      <c r="I1730" t="s">
        <v>2138</v>
      </c>
      <c r="J1730" t="s">
        <v>2139</v>
      </c>
      <c r="K1730" t="s">
        <v>4058</v>
      </c>
    </row>
    <row r="1731" spans="3:11" x14ac:dyDescent="0.3">
      <c r="C1731" t="s">
        <v>2022</v>
      </c>
      <c r="D1731" t="s">
        <v>26</v>
      </c>
      <c r="E1731" t="s">
        <v>2141</v>
      </c>
      <c r="F1731" t="s">
        <v>2137</v>
      </c>
      <c r="G1731" t="s">
        <v>2138</v>
      </c>
      <c r="H1731" t="s">
        <v>2138</v>
      </c>
      <c r="I1731" t="s">
        <v>2138</v>
      </c>
      <c r="J1731" t="s">
        <v>2139</v>
      </c>
      <c r="K1731" t="s">
        <v>4059</v>
      </c>
    </row>
    <row r="1732" spans="3:11" x14ac:dyDescent="0.3">
      <c r="C1732" t="s">
        <v>2023</v>
      </c>
      <c r="D1732" t="s">
        <v>26</v>
      </c>
      <c r="E1732" t="s">
        <v>2141</v>
      </c>
      <c r="F1732" t="s">
        <v>2137</v>
      </c>
      <c r="G1732" t="s">
        <v>2138</v>
      </c>
      <c r="H1732" t="s">
        <v>2138</v>
      </c>
      <c r="I1732" t="s">
        <v>2138</v>
      </c>
      <c r="J1732" t="s">
        <v>2139</v>
      </c>
      <c r="K1732" t="s">
        <v>4060</v>
      </c>
    </row>
    <row r="1733" spans="3:11" x14ac:dyDescent="0.3">
      <c r="C1733" t="s">
        <v>2024</v>
      </c>
      <c r="D1733" t="s">
        <v>26</v>
      </c>
      <c r="E1733" t="s">
        <v>2141</v>
      </c>
      <c r="F1733" t="s">
        <v>2137</v>
      </c>
      <c r="G1733" t="s">
        <v>2138</v>
      </c>
      <c r="H1733" t="s">
        <v>2138</v>
      </c>
      <c r="I1733" t="s">
        <v>2138</v>
      </c>
      <c r="J1733" t="s">
        <v>2139</v>
      </c>
      <c r="K1733" t="s">
        <v>4061</v>
      </c>
    </row>
    <row r="1734" spans="3:11" x14ac:dyDescent="0.3">
      <c r="C1734" t="s">
        <v>2025</v>
      </c>
      <c r="D1734" t="s">
        <v>26</v>
      </c>
      <c r="E1734" t="s">
        <v>2141</v>
      </c>
      <c r="F1734" t="s">
        <v>2137</v>
      </c>
      <c r="G1734" t="s">
        <v>2138</v>
      </c>
      <c r="H1734" t="s">
        <v>2138</v>
      </c>
      <c r="I1734" t="s">
        <v>2138</v>
      </c>
      <c r="J1734" t="s">
        <v>2139</v>
      </c>
      <c r="K1734" t="s">
        <v>4062</v>
      </c>
    </row>
    <row r="1735" spans="3:11" x14ac:dyDescent="0.3">
      <c r="C1735" t="s">
        <v>2026</v>
      </c>
      <c r="D1735" t="s">
        <v>26</v>
      </c>
      <c r="E1735" t="s">
        <v>2141</v>
      </c>
      <c r="F1735" t="s">
        <v>2137</v>
      </c>
      <c r="G1735" t="s">
        <v>2138</v>
      </c>
      <c r="H1735" t="s">
        <v>2138</v>
      </c>
      <c r="I1735" t="s">
        <v>2138</v>
      </c>
      <c r="J1735" t="s">
        <v>2139</v>
      </c>
      <c r="K1735" t="s">
        <v>4063</v>
      </c>
    </row>
    <row r="1736" spans="3:11" x14ac:dyDescent="0.3">
      <c r="C1736" t="s">
        <v>2027</v>
      </c>
      <c r="D1736" t="s">
        <v>26</v>
      </c>
      <c r="E1736" t="s">
        <v>2141</v>
      </c>
      <c r="F1736" t="s">
        <v>2137</v>
      </c>
      <c r="G1736" t="s">
        <v>2138</v>
      </c>
      <c r="H1736" t="s">
        <v>2138</v>
      </c>
      <c r="I1736" t="s">
        <v>2138</v>
      </c>
      <c r="J1736" t="s">
        <v>2139</v>
      </c>
      <c r="K1736" t="s">
        <v>4064</v>
      </c>
    </row>
    <row r="1737" spans="3:11" x14ac:dyDescent="0.3">
      <c r="C1737" t="s">
        <v>2028</v>
      </c>
      <c r="D1737" t="s">
        <v>26</v>
      </c>
      <c r="E1737" t="s">
        <v>2141</v>
      </c>
      <c r="F1737" t="s">
        <v>2137</v>
      </c>
      <c r="G1737" t="s">
        <v>2138</v>
      </c>
      <c r="H1737" t="s">
        <v>2138</v>
      </c>
      <c r="I1737" t="s">
        <v>2138</v>
      </c>
      <c r="J1737" t="s">
        <v>2139</v>
      </c>
      <c r="K1737" t="s">
        <v>4065</v>
      </c>
    </row>
    <row r="1738" spans="3:11" x14ac:dyDescent="0.3">
      <c r="C1738" t="s">
        <v>2030</v>
      </c>
      <c r="D1738" t="s">
        <v>26</v>
      </c>
      <c r="E1738" t="s">
        <v>2141</v>
      </c>
      <c r="F1738" t="s">
        <v>2137</v>
      </c>
      <c r="G1738" t="s">
        <v>2138</v>
      </c>
      <c r="H1738" t="s">
        <v>2138</v>
      </c>
      <c r="I1738" t="s">
        <v>2138</v>
      </c>
      <c r="J1738" t="s">
        <v>2139</v>
      </c>
      <c r="K1738" t="s">
        <v>4066</v>
      </c>
    </row>
    <row r="1739" spans="3:11" x14ac:dyDescent="0.3">
      <c r="C1739" t="s">
        <v>2034</v>
      </c>
      <c r="D1739" t="s">
        <v>26</v>
      </c>
      <c r="E1739" t="s">
        <v>2141</v>
      </c>
      <c r="F1739" t="s">
        <v>2137</v>
      </c>
      <c r="G1739" t="s">
        <v>2138</v>
      </c>
      <c r="H1739" t="s">
        <v>2138</v>
      </c>
      <c r="I1739" t="s">
        <v>2138</v>
      </c>
      <c r="J1739" t="s">
        <v>2139</v>
      </c>
      <c r="K1739" t="s">
        <v>4067</v>
      </c>
    </row>
    <row r="1740" spans="3:11" x14ac:dyDescent="0.3">
      <c r="C1740" t="s">
        <v>2035</v>
      </c>
      <c r="D1740" t="s">
        <v>26</v>
      </c>
      <c r="E1740" t="s">
        <v>2141</v>
      </c>
      <c r="F1740" t="s">
        <v>2137</v>
      </c>
      <c r="G1740" t="s">
        <v>2138</v>
      </c>
      <c r="H1740" t="s">
        <v>2138</v>
      </c>
      <c r="I1740" t="s">
        <v>2138</v>
      </c>
      <c r="J1740" t="s">
        <v>2139</v>
      </c>
      <c r="K1740" t="s">
        <v>4068</v>
      </c>
    </row>
    <row r="1741" spans="3:11" x14ac:dyDescent="0.3">
      <c r="C1741" t="s">
        <v>2036</v>
      </c>
      <c r="D1741" t="s">
        <v>26</v>
      </c>
      <c r="E1741" t="s">
        <v>2141</v>
      </c>
      <c r="F1741" t="s">
        <v>2137</v>
      </c>
      <c r="G1741" t="s">
        <v>2138</v>
      </c>
      <c r="H1741" t="s">
        <v>2138</v>
      </c>
      <c r="I1741" t="s">
        <v>2138</v>
      </c>
      <c r="J1741" t="s">
        <v>2139</v>
      </c>
      <c r="K1741" t="s">
        <v>4069</v>
      </c>
    </row>
    <row r="1742" spans="3:11" x14ac:dyDescent="0.3">
      <c r="C1742" t="s">
        <v>2037</v>
      </c>
      <c r="D1742" t="s">
        <v>26</v>
      </c>
      <c r="E1742" t="s">
        <v>2141</v>
      </c>
      <c r="F1742" t="s">
        <v>2137</v>
      </c>
      <c r="G1742" t="s">
        <v>2138</v>
      </c>
      <c r="H1742" t="s">
        <v>2138</v>
      </c>
      <c r="I1742" t="s">
        <v>2138</v>
      </c>
      <c r="J1742" t="s">
        <v>2139</v>
      </c>
      <c r="K1742" t="s">
        <v>4070</v>
      </c>
    </row>
    <row r="1743" spans="3:11" x14ac:dyDescent="0.3">
      <c r="C1743" t="s">
        <v>2038</v>
      </c>
      <c r="D1743" t="s">
        <v>26</v>
      </c>
      <c r="E1743" t="s">
        <v>2141</v>
      </c>
      <c r="F1743" t="s">
        <v>2137</v>
      </c>
      <c r="G1743" t="s">
        <v>2138</v>
      </c>
      <c r="H1743" t="s">
        <v>2138</v>
      </c>
      <c r="I1743" t="s">
        <v>2138</v>
      </c>
      <c r="J1743" t="s">
        <v>2139</v>
      </c>
      <c r="K1743" t="s">
        <v>4071</v>
      </c>
    </row>
    <row r="1744" spans="3:11" x14ac:dyDescent="0.3">
      <c r="C1744" t="s">
        <v>2039</v>
      </c>
      <c r="D1744" t="s">
        <v>26</v>
      </c>
      <c r="E1744" t="s">
        <v>2141</v>
      </c>
      <c r="F1744" t="s">
        <v>2137</v>
      </c>
      <c r="G1744" t="s">
        <v>2138</v>
      </c>
      <c r="H1744" t="s">
        <v>2138</v>
      </c>
      <c r="I1744" t="s">
        <v>2138</v>
      </c>
      <c r="J1744" t="s">
        <v>2139</v>
      </c>
      <c r="K1744" t="s">
        <v>4072</v>
      </c>
    </row>
    <row r="1745" spans="3:11" x14ac:dyDescent="0.3">
      <c r="C1745" t="s">
        <v>2040</v>
      </c>
      <c r="D1745" t="s">
        <v>26</v>
      </c>
      <c r="E1745" t="s">
        <v>2141</v>
      </c>
      <c r="F1745" t="s">
        <v>2137</v>
      </c>
      <c r="G1745" t="s">
        <v>2138</v>
      </c>
      <c r="H1745" t="s">
        <v>2138</v>
      </c>
      <c r="I1745" t="s">
        <v>2138</v>
      </c>
      <c r="J1745" t="s">
        <v>2139</v>
      </c>
      <c r="K1745" t="s">
        <v>4073</v>
      </c>
    </row>
    <row r="1746" spans="3:11" x14ac:dyDescent="0.3">
      <c r="C1746" t="s">
        <v>2041</v>
      </c>
      <c r="D1746" t="s">
        <v>26</v>
      </c>
      <c r="E1746" t="s">
        <v>2141</v>
      </c>
      <c r="F1746" t="s">
        <v>2137</v>
      </c>
      <c r="G1746" t="s">
        <v>2138</v>
      </c>
      <c r="H1746" t="s">
        <v>2138</v>
      </c>
      <c r="I1746" t="s">
        <v>2138</v>
      </c>
      <c r="J1746" t="s">
        <v>2139</v>
      </c>
      <c r="K1746" t="s">
        <v>4074</v>
      </c>
    </row>
    <row r="1747" spans="3:11" x14ac:dyDescent="0.3">
      <c r="C1747" t="s">
        <v>2042</v>
      </c>
      <c r="D1747" t="s">
        <v>26</v>
      </c>
      <c r="E1747" t="s">
        <v>2141</v>
      </c>
      <c r="F1747" t="s">
        <v>2137</v>
      </c>
      <c r="G1747" t="s">
        <v>2138</v>
      </c>
      <c r="H1747" t="s">
        <v>2138</v>
      </c>
      <c r="I1747" t="s">
        <v>2138</v>
      </c>
      <c r="J1747" t="s">
        <v>2139</v>
      </c>
      <c r="K1747" t="s">
        <v>4075</v>
      </c>
    </row>
    <row r="1748" spans="3:11" x14ac:dyDescent="0.3">
      <c r="C1748" t="s">
        <v>2043</v>
      </c>
      <c r="D1748" t="s">
        <v>26</v>
      </c>
      <c r="E1748" t="s">
        <v>2141</v>
      </c>
      <c r="F1748" t="s">
        <v>2137</v>
      </c>
      <c r="G1748" t="s">
        <v>2138</v>
      </c>
      <c r="H1748" t="s">
        <v>2138</v>
      </c>
      <c r="I1748" t="s">
        <v>2138</v>
      </c>
      <c r="J1748" t="s">
        <v>2139</v>
      </c>
      <c r="K1748" t="s">
        <v>4076</v>
      </c>
    </row>
    <row r="1749" spans="3:11" x14ac:dyDescent="0.3">
      <c r="C1749" t="s">
        <v>2044</v>
      </c>
      <c r="D1749" t="s">
        <v>26</v>
      </c>
      <c r="E1749" t="s">
        <v>2141</v>
      </c>
      <c r="F1749" t="s">
        <v>2137</v>
      </c>
      <c r="G1749" t="s">
        <v>2138</v>
      </c>
      <c r="H1749" t="s">
        <v>2138</v>
      </c>
      <c r="I1749" t="s">
        <v>2138</v>
      </c>
      <c r="J1749" t="s">
        <v>2139</v>
      </c>
      <c r="K1749" t="s">
        <v>4077</v>
      </c>
    </row>
    <row r="1750" spans="3:11" x14ac:dyDescent="0.3">
      <c r="C1750" t="s">
        <v>2045</v>
      </c>
      <c r="D1750" t="s">
        <v>26</v>
      </c>
      <c r="E1750" t="s">
        <v>2141</v>
      </c>
      <c r="F1750" t="s">
        <v>2137</v>
      </c>
      <c r="G1750" t="s">
        <v>2138</v>
      </c>
      <c r="H1750" t="s">
        <v>2138</v>
      </c>
      <c r="I1750" t="s">
        <v>2138</v>
      </c>
      <c r="J1750" t="s">
        <v>2139</v>
      </c>
      <c r="K1750" t="s">
        <v>4078</v>
      </c>
    </row>
    <row r="1751" spans="3:11" x14ac:dyDescent="0.3">
      <c r="C1751" t="s">
        <v>2046</v>
      </c>
      <c r="D1751" t="s">
        <v>26</v>
      </c>
      <c r="E1751" t="s">
        <v>2141</v>
      </c>
      <c r="F1751" t="s">
        <v>2137</v>
      </c>
      <c r="G1751" t="s">
        <v>2138</v>
      </c>
      <c r="H1751" t="s">
        <v>2138</v>
      </c>
      <c r="I1751" t="s">
        <v>2138</v>
      </c>
      <c r="J1751" t="s">
        <v>2139</v>
      </c>
      <c r="K1751" t="s">
        <v>4079</v>
      </c>
    </row>
    <row r="1752" spans="3:11" x14ac:dyDescent="0.3">
      <c r="C1752" t="s">
        <v>2047</v>
      </c>
      <c r="D1752" t="s">
        <v>26</v>
      </c>
      <c r="E1752" t="s">
        <v>2141</v>
      </c>
      <c r="F1752" t="s">
        <v>2137</v>
      </c>
      <c r="G1752" t="s">
        <v>2138</v>
      </c>
      <c r="H1752" t="s">
        <v>2138</v>
      </c>
      <c r="I1752" t="s">
        <v>2138</v>
      </c>
      <c r="J1752" t="s">
        <v>2139</v>
      </c>
      <c r="K1752" t="s">
        <v>4080</v>
      </c>
    </row>
    <row r="1753" spans="3:11" x14ac:dyDescent="0.3">
      <c r="C1753" t="s">
        <v>2048</v>
      </c>
      <c r="D1753" t="s">
        <v>26</v>
      </c>
      <c r="E1753" t="s">
        <v>2141</v>
      </c>
      <c r="F1753" t="s">
        <v>2137</v>
      </c>
      <c r="G1753" t="s">
        <v>2138</v>
      </c>
      <c r="H1753" t="s">
        <v>2138</v>
      </c>
      <c r="I1753" t="s">
        <v>2138</v>
      </c>
      <c r="J1753" t="s">
        <v>2139</v>
      </c>
      <c r="K1753" t="s">
        <v>4081</v>
      </c>
    </row>
    <row r="1754" spans="3:11" x14ac:dyDescent="0.3">
      <c r="C1754" t="s">
        <v>2052</v>
      </c>
      <c r="D1754" t="s">
        <v>26</v>
      </c>
      <c r="E1754" t="s">
        <v>2141</v>
      </c>
      <c r="F1754" t="s">
        <v>2137</v>
      </c>
      <c r="G1754" t="s">
        <v>2138</v>
      </c>
      <c r="H1754" t="s">
        <v>2138</v>
      </c>
      <c r="I1754" t="s">
        <v>2138</v>
      </c>
      <c r="J1754" t="s">
        <v>2139</v>
      </c>
      <c r="K1754" t="s">
        <v>4082</v>
      </c>
    </row>
    <row r="1755" spans="3:11" x14ac:dyDescent="0.3">
      <c r="C1755" t="s">
        <v>2053</v>
      </c>
      <c r="D1755" t="s">
        <v>26</v>
      </c>
      <c r="E1755" t="s">
        <v>2141</v>
      </c>
      <c r="F1755" t="s">
        <v>2137</v>
      </c>
      <c r="G1755" t="s">
        <v>2138</v>
      </c>
      <c r="H1755" t="s">
        <v>2138</v>
      </c>
      <c r="I1755" t="s">
        <v>2138</v>
      </c>
      <c r="J1755" t="s">
        <v>2139</v>
      </c>
      <c r="K1755" t="s">
        <v>4083</v>
      </c>
    </row>
    <row r="1756" spans="3:11" x14ac:dyDescent="0.3">
      <c r="C1756" t="s">
        <v>2054</v>
      </c>
      <c r="D1756" t="s">
        <v>26</v>
      </c>
      <c r="E1756" t="s">
        <v>2141</v>
      </c>
      <c r="F1756" t="s">
        <v>2137</v>
      </c>
      <c r="G1756" t="s">
        <v>2138</v>
      </c>
      <c r="H1756" t="s">
        <v>2138</v>
      </c>
      <c r="I1756" t="s">
        <v>2138</v>
      </c>
      <c r="J1756" t="s">
        <v>2139</v>
      </c>
      <c r="K1756" t="s">
        <v>4084</v>
      </c>
    </row>
    <row r="1757" spans="3:11" x14ac:dyDescent="0.3">
      <c r="C1757" t="s">
        <v>2055</v>
      </c>
      <c r="D1757" t="s">
        <v>26</v>
      </c>
      <c r="E1757" t="s">
        <v>2141</v>
      </c>
      <c r="F1757" t="s">
        <v>2137</v>
      </c>
      <c r="G1757" t="s">
        <v>2138</v>
      </c>
      <c r="H1757" t="s">
        <v>2138</v>
      </c>
      <c r="I1757" t="s">
        <v>2138</v>
      </c>
      <c r="J1757" t="s">
        <v>2139</v>
      </c>
      <c r="K1757" t="s">
        <v>4085</v>
      </c>
    </row>
    <row r="1758" spans="3:11" x14ac:dyDescent="0.3">
      <c r="C1758" t="s">
        <v>2056</v>
      </c>
      <c r="D1758" t="s">
        <v>26</v>
      </c>
      <c r="E1758" t="s">
        <v>2141</v>
      </c>
      <c r="F1758" t="s">
        <v>2137</v>
      </c>
      <c r="G1758" t="s">
        <v>2138</v>
      </c>
      <c r="H1758" t="s">
        <v>2138</v>
      </c>
      <c r="I1758" t="s">
        <v>2138</v>
      </c>
      <c r="J1758" t="s">
        <v>2139</v>
      </c>
      <c r="K1758" t="s">
        <v>4086</v>
      </c>
    </row>
    <row r="1759" spans="3:11" x14ac:dyDescent="0.3">
      <c r="C1759" t="s">
        <v>2057</v>
      </c>
      <c r="D1759" t="s">
        <v>26</v>
      </c>
      <c r="E1759" t="s">
        <v>2141</v>
      </c>
      <c r="F1759" t="s">
        <v>2137</v>
      </c>
      <c r="G1759" t="s">
        <v>2138</v>
      </c>
      <c r="H1759" t="s">
        <v>2138</v>
      </c>
      <c r="I1759" t="s">
        <v>2138</v>
      </c>
      <c r="J1759" t="s">
        <v>2139</v>
      </c>
      <c r="K1759" t="s">
        <v>4087</v>
      </c>
    </row>
    <row r="1760" spans="3:11" x14ac:dyDescent="0.3">
      <c r="C1760" t="s">
        <v>2058</v>
      </c>
      <c r="D1760" t="s">
        <v>26</v>
      </c>
      <c r="E1760" t="s">
        <v>2141</v>
      </c>
      <c r="F1760" t="s">
        <v>2137</v>
      </c>
      <c r="G1760" t="s">
        <v>2138</v>
      </c>
      <c r="H1760" t="s">
        <v>2138</v>
      </c>
      <c r="I1760" t="s">
        <v>2138</v>
      </c>
      <c r="J1760" t="s">
        <v>2139</v>
      </c>
      <c r="K1760" t="s">
        <v>4088</v>
      </c>
    </row>
    <row r="1761" spans="3:11" x14ac:dyDescent="0.3">
      <c r="C1761" t="s">
        <v>2059</v>
      </c>
      <c r="D1761" t="s">
        <v>26</v>
      </c>
      <c r="E1761" t="s">
        <v>2141</v>
      </c>
      <c r="F1761" t="s">
        <v>2137</v>
      </c>
      <c r="G1761" t="s">
        <v>2138</v>
      </c>
      <c r="H1761" t="s">
        <v>2138</v>
      </c>
      <c r="I1761" t="s">
        <v>2138</v>
      </c>
      <c r="J1761" t="s">
        <v>2139</v>
      </c>
      <c r="K1761" t="s">
        <v>4089</v>
      </c>
    </row>
    <row r="1762" spans="3:11" x14ac:dyDescent="0.3">
      <c r="C1762" t="s">
        <v>2060</v>
      </c>
      <c r="D1762" t="s">
        <v>26</v>
      </c>
      <c r="E1762" t="s">
        <v>2141</v>
      </c>
      <c r="F1762" t="s">
        <v>2137</v>
      </c>
      <c r="G1762" t="s">
        <v>2138</v>
      </c>
      <c r="H1762" t="s">
        <v>2138</v>
      </c>
      <c r="I1762" t="s">
        <v>2138</v>
      </c>
      <c r="J1762" t="s">
        <v>2139</v>
      </c>
      <c r="K1762" t="s">
        <v>4090</v>
      </c>
    </row>
    <row r="1763" spans="3:11" x14ac:dyDescent="0.3">
      <c r="C1763" t="s">
        <v>2061</v>
      </c>
      <c r="D1763" t="s">
        <v>26</v>
      </c>
      <c r="E1763" t="s">
        <v>2141</v>
      </c>
      <c r="F1763" t="s">
        <v>2137</v>
      </c>
      <c r="G1763" t="s">
        <v>2138</v>
      </c>
      <c r="H1763" t="s">
        <v>2138</v>
      </c>
      <c r="I1763" t="s">
        <v>2138</v>
      </c>
      <c r="J1763" t="s">
        <v>2139</v>
      </c>
      <c r="K1763" t="s">
        <v>4091</v>
      </c>
    </row>
    <row r="1764" spans="3:11" x14ac:dyDescent="0.3">
      <c r="C1764" t="s">
        <v>2062</v>
      </c>
      <c r="D1764" t="s">
        <v>26</v>
      </c>
      <c r="E1764" t="s">
        <v>2141</v>
      </c>
      <c r="F1764" t="s">
        <v>2137</v>
      </c>
      <c r="G1764" t="s">
        <v>2138</v>
      </c>
      <c r="H1764" t="s">
        <v>2138</v>
      </c>
      <c r="I1764" t="s">
        <v>2138</v>
      </c>
      <c r="J1764" t="s">
        <v>2139</v>
      </c>
      <c r="K1764" t="s">
        <v>4092</v>
      </c>
    </row>
    <row r="1765" spans="3:11" x14ac:dyDescent="0.3">
      <c r="C1765" t="s">
        <v>2063</v>
      </c>
      <c r="D1765" t="s">
        <v>26</v>
      </c>
      <c r="E1765" t="s">
        <v>2141</v>
      </c>
      <c r="F1765" t="s">
        <v>2137</v>
      </c>
      <c r="G1765" t="s">
        <v>2138</v>
      </c>
      <c r="H1765" t="s">
        <v>2138</v>
      </c>
      <c r="I1765" t="s">
        <v>2138</v>
      </c>
      <c r="J1765" t="s">
        <v>2139</v>
      </c>
      <c r="K1765" t="s">
        <v>4093</v>
      </c>
    </row>
    <row r="1766" spans="3:11" x14ac:dyDescent="0.3">
      <c r="C1766" t="s">
        <v>2064</v>
      </c>
      <c r="D1766" t="s">
        <v>26</v>
      </c>
      <c r="E1766" t="s">
        <v>2141</v>
      </c>
      <c r="F1766" t="s">
        <v>2137</v>
      </c>
      <c r="G1766" t="s">
        <v>2138</v>
      </c>
      <c r="H1766" t="s">
        <v>2138</v>
      </c>
      <c r="I1766" t="s">
        <v>2138</v>
      </c>
      <c r="J1766" t="s">
        <v>2139</v>
      </c>
      <c r="K1766" t="s">
        <v>4094</v>
      </c>
    </row>
    <row r="1767" spans="3:11" x14ac:dyDescent="0.3">
      <c r="C1767" t="s">
        <v>2065</v>
      </c>
      <c r="D1767" t="s">
        <v>26</v>
      </c>
      <c r="E1767" t="s">
        <v>2141</v>
      </c>
      <c r="F1767" t="s">
        <v>2137</v>
      </c>
      <c r="G1767" t="s">
        <v>2138</v>
      </c>
      <c r="H1767" t="s">
        <v>2138</v>
      </c>
      <c r="I1767" t="s">
        <v>2138</v>
      </c>
      <c r="J1767" t="s">
        <v>2139</v>
      </c>
      <c r="K1767" t="s">
        <v>4095</v>
      </c>
    </row>
    <row r="1768" spans="3:11" x14ac:dyDescent="0.3">
      <c r="C1768" t="s">
        <v>2066</v>
      </c>
      <c r="D1768" t="s">
        <v>26</v>
      </c>
      <c r="E1768" t="s">
        <v>2141</v>
      </c>
      <c r="F1768" t="s">
        <v>2137</v>
      </c>
      <c r="G1768" t="s">
        <v>2138</v>
      </c>
      <c r="H1768" t="s">
        <v>2138</v>
      </c>
      <c r="I1768" t="s">
        <v>2138</v>
      </c>
      <c r="J1768" t="s">
        <v>2139</v>
      </c>
      <c r="K1768" t="s">
        <v>4096</v>
      </c>
    </row>
    <row r="1769" spans="3:11" x14ac:dyDescent="0.3">
      <c r="C1769" t="s">
        <v>2067</v>
      </c>
      <c r="D1769" t="s">
        <v>26</v>
      </c>
      <c r="E1769" t="s">
        <v>2141</v>
      </c>
      <c r="F1769" t="s">
        <v>2137</v>
      </c>
      <c r="G1769" t="s">
        <v>2138</v>
      </c>
      <c r="H1769" t="s">
        <v>2138</v>
      </c>
      <c r="I1769" t="s">
        <v>2138</v>
      </c>
      <c r="J1769" t="s">
        <v>2139</v>
      </c>
      <c r="K1769" t="s">
        <v>4097</v>
      </c>
    </row>
    <row r="1770" spans="3:11" x14ac:dyDescent="0.3">
      <c r="C1770" t="s">
        <v>2068</v>
      </c>
      <c r="D1770" t="s">
        <v>26</v>
      </c>
      <c r="E1770" t="s">
        <v>2141</v>
      </c>
      <c r="F1770" t="s">
        <v>2137</v>
      </c>
      <c r="G1770" t="s">
        <v>2138</v>
      </c>
      <c r="H1770" t="s">
        <v>2138</v>
      </c>
      <c r="I1770" t="s">
        <v>2138</v>
      </c>
      <c r="J1770" t="s">
        <v>2139</v>
      </c>
      <c r="K1770" t="s">
        <v>4098</v>
      </c>
    </row>
    <row r="1771" spans="3:11" x14ac:dyDescent="0.3">
      <c r="C1771" t="s">
        <v>2069</v>
      </c>
      <c r="D1771" t="s">
        <v>26</v>
      </c>
      <c r="E1771" t="s">
        <v>2141</v>
      </c>
      <c r="F1771" t="s">
        <v>2137</v>
      </c>
      <c r="G1771" t="s">
        <v>2138</v>
      </c>
      <c r="H1771" t="s">
        <v>2138</v>
      </c>
      <c r="I1771" t="s">
        <v>2138</v>
      </c>
      <c r="J1771" t="s">
        <v>2139</v>
      </c>
      <c r="K1771" t="s">
        <v>4099</v>
      </c>
    </row>
    <row r="1772" spans="3:11" x14ac:dyDescent="0.3">
      <c r="C1772" t="s">
        <v>2070</v>
      </c>
      <c r="D1772" t="s">
        <v>26</v>
      </c>
      <c r="E1772" t="s">
        <v>2141</v>
      </c>
      <c r="F1772" t="s">
        <v>2137</v>
      </c>
      <c r="G1772" t="s">
        <v>2138</v>
      </c>
      <c r="H1772" t="s">
        <v>2138</v>
      </c>
      <c r="I1772" t="s">
        <v>2138</v>
      </c>
      <c r="J1772" t="s">
        <v>2139</v>
      </c>
      <c r="K1772" t="s">
        <v>4100</v>
      </c>
    </row>
    <row r="1773" spans="3:11" x14ac:dyDescent="0.3">
      <c r="C1773" t="s">
        <v>2071</v>
      </c>
      <c r="D1773" t="s">
        <v>26</v>
      </c>
      <c r="E1773" t="s">
        <v>2141</v>
      </c>
      <c r="F1773" t="s">
        <v>2137</v>
      </c>
      <c r="G1773" t="s">
        <v>2138</v>
      </c>
      <c r="H1773" t="s">
        <v>2138</v>
      </c>
      <c r="I1773" t="s">
        <v>2138</v>
      </c>
      <c r="J1773" t="s">
        <v>2139</v>
      </c>
      <c r="K1773" t="s">
        <v>4101</v>
      </c>
    </row>
    <row r="1774" spans="3:11" x14ac:dyDescent="0.3">
      <c r="C1774" t="s">
        <v>2072</v>
      </c>
      <c r="D1774" t="s">
        <v>26</v>
      </c>
      <c r="E1774" t="s">
        <v>2141</v>
      </c>
      <c r="F1774" t="s">
        <v>2137</v>
      </c>
      <c r="G1774" t="s">
        <v>2138</v>
      </c>
      <c r="H1774" t="s">
        <v>2138</v>
      </c>
      <c r="I1774" t="s">
        <v>2138</v>
      </c>
      <c r="J1774" t="s">
        <v>2139</v>
      </c>
      <c r="K1774" t="s">
        <v>4102</v>
      </c>
    </row>
    <row r="1775" spans="3:11" x14ac:dyDescent="0.3">
      <c r="C1775" t="s">
        <v>2073</v>
      </c>
      <c r="D1775" t="s">
        <v>26</v>
      </c>
      <c r="E1775" t="s">
        <v>2141</v>
      </c>
      <c r="F1775" t="s">
        <v>2137</v>
      </c>
      <c r="G1775" t="s">
        <v>2138</v>
      </c>
      <c r="H1775" t="s">
        <v>2138</v>
      </c>
      <c r="I1775" t="s">
        <v>2138</v>
      </c>
      <c r="J1775" t="s">
        <v>2139</v>
      </c>
      <c r="K1775" t="s">
        <v>4103</v>
      </c>
    </row>
    <row r="1776" spans="3:11" x14ac:dyDescent="0.3">
      <c r="C1776" t="s">
        <v>2074</v>
      </c>
      <c r="D1776" t="s">
        <v>26</v>
      </c>
      <c r="E1776" t="s">
        <v>2141</v>
      </c>
      <c r="F1776" t="s">
        <v>2137</v>
      </c>
      <c r="G1776" t="s">
        <v>2138</v>
      </c>
      <c r="H1776" t="s">
        <v>2138</v>
      </c>
      <c r="I1776" t="s">
        <v>2138</v>
      </c>
      <c r="J1776" t="s">
        <v>2139</v>
      </c>
      <c r="K1776" t="s">
        <v>4104</v>
      </c>
    </row>
    <row r="1777" spans="3:11" x14ac:dyDescent="0.3">
      <c r="C1777" t="s">
        <v>2075</v>
      </c>
      <c r="D1777" t="s">
        <v>26</v>
      </c>
      <c r="E1777" t="s">
        <v>2141</v>
      </c>
      <c r="F1777" t="s">
        <v>2137</v>
      </c>
      <c r="G1777" t="s">
        <v>2138</v>
      </c>
      <c r="H1777" t="s">
        <v>2138</v>
      </c>
      <c r="I1777" t="s">
        <v>2138</v>
      </c>
      <c r="J1777" t="s">
        <v>2139</v>
      </c>
      <c r="K1777" t="s">
        <v>4105</v>
      </c>
    </row>
    <row r="1778" spans="3:11" x14ac:dyDescent="0.3">
      <c r="C1778" t="s">
        <v>2077</v>
      </c>
      <c r="D1778" t="s">
        <v>26</v>
      </c>
      <c r="E1778" t="s">
        <v>2141</v>
      </c>
      <c r="F1778" t="s">
        <v>2137</v>
      </c>
      <c r="G1778" t="s">
        <v>2138</v>
      </c>
      <c r="H1778" t="s">
        <v>2138</v>
      </c>
      <c r="I1778" t="s">
        <v>2138</v>
      </c>
      <c r="J1778" t="s">
        <v>2139</v>
      </c>
      <c r="K1778" t="s">
        <v>4106</v>
      </c>
    </row>
    <row r="1779" spans="3:11" x14ac:dyDescent="0.3">
      <c r="C1779" t="s">
        <v>2081</v>
      </c>
      <c r="D1779" t="s">
        <v>26</v>
      </c>
      <c r="E1779" t="s">
        <v>2141</v>
      </c>
      <c r="F1779" t="s">
        <v>2137</v>
      </c>
      <c r="G1779" t="s">
        <v>2138</v>
      </c>
      <c r="H1779" t="s">
        <v>2138</v>
      </c>
      <c r="I1779" t="s">
        <v>2138</v>
      </c>
      <c r="J1779" t="s">
        <v>2139</v>
      </c>
      <c r="K1779" t="s">
        <v>4107</v>
      </c>
    </row>
    <row r="1780" spans="3:11" x14ac:dyDescent="0.3">
      <c r="C1780" t="s">
        <v>2082</v>
      </c>
      <c r="D1780" t="s">
        <v>26</v>
      </c>
      <c r="E1780" t="s">
        <v>2141</v>
      </c>
      <c r="F1780" t="s">
        <v>2137</v>
      </c>
      <c r="G1780" t="s">
        <v>2138</v>
      </c>
      <c r="H1780" t="s">
        <v>2138</v>
      </c>
      <c r="I1780" t="s">
        <v>2138</v>
      </c>
      <c r="J1780" t="s">
        <v>2139</v>
      </c>
      <c r="K1780" t="s">
        <v>4108</v>
      </c>
    </row>
    <row r="1781" spans="3:11" x14ac:dyDescent="0.3">
      <c r="C1781" t="s">
        <v>2083</v>
      </c>
      <c r="D1781" t="s">
        <v>26</v>
      </c>
      <c r="E1781" t="s">
        <v>2141</v>
      </c>
      <c r="F1781" t="s">
        <v>2137</v>
      </c>
      <c r="G1781" t="s">
        <v>2138</v>
      </c>
      <c r="H1781" t="s">
        <v>2138</v>
      </c>
      <c r="I1781" t="s">
        <v>2138</v>
      </c>
      <c r="J1781" t="s">
        <v>2139</v>
      </c>
      <c r="K1781" t="s">
        <v>4109</v>
      </c>
    </row>
    <row r="1782" spans="3:11" x14ac:dyDescent="0.3">
      <c r="C1782" t="s">
        <v>2084</v>
      </c>
      <c r="D1782" t="s">
        <v>26</v>
      </c>
      <c r="E1782" t="s">
        <v>2141</v>
      </c>
      <c r="F1782" t="s">
        <v>2137</v>
      </c>
      <c r="G1782" t="s">
        <v>2138</v>
      </c>
      <c r="H1782" t="s">
        <v>2138</v>
      </c>
      <c r="I1782" t="s">
        <v>2138</v>
      </c>
      <c r="J1782" t="s">
        <v>2139</v>
      </c>
      <c r="K1782" t="s">
        <v>4110</v>
      </c>
    </row>
    <row r="1783" spans="3:11" x14ac:dyDescent="0.3">
      <c r="C1783" t="s">
        <v>2085</v>
      </c>
      <c r="D1783" t="s">
        <v>26</v>
      </c>
      <c r="E1783" t="s">
        <v>2141</v>
      </c>
      <c r="F1783" t="s">
        <v>2137</v>
      </c>
      <c r="G1783" t="s">
        <v>2138</v>
      </c>
      <c r="H1783" t="s">
        <v>2138</v>
      </c>
      <c r="I1783" t="s">
        <v>2138</v>
      </c>
      <c r="J1783" t="s">
        <v>2139</v>
      </c>
      <c r="K1783" t="s">
        <v>4111</v>
      </c>
    </row>
    <row r="1784" spans="3:11" x14ac:dyDescent="0.3">
      <c r="C1784" t="s">
        <v>2086</v>
      </c>
      <c r="D1784" t="s">
        <v>26</v>
      </c>
      <c r="E1784" t="s">
        <v>2141</v>
      </c>
      <c r="F1784" t="s">
        <v>2137</v>
      </c>
      <c r="G1784" t="s">
        <v>2138</v>
      </c>
      <c r="H1784" t="s">
        <v>2138</v>
      </c>
      <c r="I1784" t="s">
        <v>2138</v>
      </c>
      <c r="J1784" t="s">
        <v>2139</v>
      </c>
      <c r="K1784" t="s">
        <v>4112</v>
      </c>
    </row>
    <row r="1785" spans="3:11" x14ac:dyDescent="0.3">
      <c r="C1785" t="s">
        <v>2087</v>
      </c>
      <c r="D1785" t="s">
        <v>26</v>
      </c>
      <c r="E1785" t="s">
        <v>2141</v>
      </c>
      <c r="F1785" t="s">
        <v>2137</v>
      </c>
      <c r="G1785" t="s">
        <v>2138</v>
      </c>
      <c r="H1785" t="s">
        <v>2138</v>
      </c>
      <c r="I1785" t="s">
        <v>2138</v>
      </c>
      <c r="J1785" t="s">
        <v>2139</v>
      </c>
      <c r="K1785" t="s">
        <v>4113</v>
      </c>
    </row>
    <row r="1786" spans="3:11" x14ac:dyDescent="0.3">
      <c r="C1786" t="s">
        <v>2089</v>
      </c>
      <c r="D1786" t="s">
        <v>26</v>
      </c>
      <c r="E1786" t="s">
        <v>2141</v>
      </c>
      <c r="F1786" t="s">
        <v>2137</v>
      </c>
      <c r="G1786" t="s">
        <v>2138</v>
      </c>
      <c r="H1786" t="s">
        <v>2138</v>
      </c>
      <c r="I1786" t="s">
        <v>2138</v>
      </c>
      <c r="J1786" t="s">
        <v>2139</v>
      </c>
      <c r="K1786" t="s">
        <v>4114</v>
      </c>
    </row>
    <row r="1787" spans="3:11" x14ac:dyDescent="0.3">
      <c r="C1787" t="s">
        <v>2090</v>
      </c>
      <c r="D1787" t="s">
        <v>26</v>
      </c>
      <c r="E1787" t="s">
        <v>2141</v>
      </c>
      <c r="F1787" t="s">
        <v>2137</v>
      </c>
      <c r="G1787" t="s">
        <v>2138</v>
      </c>
      <c r="H1787" t="s">
        <v>2138</v>
      </c>
      <c r="I1787" t="s">
        <v>2138</v>
      </c>
      <c r="J1787" t="s">
        <v>2139</v>
      </c>
      <c r="K1787" t="s">
        <v>4115</v>
      </c>
    </row>
    <row r="1788" spans="3:11" x14ac:dyDescent="0.3">
      <c r="C1788" t="s">
        <v>4116</v>
      </c>
      <c r="D1788" t="s">
        <v>26</v>
      </c>
      <c r="E1788" t="s">
        <v>2136</v>
      </c>
      <c r="F1788" t="s">
        <v>2137</v>
      </c>
      <c r="G1788" t="s">
        <v>2138</v>
      </c>
      <c r="H1788" t="s">
        <v>2138</v>
      </c>
      <c r="I1788" t="s">
        <v>2138</v>
      </c>
      <c r="J1788" t="s">
        <v>2139</v>
      </c>
      <c r="K1788" t="s">
        <v>4117</v>
      </c>
    </row>
    <row r="1789" spans="3:11" x14ac:dyDescent="0.3">
      <c r="C1789" t="s">
        <v>384</v>
      </c>
      <c r="D1789" t="s">
        <v>26</v>
      </c>
      <c r="E1789" t="s">
        <v>2141</v>
      </c>
      <c r="F1789" t="s">
        <v>2137</v>
      </c>
      <c r="G1789" t="s">
        <v>2138</v>
      </c>
      <c r="H1789" t="s">
        <v>2138</v>
      </c>
      <c r="I1789" t="s">
        <v>2138</v>
      </c>
      <c r="J1789" t="s">
        <v>2139</v>
      </c>
      <c r="K1789" t="s">
        <v>4118</v>
      </c>
    </row>
    <row r="1790" spans="3:11" x14ac:dyDescent="0.3">
      <c r="C1790" t="s">
        <v>388</v>
      </c>
      <c r="D1790" t="s">
        <v>26</v>
      </c>
      <c r="E1790" t="s">
        <v>2141</v>
      </c>
      <c r="F1790" t="s">
        <v>2137</v>
      </c>
      <c r="G1790" t="s">
        <v>2138</v>
      </c>
      <c r="H1790" t="s">
        <v>2138</v>
      </c>
      <c r="I1790" t="s">
        <v>2138</v>
      </c>
      <c r="J1790" t="s">
        <v>2139</v>
      </c>
      <c r="K1790" t="s">
        <v>4119</v>
      </c>
    </row>
    <row r="1791" spans="3:11" x14ac:dyDescent="0.3">
      <c r="C1791" t="s">
        <v>4120</v>
      </c>
      <c r="D1791" t="s">
        <v>26</v>
      </c>
      <c r="E1791" t="s">
        <v>2141</v>
      </c>
      <c r="F1791" t="s">
        <v>2137</v>
      </c>
      <c r="G1791" t="s">
        <v>2138</v>
      </c>
      <c r="H1791" t="s">
        <v>2138</v>
      </c>
      <c r="I1791" t="s">
        <v>2138</v>
      </c>
      <c r="J1791" t="s">
        <v>2139</v>
      </c>
      <c r="K1791" t="s">
        <v>4121</v>
      </c>
    </row>
    <row r="1792" spans="3:11" x14ac:dyDescent="0.3">
      <c r="C1792" t="s">
        <v>391</v>
      </c>
      <c r="D1792" t="s">
        <v>26</v>
      </c>
      <c r="E1792" t="s">
        <v>2141</v>
      </c>
      <c r="F1792" t="s">
        <v>2137</v>
      </c>
      <c r="G1792" t="s">
        <v>2138</v>
      </c>
      <c r="H1792" t="s">
        <v>2138</v>
      </c>
      <c r="I1792" t="s">
        <v>2138</v>
      </c>
      <c r="J1792" t="s">
        <v>2139</v>
      </c>
      <c r="K1792" t="s">
        <v>4122</v>
      </c>
    </row>
    <row r="1793" spans="3:11" x14ac:dyDescent="0.3">
      <c r="C1793" t="s">
        <v>394</v>
      </c>
      <c r="D1793" t="s">
        <v>26</v>
      </c>
      <c r="E1793" t="s">
        <v>2141</v>
      </c>
      <c r="F1793" t="s">
        <v>2137</v>
      </c>
      <c r="G1793" t="s">
        <v>2138</v>
      </c>
      <c r="H1793" t="s">
        <v>2138</v>
      </c>
      <c r="I1793" t="s">
        <v>2138</v>
      </c>
      <c r="J1793" t="s">
        <v>2139</v>
      </c>
      <c r="K1793" t="s">
        <v>4123</v>
      </c>
    </row>
    <row r="1794" spans="3:11" x14ac:dyDescent="0.3">
      <c r="C1794" t="s">
        <v>395</v>
      </c>
      <c r="D1794" t="s">
        <v>26</v>
      </c>
      <c r="E1794" t="s">
        <v>2141</v>
      </c>
      <c r="F1794" t="s">
        <v>2137</v>
      </c>
      <c r="G1794" t="s">
        <v>2138</v>
      </c>
      <c r="H1794" t="s">
        <v>2138</v>
      </c>
      <c r="I1794" t="s">
        <v>2138</v>
      </c>
      <c r="J1794" t="s">
        <v>2139</v>
      </c>
      <c r="K1794" t="s">
        <v>4124</v>
      </c>
    </row>
    <row r="1795" spans="3:11" x14ac:dyDescent="0.3">
      <c r="C1795" t="s">
        <v>396</v>
      </c>
      <c r="D1795" t="s">
        <v>26</v>
      </c>
      <c r="E1795" t="s">
        <v>2141</v>
      </c>
      <c r="F1795" t="s">
        <v>2137</v>
      </c>
      <c r="G1795" t="s">
        <v>2138</v>
      </c>
      <c r="H1795" t="s">
        <v>2138</v>
      </c>
      <c r="I1795" t="s">
        <v>2138</v>
      </c>
      <c r="J1795" t="s">
        <v>2139</v>
      </c>
      <c r="K1795" t="s">
        <v>4125</v>
      </c>
    </row>
    <row r="1796" spans="3:11" x14ac:dyDescent="0.3">
      <c r="C1796" t="s">
        <v>901</v>
      </c>
      <c r="D1796" t="s">
        <v>26</v>
      </c>
      <c r="E1796" t="s">
        <v>2141</v>
      </c>
      <c r="F1796" t="s">
        <v>2137</v>
      </c>
      <c r="G1796" t="s">
        <v>2138</v>
      </c>
      <c r="H1796" t="s">
        <v>2138</v>
      </c>
      <c r="I1796" t="s">
        <v>2138</v>
      </c>
      <c r="J1796" t="s">
        <v>2139</v>
      </c>
      <c r="K1796" t="s">
        <v>4126</v>
      </c>
    </row>
    <row r="1797" spans="3:11" x14ac:dyDescent="0.3">
      <c r="C1797" t="s">
        <v>4127</v>
      </c>
      <c r="D1797" t="s">
        <v>26</v>
      </c>
      <c r="E1797" t="s">
        <v>2141</v>
      </c>
      <c r="F1797" t="s">
        <v>2137</v>
      </c>
      <c r="G1797" t="s">
        <v>2138</v>
      </c>
      <c r="H1797" t="s">
        <v>2138</v>
      </c>
      <c r="I1797" t="s">
        <v>2138</v>
      </c>
      <c r="J1797" t="s">
        <v>2139</v>
      </c>
      <c r="K1797" t="s">
        <v>4128</v>
      </c>
    </row>
    <row r="1798" spans="3:11" x14ac:dyDescent="0.3">
      <c r="C1798" t="s">
        <v>4129</v>
      </c>
      <c r="D1798" t="s">
        <v>26</v>
      </c>
      <c r="E1798" t="s">
        <v>2141</v>
      </c>
      <c r="F1798" t="s">
        <v>2137</v>
      </c>
      <c r="G1798" t="s">
        <v>2138</v>
      </c>
      <c r="H1798" t="s">
        <v>2138</v>
      </c>
      <c r="I1798" t="s">
        <v>2138</v>
      </c>
      <c r="J1798" t="s">
        <v>2139</v>
      </c>
      <c r="K1798" t="s">
        <v>4130</v>
      </c>
    </row>
    <row r="1799" spans="3:11" x14ac:dyDescent="0.3">
      <c r="C1799" t="s">
        <v>4131</v>
      </c>
      <c r="D1799" t="s">
        <v>26</v>
      </c>
      <c r="E1799" t="s">
        <v>2141</v>
      </c>
      <c r="F1799" t="s">
        <v>2137</v>
      </c>
      <c r="G1799" t="s">
        <v>2138</v>
      </c>
      <c r="H1799" t="s">
        <v>2138</v>
      </c>
      <c r="I1799" t="s">
        <v>2138</v>
      </c>
      <c r="J1799" t="s">
        <v>2139</v>
      </c>
      <c r="K1799" t="s">
        <v>4132</v>
      </c>
    </row>
    <row r="1800" spans="3:11" x14ac:dyDescent="0.3">
      <c r="C1800" t="s">
        <v>4133</v>
      </c>
      <c r="D1800" t="s">
        <v>26</v>
      </c>
      <c r="E1800" t="s">
        <v>2141</v>
      </c>
      <c r="F1800" t="s">
        <v>2137</v>
      </c>
      <c r="G1800" t="s">
        <v>2138</v>
      </c>
      <c r="H1800" t="s">
        <v>2138</v>
      </c>
      <c r="I1800" t="s">
        <v>2138</v>
      </c>
      <c r="J1800" t="s">
        <v>2139</v>
      </c>
      <c r="K1800" t="s">
        <v>4134</v>
      </c>
    </row>
    <row r="1801" spans="3:11" x14ac:dyDescent="0.3">
      <c r="C1801" t="s">
        <v>1296</v>
      </c>
      <c r="D1801" t="s">
        <v>26</v>
      </c>
      <c r="E1801" t="s">
        <v>2141</v>
      </c>
      <c r="F1801" t="s">
        <v>2137</v>
      </c>
      <c r="G1801" t="s">
        <v>2138</v>
      </c>
      <c r="H1801" t="s">
        <v>2138</v>
      </c>
      <c r="I1801" t="s">
        <v>2138</v>
      </c>
      <c r="J1801" t="s">
        <v>2139</v>
      </c>
      <c r="K1801" t="s">
        <v>4135</v>
      </c>
    </row>
    <row r="1802" spans="3:11" x14ac:dyDescent="0.3">
      <c r="C1802" t="s">
        <v>1548</v>
      </c>
      <c r="D1802" t="s">
        <v>26</v>
      </c>
      <c r="E1802" t="s">
        <v>2141</v>
      </c>
      <c r="F1802" t="s">
        <v>2137</v>
      </c>
      <c r="G1802" t="s">
        <v>2138</v>
      </c>
      <c r="H1802" t="s">
        <v>2138</v>
      </c>
      <c r="I1802" t="s">
        <v>2138</v>
      </c>
      <c r="J1802" t="s">
        <v>2139</v>
      </c>
      <c r="K1802" t="s">
        <v>4136</v>
      </c>
    </row>
    <row r="1803" spans="3:11" x14ac:dyDescent="0.3">
      <c r="C1803" t="s">
        <v>4137</v>
      </c>
      <c r="D1803" t="s">
        <v>26</v>
      </c>
      <c r="E1803" t="s">
        <v>2141</v>
      </c>
      <c r="F1803" t="s">
        <v>2137</v>
      </c>
      <c r="G1803" t="s">
        <v>2138</v>
      </c>
      <c r="H1803" t="s">
        <v>2138</v>
      </c>
      <c r="I1803" t="s">
        <v>2138</v>
      </c>
      <c r="J1803" t="s">
        <v>2139</v>
      </c>
      <c r="K1803" t="s">
        <v>4138</v>
      </c>
    </row>
    <row r="1804" spans="3:11" x14ac:dyDescent="0.3">
      <c r="C1804" t="s">
        <v>4139</v>
      </c>
      <c r="D1804" t="s">
        <v>26</v>
      </c>
      <c r="E1804" t="s">
        <v>2141</v>
      </c>
      <c r="F1804" t="s">
        <v>2137</v>
      </c>
      <c r="G1804" t="s">
        <v>2138</v>
      </c>
      <c r="H1804" t="s">
        <v>2138</v>
      </c>
      <c r="I1804" t="s">
        <v>2138</v>
      </c>
      <c r="J1804" t="s">
        <v>2139</v>
      </c>
      <c r="K1804" t="s">
        <v>4140</v>
      </c>
    </row>
    <row r="1805" spans="3:11" x14ac:dyDescent="0.3">
      <c r="C1805" t="s">
        <v>4141</v>
      </c>
      <c r="D1805" t="s">
        <v>26</v>
      </c>
      <c r="E1805" t="s">
        <v>2141</v>
      </c>
      <c r="F1805" t="s">
        <v>2137</v>
      </c>
      <c r="G1805" t="s">
        <v>2138</v>
      </c>
      <c r="H1805" t="s">
        <v>2138</v>
      </c>
      <c r="I1805" t="s">
        <v>2138</v>
      </c>
      <c r="J1805" t="s">
        <v>2139</v>
      </c>
      <c r="K1805" t="s">
        <v>4142</v>
      </c>
    </row>
    <row r="1806" spans="3:11" x14ac:dyDescent="0.3">
      <c r="C1806" t="s">
        <v>4143</v>
      </c>
      <c r="D1806" t="s">
        <v>26</v>
      </c>
      <c r="E1806" t="s">
        <v>2141</v>
      </c>
      <c r="F1806" t="s">
        <v>2137</v>
      </c>
      <c r="G1806" t="s">
        <v>2138</v>
      </c>
      <c r="H1806" t="s">
        <v>2138</v>
      </c>
      <c r="I1806" t="s">
        <v>2138</v>
      </c>
      <c r="J1806" t="s">
        <v>2139</v>
      </c>
      <c r="K1806" t="s">
        <v>4144</v>
      </c>
    </row>
    <row r="1807" spans="3:11" x14ac:dyDescent="0.3">
      <c r="C1807" t="s">
        <v>4145</v>
      </c>
      <c r="D1807" t="s">
        <v>26</v>
      </c>
      <c r="E1807" t="s">
        <v>2141</v>
      </c>
      <c r="F1807" t="s">
        <v>2137</v>
      </c>
      <c r="G1807" t="s">
        <v>2138</v>
      </c>
      <c r="H1807" t="s">
        <v>2138</v>
      </c>
      <c r="I1807" t="s">
        <v>2138</v>
      </c>
      <c r="J1807" t="s">
        <v>2139</v>
      </c>
      <c r="K1807" t="s">
        <v>4146</v>
      </c>
    </row>
    <row r="1808" spans="3:11" x14ac:dyDescent="0.3">
      <c r="C1808" t="s">
        <v>4147</v>
      </c>
      <c r="D1808" t="s">
        <v>26</v>
      </c>
      <c r="E1808" t="s">
        <v>2141</v>
      </c>
      <c r="F1808" t="s">
        <v>2137</v>
      </c>
      <c r="G1808" t="s">
        <v>2138</v>
      </c>
      <c r="H1808" t="s">
        <v>2138</v>
      </c>
      <c r="I1808" t="s">
        <v>2138</v>
      </c>
      <c r="J1808" t="s">
        <v>2139</v>
      </c>
      <c r="K1808" t="s">
        <v>4148</v>
      </c>
    </row>
    <row r="1809" spans="3:11" x14ac:dyDescent="0.3">
      <c r="C1809" t="s">
        <v>4149</v>
      </c>
      <c r="D1809" t="s">
        <v>26</v>
      </c>
      <c r="E1809" t="s">
        <v>2141</v>
      </c>
      <c r="F1809" t="s">
        <v>2137</v>
      </c>
      <c r="G1809" t="s">
        <v>2138</v>
      </c>
      <c r="H1809" t="s">
        <v>2138</v>
      </c>
      <c r="I1809" t="s">
        <v>2138</v>
      </c>
      <c r="J1809" t="s">
        <v>2139</v>
      </c>
      <c r="K1809" t="s">
        <v>4150</v>
      </c>
    </row>
    <row r="1810" spans="3:11" x14ac:dyDescent="0.3">
      <c r="C1810" t="s">
        <v>4151</v>
      </c>
      <c r="D1810" t="s">
        <v>26</v>
      </c>
      <c r="E1810" t="s">
        <v>2141</v>
      </c>
      <c r="F1810" t="s">
        <v>2137</v>
      </c>
      <c r="G1810" t="s">
        <v>2138</v>
      </c>
      <c r="H1810" t="s">
        <v>2138</v>
      </c>
      <c r="I1810" t="s">
        <v>2138</v>
      </c>
      <c r="J1810" t="s">
        <v>2139</v>
      </c>
      <c r="K1810" t="s">
        <v>5439</v>
      </c>
    </row>
    <row r="1811" spans="3:11" x14ac:dyDescent="0.3">
      <c r="C1811" t="s">
        <v>4154</v>
      </c>
      <c r="D1811" t="s">
        <v>26</v>
      </c>
      <c r="E1811" t="s">
        <v>2141</v>
      </c>
      <c r="F1811" t="s">
        <v>2137</v>
      </c>
      <c r="G1811" t="s">
        <v>2138</v>
      </c>
      <c r="H1811" t="s">
        <v>2138</v>
      </c>
      <c r="I1811" t="s">
        <v>2138</v>
      </c>
      <c r="J1811" t="s">
        <v>2139</v>
      </c>
      <c r="K1811" t="s">
        <v>5440</v>
      </c>
    </row>
    <row r="1812" spans="3:11" x14ac:dyDescent="0.3">
      <c r="C1812" t="s">
        <v>5441</v>
      </c>
      <c r="D1812" t="s">
        <v>26</v>
      </c>
      <c r="E1812" t="s">
        <v>2141</v>
      </c>
      <c r="F1812" t="s">
        <v>2137</v>
      </c>
      <c r="G1812" t="s">
        <v>2138</v>
      </c>
      <c r="H1812" t="s">
        <v>2138</v>
      </c>
      <c r="I1812" t="s">
        <v>2138</v>
      </c>
      <c r="J1812" t="s">
        <v>2139</v>
      </c>
      <c r="K1812" t="s">
        <v>5442</v>
      </c>
    </row>
    <row r="1813" spans="3:11" x14ac:dyDescent="0.3">
      <c r="C1813" t="s">
        <v>5443</v>
      </c>
      <c r="D1813" t="s">
        <v>26</v>
      </c>
      <c r="E1813" t="s">
        <v>2141</v>
      </c>
      <c r="F1813" t="s">
        <v>2137</v>
      </c>
      <c r="G1813" t="s">
        <v>2138</v>
      </c>
      <c r="H1813" t="s">
        <v>2138</v>
      </c>
      <c r="I1813" t="s">
        <v>2138</v>
      </c>
      <c r="J1813" t="s">
        <v>2139</v>
      </c>
      <c r="K1813" t="s">
        <v>5444</v>
      </c>
    </row>
    <row r="1814" spans="3:11" x14ac:dyDescent="0.3">
      <c r="C1814" t="s">
        <v>5445</v>
      </c>
      <c r="D1814" t="s">
        <v>26</v>
      </c>
      <c r="E1814" t="s">
        <v>2141</v>
      </c>
      <c r="F1814" t="s">
        <v>2137</v>
      </c>
      <c r="G1814" t="s">
        <v>2138</v>
      </c>
      <c r="H1814" t="s">
        <v>2138</v>
      </c>
      <c r="I1814" t="s">
        <v>2138</v>
      </c>
      <c r="J1814" t="s">
        <v>2139</v>
      </c>
      <c r="K1814" t="s">
        <v>5446</v>
      </c>
    </row>
    <row r="1815" spans="3:11" x14ac:dyDescent="0.3">
      <c r="C1815" t="s">
        <v>5447</v>
      </c>
      <c r="D1815" t="s">
        <v>26</v>
      </c>
      <c r="E1815" t="s">
        <v>2141</v>
      </c>
      <c r="F1815" t="s">
        <v>2137</v>
      </c>
      <c r="G1815" t="s">
        <v>2138</v>
      </c>
      <c r="H1815" t="s">
        <v>2138</v>
      </c>
      <c r="I1815" t="s">
        <v>2138</v>
      </c>
      <c r="J1815" t="s">
        <v>2139</v>
      </c>
      <c r="K1815" t="s">
        <v>5448</v>
      </c>
    </row>
    <row r="1816" spans="3:11" x14ac:dyDescent="0.3">
      <c r="C1816" t="s">
        <v>5449</v>
      </c>
      <c r="D1816" t="s">
        <v>26</v>
      </c>
      <c r="E1816" t="s">
        <v>2141</v>
      </c>
      <c r="F1816" t="s">
        <v>2137</v>
      </c>
      <c r="G1816" t="s">
        <v>2138</v>
      </c>
      <c r="H1816" t="s">
        <v>2138</v>
      </c>
      <c r="I1816" t="s">
        <v>2138</v>
      </c>
      <c r="J1816" t="s">
        <v>2139</v>
      </c>
      <c r="K1816" t="s">
        <v>5450</v>
      </c>
    </row>
    <row r="1817" spans="3:11" x14ac:dyDescent="0.3">
      <c r="C1817" t="s">
        <v>5451</v>
      </c>
      <c r="D1817" t="s">
        <v>26</v>
      </c>
      <c r="E1817" t="s">
        <v>2141</v>
      </c>
      <c r="F1817" t="s">
        <v>2137</v>
      </c>
      <c r="G1817" t="s">
        <v>2138</v>
      </c>
      <c r="H1817" t="s">
        <v>2138</v>
      </c>
      <c r="I1817" t="s">
        <v>2138</v>
      </c>
      <c r="J1817" t="s">
        <v>2139</v>
      </c>
      <c r="K1817" t="s">
        <v>5452</v>
      </c>
    </row>
    <row r="1818" spans="3:11" x14ac:dyDescent="0.3">
      <c r="C1818" t="s">
        <v>5453</v>
      </c>
      <c r="D1818" t="s">
        <v>26</v>
      </c>
      <c r="E1818" t="s">
        <v>2141</v>
      </c>
      <c r="F1818" t="s">
        <v>2137</v>
      </c>
      <c r="G1818" t="s">
        <v>2138</v>
      </c>
      <c r="H1818" t="s">
        <v>2138</v>
      </c>
      <c r="I1818" t="s">
        <v>2138</v>
      </c>
      <c r="J1818" t="s">
        <v>2139</v>
      </c>
      <c r="K1818" t="s">
        <v>5454</v>
      </c>
    </row>
    <row r="1819" spans="3:11" x14ac:dyDescent="0.3">
      <c r="C1819" t="s">
        <v>5455</v>
      </c>
      <c r="D1819" t="s">
        <v>26</v>
      </c>
      <c r="E1819" t="s">
        <v>2141</v>
      </c>
      <c r="F1819" t="s">
        <v>2137</v>
      </c>
      <c r="G1819" t="s">
        <v>2138</v>
      </c>
      <c r="H1819" t="s">
        <v>2138</v>
      </c>
      <c r="I1819" t="s">
        <v>2138</v>
      </c>
      <c r="J1819" t="s">
        <v>2139</v>
      </c>
      <c r="K1819" t="s">
        <v>5456</v>
      </c>
    </row>
    <row r="1820" spans="3:11" x14ac:dyDescent="0.3">
      <c r="C1820" t="s">
        <v>5457</v>
      </c>
      <c r="D1820" t="s">
        <v>26</v>
      </c>
      <c r="E1820" t="s">
        <v>2141</v>
      </c>
      <c r="F1820" t="s">
        <v>2137</v>
      </c>
      <c r="G1820" t="s">
        <v>2138</v>
      </c>
      <c r="H1820" t="s">
        <v>2138</v>
      </c>
      <c r="I1820" t="s">
        <v>2138</v>
      </c>
      <c r="J1820" t="s">
        <v>2139</v>
      </c>
      <c r="K1820" t="s">
        <v>5458</v>
      </c>
    </row>
    <row r="1821" spans="3:11" x14ac:dyDescent="0.3">
      <c r="C1821" t="s">
        <v>1703</v>
      </c>
      <c r="D1821" t="s">
        <v>26</v>
      </c>
      <c r="E1821" t="s">
        <v>2141</v>
      </c>
      <c r="F1821" t="s">
        <v>2137</v>
      </c>
      <c r="G1821" t="s">
        <v>2138</v>
      </c>
      <c r="H1821" t="s">
        <v>2138</v>
      </c>
      <c r="I1821" t="s">
        <v>2138</v>
      </c>
      <c r="J1821" t="s">
        <v>2139</v>
      </c>
      <c r="K1821" t="s">
        <v>5459</v>
      </c>
    </row>
    <row r="1822" spans="3:11" x14ac:dyDescent="0.3">
      <c r="C1822" t="s">
        <v>5460</v>
      </c>
      <c r="D1822" t="s">
        <v>26</v>
      </c>
      <c r="E1822" t="s">
        <v>2141</v>
      </c>
      <c r="F1822" t="s">
        <v>2137</v>
      </c>
      <c r="G1822" t="s">
        <v>2138</v>
      </c>
      <c r="H1822" t="s">
        <v>2138</v>
      </c>
      <c r="I1822" t="s">
        <v>2138</v>
      </c>
      <c r="J1822" t="s">
        <v>2139</v>
      </c>
      <c r="K1822" t="s">
        <v>5969</v>
      </c>
    </row>
    <row r="1823" spans="3:11" x14ac:dyDescent="0.3">
      <c r="C1823" t="s">
        <v>5461</v>
      </c>
      <c r="D1823" t="s">
        <v>26</v>
      </c>
      <c r="E1823" t="s">
        <v>2141</v>
      </c>
      <c r="F1823" t="s">
        <v>2137</v>
      </c>
      <c r="G1823" t="s">
        <v>2138</v>
      </c>
      <c r="H1823" t="s">
        <v>2138</v>
      </c>
      <c r="I1823" t="s">
        <v>2138</v>
      </c>
      <c r="J1823" t="s">
        <v>2139</v>
      </c>
      <c r="K1823" t="s">
        <v>5462</v>
      </c>
    </row>
    <row r="1824" spans="3:11" x14ac:dyDescent="0.3">
      <c r="C1824" t="s">
        <v>5463</v>
      </c>
      <c r="D1824" t="s">
        <v>26</v>
      </c>
      <c r="E1824" t="s">
        <v>2141</v>
      </c>
      <c r="F1824" t="s">
        <v>2137</v>
      </c>
      <c r="G1824" t="s">
        <v>2138</v>
      </c>
      <c r="H1824" t="s">
        <v>2138</v>
      </c>
      <c r="I1824" t="s">
        <v>2138</v>
      </c>
      <c r="J1824" t="s">
        <v>2139</v>
      </c>
      <c r="K1824" t="s">
        <v>5464</v>
      </c>
    </row>
    <row r="1825" spans="3:11" x14ac:dyDescent="0.3">
      <c r="C1825" t="s">
        <v>4152</v>
      </c>
      <c r="D1825" t="s">
        <v>26</v>
      </c>
      <c r="E1825" t="s">
        <v>2141</v>
      </c>
      <c r="F1825" t="s">
        <v>2137</v>
      </c>
      <c r="G1825" t="s">
        <v>2138</v>
      </c>
      <c r="H1825" t="s">
        <v>2138</v>
      </c>
      <c r="I1825" t="s">
        <v>2138</v>
      </c>
      <c r="J1825" t="s">
        <v>2139</v>
      </c>
      <c r="K1825" t="s">
        <v>4153</v>
      </c>
    </row>
    <row r="1826" spans="3:11" x14ac:dyDescent="0.3">
      <c r="C1826" t="s">
        <v>4155</v>
      </c>
      <c r="D1826" t="s">
        <v>26</v>
      </c>
      <c r="E1826" t="s">
        <v>2141</v>
      </c>
      <c r="F1826" t="s">
        <v>2137</v>
      </c>
      <c r="G1826" t="s">
        <v>2138</v>
      </c>
      <c r="H1826" t="s">
        <v>2138</v>
      </c>
      <c r="I1826" t="s">
        <v>2138</v>
      </c>
      <c r="J1826" t="s">
        <v>2139</v>
      </c>
      <c r="K1826" t="s">
        <v>4156</v>
      </c>
    </row>
    <row r="1827" spans="3:11" x14ac:dyDescent="0.3">
      <c r="C1827" t="s">
        <v>1556</v>
      </c>
      <c r="D1827" t="s">
        <v>26</v>
      </c>
      <c r="E1827" t="s">
        <v>2141</v>
      </c>
      <c r="F1827" t="s">
        <v>2137</v>
      </c>
      <c r="G1827" t="s">
        <v>2138</v>
      </c>
      <c r="H1827" t="s">
        <v>2138</v>
      </c>
      <c r="I1827" t="s">
        <v>2138</v>
      </c>
      <c r="J1827" t="s">
        <v>2139</v>
      </c>
      <c r="K1827" t="s">
        <v>4157</v>
      </c>
    </row>
    <row r="1828" spans="3:11" x14ac:dyDescent="0.3">
      <c r="C1828" t="s">
        <v>1557</v>
      </c>
      <c r="D1828" t="s">
        <v>26</v>
      </c>
      <c r="E1828" t="s">
        <v>2141</v>
      </c>
      <c r="F1828" t="s">
        <v>2137</v>
      </c>
      <c r="G1828" t="s">
        <v>2138</v>
      </c>
      <c r="H1828" t="s">
        <v>2138</v>
      </c>
      <c r="I1828" t="s">
        <v>2138</v>
      </c>
      <c r="J1828" t="s">
        <v>2139</v>
      </c>
      <c r="K1828" t="s">
        <v>4158</v>
      </c>
    </row>
    <row r="1829" spans="3:11" x14ac:dyDescent="0.3">
      <c r="C1829" t="s">
        <v>1565</v>
      </c>
      <c r="D1829" t="s">
        <v>26</v>
      </c>
      <c r="E1829" t="s">
        <v>2141</v>
      </c>
      <c r="F1829" t="s">
        <v>2137</v>
      </c>
      <c r="G1829" t="s">
        <v>2138</v>
      </c>
      <c r="H1829" t="s">
        <v>2138</v>
      </c>
      <c r="I1829" t="s">
        <v>2138</v>
      </c>
      <c r="J1829" t="s">
        <v>2139</v>
      </c>
      <c r="K1829" t="s">
        <v>4159</v>
      </c>
    </row>
    <row r="1830" spans="3:11" x14ac:dyDescent="0.3">
      <c r="C1830" t="s">
        <v>4160</v>
      </c>
      <c r="D1830" t="s">
        <v>26</v>
      </c>
      <c r="E1830" t="s">
        <v>2141</v>
      </c>
      <c r="F1830" t="s">
        <v>2137</v>
      </c>
      <c r="G1830" t="s">
        <v>2138</v>
      </c>
      <c r="H1830" t="s">
        <v>2138</v>
      </c>
      <c r="I1830" t="s">
        <v>2138</v>
      </c>
      <c r="J1830" t="s">
        <v>2139</v>
      </c>
      <c r="K1830" t="s">
        <v>4161</v>
      </c>
    </row>
    <row r="1831" spans="3:11" x14ac:dyDescent="0.3">
      <c r="C1831" t="s">
        <v>4162</v>
      </c>
      <c r="D1831" t="s">
        <v>26</v>
      </c>
      <c r="E1831" t="s">
        <v>2141</v>
      </c>
      <c r="F1831" t="s">
        <v>2137</v>
      </c>
      <c r="G1831" t="s">
        <v>2138</v>
      </c>
      <c r="H1831" t="s">
        <v>2138</v>
      </c>
      <c r="I1831" t="s">
        <v>2138</v>
      </c>
      <c r="J1831" t="s">
        <v>2139</v>
      </c>
      <c r="K1831" t="s">
        <v>4163</v>
      </c>
    </row>
    <row r="1832" spans="3:11" x14ac:dyDescent="0.3">
      <c r="C1832" t="s">
        <v>4164</v>
      </c>
      <c r="D1832" t="s">
        <v>26</v>
      </c>
      <c r="E1832" t="s">
        <v>2141</v>
      </c>
      <c r="F1832" t="s">
        <v>2137</v>
      </c>
      <c r="G1832" t="s">
        <v>2138</v>
      </c>
      <c r="H1832" t="s">
        <v>2138</v>
      </c>
      <c r="I1832" t="s">
        <v>2138</v>
      </c>
      <c r="J1832" t="s">
        <v>2139</v>
      </c>
      <c r="K1832" t="s">
        <v>4165</v>
      </c>
    </row>
    <row r="1833" spans="3:11" x14ac:dyDescent="0.3">
      <c r="C1833" t="s">
        <v>1942</v>
      </c>
      <c r="D1833" t="s">
        <v>26</v>
      </c>
      <c r="E1833" t="s">
        <v>2141</v>
      </c>
      <c r="F1833" t="s">
        <v>2137</v>
      </c>
      <c r="G1833" t="s">
        <v>2138</v>
      </c>
      <c r="H1833" t="s">
        <v>2138</v>
      </c>
      <c r="I1833" t="s">
        <v>2138</v>
      </c>
      <c r="J1833" t="s">
        <v>2139</v>
      </c>
      <c r="K1833" t="s">
        <v>4166</v>
      </c>
    </row>
    <row r="1834" spans="3:11" x14ac:dyDescent="0.3">
      <c r="C1834" t="s">
        <v>4167</v>
      </c>
      <c r="D1834" t="s">
        <v>26</v>
      </c>
      <c r="E1834" t="s">
        <v>2141</v>
      </c>
      <c r="F1834" t="s">
        <v>2137</v>
      </c>
      <c r="G1834" t="s">
        <v>2138</v>
      </c>
      <c r="H1834" t="s">
        <v>2138</v>
      </c>
      <c r="I1834" t="s">
        <v>2138</v>
      </c>
      <c r="J1834" t="s">
        <v>2139</v>
      </c>
      <c r="K1834" t="s">
        <v>4168</v>
      </c>
    </row>
    <row r="1835" spans="3:11" x14ac:dyDescent="0.3">
      <c r="C1835" t="s">
        <v>4169</v>
      </c>
      <c r="D1835" t="s">
        <v>26</v>
      </c>
      <c r="E1835" t="s">
        <v>2141</v>
      </c>
      <c r="F1835" t="s">
        <v>2137</v>
      </c>
      <c r="G1835" t="s">
        <v>2138</v>
      </c>
      <c r="H1835" t="s">
        <v>2138</v>
      </c>
      <c r="I1835" t="s">
        <v>2138</v>
      </c>
      <c r="J1835" t="s">
        <v>2139</v>
      </c>
      <c r="K1835" t="s">
        <v>4170</v>
      </c>
    </row>
    <row r="1836" spans="3:11" x14ac:dyDescent="0.3">
      <c r="C1836" t="s">
        <v>4171</v>
      </c>
      <c r="D1836" t="s">
        <v>26</v>
      </c>
      <c r="E1836" t="s">
        <v>2141</v>
      </c>
      <c r="F1836" t="s">
        <v>2137</v>
      </c>
      <c r="G1836" t="s">
        <v>2138</v>
      </c>
      <c r="H1836" t="s">
        <v>2138</v>
      </c>
      <c r="I1836" t="s">
        <v>2138</v>
      </c>
      <c r="J1836" t="s">
        <v>2139</v>
      </c>
      <c r="K1836" t="s">
        <v>4172</v>
      </c>
    </row>
    <row r="1837" spans="3:11" x14ac:dyDescent="0.3">
      <c r="C1837" t="s">
        <v>4173</v>
      </c>
      <c r="D1837" t="s">
        <v>26</v>
      </c>
      <c r="E1837" t="s">
        <v>2141</v>
      </c>
      <c r="F1837" t="s">
        <v>2137</v>
      </c>
      <c r="G1837" t="s">
        <v>2138</v>
      </c>
      <c r="H1837" t="s">
        <v>2138</v>
      </c>
      <c r="I1837" t="s">
        <v>2138</v>
      </c>
      <c r="J1837" t="s">
        <v>2139</v>
      </c>
      <c r="K1837" t="s">
        <v>4174</v>
      </c>
    </row>
    <row r="1838" spans="3:11" x14ac:dyDescent="0.3">
      <c r="C1838" t="s">
        <v>4175</v>
      </c>
      <c r="D1838" t="s">
        <v>26</v>
      </c>
      <c r="E1838" t="s">
        <v>2141</v>
      </c>
      <c r="F1838" t="s">
        <v>2137</v>
      </c>
      <c r="G1838" t="s">
        <v>2138</v>
      </c>
      <c r="H1838" t="s">
        <v>2138</v>
      </c>
      <c r="I1838" t="s">
        <v>2138</v>
      </c>
      <c r="J1838" t="s">
        <v>2139</v>
      </c>
      <c r="K1838" t="s">
        <v>4176</v>
      </c>
    </row>
    <row r="1839" spans="3:11" x14ac:dyDescent="0.3">
      <c r="C1839" t="s">
        <v>4177</v>
      </c>
      <c r="D1839" t="s">
        <v>26</v>
      </c>
      <c r="E1839" t="s">
        <v>2141</v>
      </c>
      <c r="F1839" t="s">
        <v>2137</v>
      </c>
      <c r="G1839" t="s">
        <v>2138</v>
      </c>
      <c r="H1839" t="s">
        <v>2138</v>
      </c>
      <c r="I1839" t="s">
        <v>2138</v>
      </c>
      <c r="J1839" t="s">
        <v>2139</v>
      </c>
      <c r="K1839" t="s">
        <v>5970</v>
      </c>
    </row>
    <row r="1840" spans="3:11" x14ac:dyDescent="0.3">
      <c r="C1840" t="s">
        <v>4178</v>
      </c>
      <c r="D1840" t="s">
        <v>26</v>
      </c>
      <c r="E1840" t="s">
        <v>2141</v>
      </c>
      <c r="F1840" t="s">
        <v>2137</v>
      </c>
      <c r="G1840" t="s">
        <v>2138</v>
      </c>
      <c r="H1840" t="s">
        <v>2138</v>
      </c>
      <c r="I1840" t="s">
        <v>2138</v>
      </c>
      <c r="J1840" t="s">
        <v>2139</v>
      </c>
      <c r="K1840" t="s">
        <v>5971</v>
      </c>
    </row>
    <row r="1841" spans="3:11" x14ac:dyDescent="0.3">
      <c r="C1841" t="s">
        <v>4179</v>
      </c>
      <c r="D1841" t="s">
        <v>26</v>
      </c>
      <c r="E1841" t="s">
        <v>2141</v>
      </c>
      <c r="F1841" t="s">
        <v>2137</v>
      </c>
      <c r="G1841" t="s">
        <v>2138</v>
      </c>
      <c r="H1841" t="s">
        <v>2138</v>
      </c>
      <c r="I1841" t="s">
        <v>2138</v>
      </c>
      <c r="J1841" t="s">
        <v>2139</v>
      </c>
      <c r="K1841" t="s">
        <v>5972</v>
      </c>
    </row>
    <row r="1842" spans="3:11" x14ac:dyDescent="0.3">
      <c r="C1842" t="s">
        <v>4180</v>
      </c>
      <c r="D1842" t="s">
        <v>26</v>
      </c>
      <c r="E1842" t="s">
        <v>2141</v>
      </c>
      <c r="F1842" t="s">
        <v>2137</v>
      </c>
      <c r="G1842" t="s">
        <v>2138</v>
      </c>
      <c r="H1842" t="s">
        <v>2138</v>
      </c>
      <c r="I1842" t="s">
        <v>2138</v>
      </c>
      <c r="J1842" t="s">
        <v>2139</v>
      </c>
      <c r="K1842" t="s">
        <v>5973</v>
      </c>
    </row>
    <row r="1843" spans="3:11" x14ac:dyDescent="0.3">
      <c r="C1843" t="s">
        <v>4181</v>
      </c>
      <c r="D1843" t="s">
        <v>26</v>
      </c>
      <c r="E1843" t="s">
        <v>2141</v>
      </c>
      <c r="F1843" t="s">
        <v>2137</v>
      </c>
      <c r="G1843" t="s">
        <v>2138</v>
      </c>
      <c r="H1843" t="s">
        <v>2138</v>
      </c>
      <c r="I1843" t="s">
        <v>2138</v>
      </c>
      <c r="J1843" t="s">
        <v>2139</v>
      </c>
      <c r="K1843" t="s">
        <v>5974</v>
      </c>
    </row>
    <row r="1844" spans="3:11" x14ac:dyDescent="0.3">
      <c r="C1844" t="s">
        <v>4182</v>
      </c>
      <c r="D1844" t="s">
        <v>26</v>
      </c>
      <c r="E1844" t="s">
        <v>2141</v>
      </c>
      <c r="F1844" t="s">
        <v>2137</v>
      </c>
      <c r="G1844" t="s">
        <v>2138</v>
      </c>
      <c r="H1844" t="s">
        <v>2138</v>
      </c>
      <c r="I1844" t="s">
        <v>2138</v>
      </c>
      <c r="J1844" t="s">
        <v>2139</v>
      </c>
      <c r="K1844" t="s">
        <v>5975</v>
      </c>
    </row>
    <row r="1845" spans="3:11" x14ac:dyDescent="0.3">
      <c r="C1845" t="s">
        <v>4183</v>
      </c>
      <c r="D1845" t="s">
        <v>26</v>
      </c>
      <c r="E1845" t="s">
        <v>2141</v>
      </c>
      <c r="F1845" t="s">
        <v>2137</v>
      </c>
      <c r="G1845" t="s">
        <v>2138</v>
      </c>
      <c r="H1845" t="s">
        <v>2138</v>
      </c>
      <c r="I1845" t="s">
        <v>2138</v>
      </c>
      <c r="J1845" t="s">
        <v>2139</v>
      </c>
      <c r="K1845" t="s">
        <v>5976</v>
      </c>
    </row>
    <row r="1846" spans="3:11" x14ac:dyDescent="0.3">
      <c r="C1846" t="s">
        <v>4184</v>
      </c>
      <c r="D1846" t="s">
        <v>26</v>
      </c>
      <c r="E1846" t="s">
        <v>2141</v>
      </c>
      <c r="F1846" t="s">
        <v>2137</v>
      </c>
      <c r="G1846" t="s">
        <v>2138</v>
      </c>
      <c r="H1846" t="s">
        <v>2138</v>
      </c>
      <c r="I1846" t="s">
        <v>2138</v>
      </c>
      <c r="J1846" t="s">
        <v>2139</v>
      </c>
      <c r="K1846" t="s">
        <v>5977</v>
      </c>
    </row>
    <row r="1847" spans="3:11" x14ac:dyDescent="0.3">
      <c r="C1847" t="s">
        <v>4185</v>
      </c>
      <c r="D1847" t="s">
        <v>26</v>
      </c>
      <c r="E1847" t="s">
        <v>2141</v>
      </c>
      <c r="F1847" t="s">
        <v>2137</v>
      </c>
      <c r="G1847" t="s">
        <v>2138</v>
      </c>
      <c r="H1847" t="s">
        <v>2138</v>
      </c>
      <c r="I1847" t="s">
        <v>2138</v>
      </c>
      <c r="J1847" t="s">
        <v>2139</v>
      </c>
      <c r="K1847" t="s">
        <v>5978</v>
      </c>
    </row>
    <row r="1848" spans="3:11" x14ac:dyDescent="0.3">
      <c r="C1848" t="s">
        <v>4186</v>
      </c>
      <c r="D1848" t="s">
        <v>26</v>
      </c>
      <c r="E1848" t="s">
        <v>2141</v>
      </c>
      <c r="F1848" t="s">
        <v>2137</v>
      </c>
      <c r="G1848" t="s">
        <v>2138</v>
      </c>
      <c r="H1848" t="s">
        <v>2138</v>
      </c>
      <c r="I1848" t="s">
        <v>2138</v>
      </c>
      <c r="J1848" t="s">
        <v>2139</v>
      </c>
      <c r="K1848" t="s">
        <v>5979</v>
      </c>
    </row>
    <row r="1849" spans="3:11" x14ac:dyDescent="0.3">
      <c r="C1849" t="s">
        <v>4187</v>
      </c>
      <c r="D1849" t="s">
        <v>26</v>
      </c>
      <c r="E1849" t="s">
        <v>2141</v>
      </c>
      <c r="F1849" t="s">
        <v>2137</v>
      </c>
      <c r="G1849" t="s">
        <v>2138</v>
      </c>
      <c r="H1849" t="s">
        <v>2138</v>
      </c>
      <c r="I1849" t="s">
        <v>2138</v>
      </c>
      <c r="J1849" t="s">
        <v>2139</v>
      </c>
      <c r="K1849" t="s">
        <v>5980</v>
      </c>
    </row>
    <row r="1850" spans="3:11" x14ac:dyDescent="0.3">
      <c r="C1850" t="s">
        <v>4188</v>
      </c>
      <c r="D1850" t="s">
        <v>26</v>
      </c>
      <c r="E1850" t="s">
        <v>2141</v>
      </c>
      <c r="F1850" t="s">
        <v>2137</v>
      </c>
      <c r="G1850" t="s">
        <v>2138</v>
      </c>
      <c r="H1850" t="s">
        <v>2138</v>
      </c>
      <c r="I1850" t="s">
        <v>2138</v>
      </c>
      <c r="J1850" t="s">
        <v>2139</v>
      </c>
      <c r="K1850" t="s">
        <v>5981</v>
      </c>
    </row>
    <row r="1851" spans="3:11" x14ac:dyDescent="0.3">
      <c r="C1851" t="s">
        <v>4189</v>
      </c>
      <c r="D1851" t="s">
        <v>26</v>
      </c>
      <c r="E1851" t="s">
        <v>2141</v>
      </c>
      <c r="F1851" t="s">
        <v>2137</v>
      </c>
      <c r="G1851" t="s">
        <v>2138</v>
      </c>
      <c r="H1851" t="s">
        <v>2138</v>
      </c>
      <c r="I1851" t="s">
        <v>2138</v>
      </c>
      <c r="J1851" t="s">
        <v>2139</v>
      </c>
      <c r="K1851" t="s">
        <v>5982</v>
      </c>
    </row>
    <row r="1852" spans="3:11" x14ac:dyDescent="0.3">
      <c r="C1852" t="s">
        <v>4190</v>
      </c>
      <c r="D1852" t="s">
        <v>26</v>
      </c>
      <c r="E1852" t="s">
        <v>2141</v>
      </c>
      <c r="F1852" t="s">
        <v>2137</v>
      </c>
      <c r="G1852" t="s">
        <v>2138</v>
      </c>
      <c r="H1852" t="s">
        <v>2138</v>
      </c>
      <c r="I1852" t="s">
        <v>2138</v>
      </c>
      <c r="J1852" t="s">
        <v>2139</v>
      </c>
      <c r="K1852" t="s">
        <v>5983</v>
      </c>
    </row>
    <row r="1853" spans="3:11" x14ac:dyDescent="0.3">
      <c r="C1853" t="s">
        <v>4191</v>
      </c>
      <c r="D1853" t="s">
        <v>26</v>
      </c>
      <c r="E1853" t="s">
        <v>2141</v>
      </c>
      <c r="F1853" t="s">
        <v>2137</v>
      </c>
      <c r="G1853" t="s">
        <v>2138</v>
      </c>
      <c r="H1853" t="s">
        <v>2138</v>
      </c>
      <c r="I1853" t="s">
        <v>2138</v>
      </c>
      <c r="J1853" t="s">
        <v>2139</v>
      </c>
      <c r="K1853" t="s">
        <v>5984</v>
      </c>
    </row>
    <row r="1854" spans="3:11" x14ac:dyDescent="0.3">
      <c r="C1854" t="s">
        <v>4192</v>
      </c>
      <c r="D1854" t="s">
        <v>26</v>
      </c>
      <c r="E1854" t="s">
        <v>2141</v>
      </c>
      <c r="F1854" t="s">
        <v>2137</v>
      </c>
      <c r="G1854" t="s">
        <v>2138</v>
      </c>
      <c r="H1854" t="s">
        <v>2138</v>
      </c>
      <c r="I1854" t="s">
        <v>2138</v>
      </c>
      <c r="J1854" t="s">
        <v>2139</v>
      </c>
      <c r="K1854" t="s">
        <v>5985</v>
      </c>
    </row>
    <row r="1855" spans="3:11" x14ac:dyDescent="0.3">
      <c r="C1855" t="s">
        <v>4193</v>
      </c>
      <c r="D1855" t="s">
        <v>26</v>
      </c>
      <c r="E1855" t="s">
        <v>2141</v>
      </c>
      <c r="F1855" t="s">
        <v>2137</v>
      </c>
      <c r="G1855" t="s">
        <v>2138</v>
      </c>
      <c r="H1855" t="s">
        <v>2138</v>
      </c>
      <c r="I1855" t="s">
        <v>2138</v>
      </c>
      <c r="J1855" t="s">
        <v>2139</v>
      </c>
      <c r="K1855" t="s">
        <v>5986</v>
      </c>
    </row>
    <row r="1856" spans="3:11" x14ac:dyDescent="0.3">
      <c r="C1856" t="s">
        <v>4194</v>
      </c>
      <c r="D1856" t="s">
        <v>26</v>
      </c>
      <c r="E1856" t="s">
        <v>2141</v>
      </c>
      <c r="F1856" t="s">
        <v>2137</v>
      </c>
      <c r="G1856" t="s">
        <v>2138</v>
      </c>
      <c r="H1856" t="s">
        <v>2138</v>
      </c>
      <c r="I1856" t="s">
        <v>2138</v>
      </c>
      <c r="J1856" t="s">
        <v>2139</v>
      </c>
      <c r="K1856" t="s">
        <v>5987</v>
      </c>
    </row>
    <row r="1857" spans="3:11" x14ac:dyDescent="0.3">
      <c r="C1857" t="s">
        <v>4195</v>
      </c>
      <c r="D1857" t="s">
        <v>26</v>
      </c>
      <c r="E1857" t="s">
        <v>2141</v>
      </c>
      <c r="F1857" t="s">
        <v>2137</v>
      </c>
      <c r="G1857" t="s">
        <v>2138</v>
      </c>
      <c r="H1857" t="s">
        <v>2138</v>
      </c>
      <c r="I1857" t="s">
        <v>2138</v>
      </c>
      <c r="J1857" t="s">
        <v>2139</v>
      </c>
      <c r="K1857" t="s">
        <v>5988</v>
      </c>
    </row>
    <row r="1858" spans="3:11" x14ac:dyDescent="0.3">
      <c r="C1858" t="s">
        <v>4196</v>
      </c>
      <c r="D1858" t="s">
        <v>26</v>
      </c>
      <c r="E1858" t="s">
        <v>2141</v>
      </c>
      <c r="F1858" t="s">
        <v>2137</v>
      </c>
      <c r="G1858" t="s">
        <v>2138</v>
      </c>
      <c r="H1858" t="s">
        <v>2138</v>
      </c>
      <c r="I1858" t="s">
        <v>2138</v>
      </c>
      <c r="J1858" t="s">
        <v>2139</v>
      </c>
      <c r="K1858" t="s">
        <v>5989</v>
      </c>
    </row>
    <row r="1859" spans="3:11" x14ac:dyDescent="0.3">
      <c r="C1859" t="s">
        <v>4197</v>
      </c>
      <c r="D1859" t="s">
        <v>26</v>
      </c>
      <c r="E1859" t="s">
        <v>2141</v>
      </c>
      <c r="F1859" t="s">
        <v>2137</v>
      </c>
      <c r="G1859" t="s">
        <v>2138</v>
      </c>
      <c r="H1859" t="s">
        <v>2138</v>
      </c>
      <c r="I1859" t="s">
        <v>2138</v>
      </c>
      <c r="J1859" t="s">
        <v>2139</v>
      </c>
      <c r="K1859" t="s">
        <v>5990</v>
      </c>
    </row>
    <row r="1860" spans="3:11" x14ac:dyDescent="0.3">
      <c r="C1860" t="s">
        <v>4198</v>
      </c>
      <c r="D1860" t="s">
        <v>26</v>
      </c>
      <c r="E1860" t="s">
        <v>2141</v>
      </c>
      <c r="F1860" t="s">
        <v>2137</v>
      </c>
      <c r="G1860" t="s">
        <v>2138</v>
      </c>
      <c r="H1860" t="s">
        <v>2138</v>
      </c>
      <c r="I1860" t="s">
        <v>2138</v>
      </c>
      <c r="J1860" t="s">
        <v>2139</v>
      </c>
      <c r="K1860" t="s">
        <v>5991</v>
      </c>
    </row>
    <row r="1861" spans="3:11" x14ac:dyDescent="0.3">
      <c r="C1861" t="s">
        <v>4199</v>
      </c>
      <c r="D1861" t="s">
        <v>26</v>
      </c>
      <c r="E1861" t="s">
        <v>2141</v>
      </c>
      <c r="F1861" t="s">
        <v>2137</v>
      </c>
      <c r="G1861" t="s">
        <v>2138</v>
      </c>
      <c r="H1861" t="s">
        <v>2138</v>
      </c>
      <c r="I1861" t="s">
        <v>2138</v>
      </c>
      <c r="J1861" t="s">
        <v>2139</v>
      </c>
      <c r="K1861" t="s">
        <v>5992</v>
      </c>
    </row>
    <row r="1862" spans="3:11" x14ac:dyDescent="0.3">
      <c r="C1862" t="s">
        <v>4200</v>
      </c>
      <c r="D1862" t="s">
        <v>26</v>
      </c>
      <c r="E1862" t="s">
        <v>2141</v>
      </c>
      <c r="F1862" t="s">
        <v>2137</v>
      </c>
      <c r="G1862" t="s">
        <v>2138</v>
      </c>
      <c r="H1862" t="s">
        <v>2138</v>
      </c>
      <c r="I1862" t="s">
        <v>2138</v>
      </c>
      <c r="J1862" t="s">
        <v>2139</v>
      </c>
      <c r="K1862" t="s">
        <v>5993</v>
      </c>
    </row>
    <row r="1863" spans="3:11" x14ac:dyDescent="0.3">
      <c r="C1863" t="s">
        <v>4201</v>
      </c>
      <c r="D1863" t="s">
        <v>26</v>
      </c>
      <c r="E1863" t="s">
        <v>2141</v>
      </c>
      <c r="F1863" t="s">
        <v>2137</v>
      </c>
      <c r="G1863" t="s">
        <v>2138</v>
      </c>
      <c r="H1863" t="s">
        <v>2138</v>
      </c>
      <c r="I1863" t="s">
        <v>2138</v>
      </c>
      <c r="J1863" t="s">
        <v>2139</v>
      </c>
      <c r="K1863" t="s">
        <v>5994</v>
      </c>
    </row>
    <row r="1864" spans="3:11" x14ac:dyDescent="0.3">
      <c r="C1864" t="s">
        <v>4202</v>
      </c>
      <c r="D1864" t="s">
        <v>26</v>
      </c>
      <c r="E1864" t="s">
        <v>2141</v>
      </c>
      <c r="F1864" t="s">
        <v>2137</v>
      </c>
      <c r="G1864" t="s">
        <v>2138</v>
      </c>
      <c r="H1864" t="s">
        <v>2138</v>
      </c>
      <c r="I1864" t="s">
        <v>2138</v>
      </c>
      <c r="J1864" t="s">
        <v>2139</v>
      </c>
      <c r="K1864" t="s">
        <v>5995</v>
      </c>
    </row>
    <row r="1865" spans="3:11" x14ac:dyDescent="0.3">
      <c r="C1865" t="s">
        <v>4203</v>
      </c>
      <c r="D1865" t="s">
        <v>26</v>
      </c>
      <c r="E1865" t="s">
        <v>2141</v>
      </c>
      <c r="F1865" t="s">
        <v>2137</v>
      </c>
      <c r="G1865" t="s">
        <v>2138</v>
      </c>
      <c r="H1865" t="s">
        <v>2138</v>
      </c>
      <c r="I1865" t="s">
        <v>2138</v>
      </c>
      <c r="J1865" t="s">
        <v>2139</v>
      </c>
      <c r="K1865" t="s">
        <v>5996</v>
      </c>
    </row>
    <row r="1866" spans="3:11" x14ac:dyDescent="0.3">
      <c r="C1866" t="s">
        <v>4204</v>
      </c>
      <c r="D1866" t="s">
        <v>26</v>
      </c>
      <c r="E1866" t="s">
        <v>2141</v>
      </c>
      <c r="F1866" t="s">
        <v>2137</v>
      </c>
      <c r="G1866" t="s">
        <v>2138</v>
      </c>
      <c r="H1866" t="s">
        <v>2138</v>
      </c>
      <c r="I1866" t="s">
        <v>2138</v>
      </c>
      <c r="J1866" t="s">
        <v>2139</v>
      </c>
      <c r="K1866" t="s">
        <v>5997</v>
      </c>
    </row>
    <row r="1867" spans="3:11" x14ac:dyDescent="0.3">
      <c r="C1867" t="s">
        <v>4205</v>
      </c>
      <c r="D1867" t="s">
        <v>26</v>
      </c>
      <c r="E1867" t="s">
        <v>2141</v>
      </c>
      <c r="F1867" t="s">
        <v>2137</v>
      </c>
      <c r="G1867" t="s">
        <v>2138</v>
      </c>
      <c r="H1867" t="s">
        <v>2138</v>
      </c>
      <c r="I1867" t="s">
        <v>2138</v>
      </c>
      <c r="J1867" t="s">
        <v>2139</v>
      </c>
      <c r="K1867" t="s">
        <v>5998</v>
      </c>
    </row>
    <row r="1868" spans="3:11" x14ac:dyDescent="0.3">
      <c r="C1868" t="s">
        <v>4206</v>
      </c>
      <c r="D1868" t="s">
        <v>26</v>
      </c>
      <c r="E1868" t="s">
        <v>2141</v>
      </c>
      <c r="F1868" t="s">
        <v>2137</v>
      </c>
      <c r="G1868" t="s">
        <v>2138</v>
      </c>
      <c r="H1868" t="s">
        <v>2138</v>
      </c>
      <c r="I1868" t="s">
        <v>2138</v>
      </c>
      <c r="J1868" t="s">
        <v>2139</v>
      </c>
      <c r="K1868" t="s">
        <v>5999</v>
      </c>
    </row>
    <row r="1869" spans="3:11" x14ac:dyDescent="0.3">
      <c r="C1869" t="s">
        <v>4207</v>
      </c>
      <c r="D1869" t="s">
        <v>26</v>
      </c>
      <c r="E1869" t="s">
        <v>2141</v>
      </c>
      <c r="F1869" t="s">
        <v>2137</v>
      </c>
      <c r="G1869" t="s">
        <v>2138</v>
      </c>
      <c r="H1869" t="s">
        <v>2138</v>
      </c>
      <c r="I1869" t="s">
        <v>2138</v>
      </c>
      <c r="J1869" t="s">
        <v>2139</v>
      </c>
      <c r="K1869" t="s">
        <v>6000</v>
      </c>
    </row>
    <row r="1870" spans="3:11" x14ac:dyDescent="0.3">
      <c r="C1870" t="s">
        <v>4208</v>
      </c>
      <c r="D1870" t="s">
        <v>26</v>
      </c>
      <c r="E1870" t="s">
        <v>2141</v>
      </c>
      <c r="F1870" t="s">
        <v>2137</v>
      </c>
      <c r="G1870" t="s">
        <v>2138</v>
      </c>
      <c r="H1870" t="s">
        <v>2138</v>
      </c>
      <c r="I1870" t="s">
        <v>2138</v>
      </c>
      <c r="J1870" t="s">
        <v>2139</v>
      </c>
      <c r="K1870" t="s">
        <v>6001</v>
      </c>
    </row>
    <row r="1871" spans="3:11" x14ac:dyDescent="0.3">
      <c r="C1871" t="s">
        <v>4209</v>
      </c>
      <c r="D1871" t="s">
        <v>26</v>
      </c>
      <c r="E1871" t="s">
        <v>2141</v>
      </c>
      <c r="F1871" t="s">
        <v>2137</v>
      </c>
      <c r="G1871" t="s">
        <v>2138</v>
      </c>
      <c r="H1871" t="s">
        <v>2138</v>
      </c>
      <c r="I1871" t="s">
        <v>2138</v>
      </c>
      <c r="J1871" t="s">
        <v>2139</v>
      </c>
      <c r="K1871" t="s">
        <v>6002</v>
      </c>
    </row>
    <row r="1872" spans="3:11" x14ac:dyDescent="0.3">
      <c r="C1872" t="s">
        <v>4210</v>
      </c>
      <c r="D1872" t="s">
        <v>26</v>
      </c>
      <c r="E1872" t="s">
        <v>2141</v>
      </c>
      <c r="F1872" t="s">
        <v>2137</v>
      </c>
      <c r="G1872" t="s">
        <v>2138</v>
      </c>
      <c r="H1872" t="s">
        <v>2138</v>
      </c>
      <c r="I1872" t="s">
        <v>2138</v>
      </c>
      <c r="J1872" t="s">
        <v>2139</v>
      </c>
      <c r="K1872" t="s">
        <v>6003</v>
      </c>
    </row>
    <row r="1873" spans="3:11" x14ac:dyDescent="0.3">
      <c r="C1873" t="s">
        <v>4211</v>
      </c>
      <c r="D1873" t="s">
        <v>26</v>
      </c>
      <c r="E1873" t="s">
        <v>2141</v>
      </c>
      <c r="F1873" t="s">
        <v>2137</v>
      </c>
      <c r="G1873" t="s">
        <v>2138</v>
      </c>
      <c r="H1873" t="s">
        <v>2138</v>
      </c>
      <c r="I1873" t="s">
        <v>2138</v>
      </c>
      <c r="J1873" t="s">
        <v>2139</v>
      </c>
      <c r="K1873" t="s">
        <v>6004</v>
      </c>
    </row>
    <row r="1874" spans="3:11" x14ac:dyDescent="0.3">
      <c r="C1874" t="s">
        <v>4212</v>
      </c>
      <c r="D1874" t="s">
        <v>26</v>
      </c>
      <c r="E1874" t="s">
        <v>2141</v>
      </c>
      <c r="F1874" t="s">
        <v>2137</v>
      </c>
      <c r="G1874" t="s">
        <v>2138</v>
      </c>
      <c r="H1874" t="s">
        <v>2138</v>
      </c>
      <c r="I1874" t="s">
        <v>2138</v>
      </c>
      <c r="J1874" t="s">
        <v>2139</v>
      </c>
      <c r="K1874" t="s">
        <v>6005</v>
      </c>
    </row>
    <row r="1875" spans="3:11" x14ac:dyDescent="0.3">
      <c r="C1875" t="s">
        <v>4213</v>
      </c>
      <c r="D1875" t="s">
        <v>26</v>
      </c>
      <c r="E1875" t="s">
        <v>2141</v>
      </c>
      <c r="F1875" t="s">
        <v>2137</v>
      </c>
      <c r="G1875" t="s">
        <v>2138</v>
      </c>
      <c r="H1875" t="s">
        <v>2138</v>
      </c>
      <c r="I1875" t="s">
        <v>2138</v>
      </c>
      <c r="J1875" t="s">
        <v>2139</v>
      </c>
      <c r="K1875" t="s">
        <v>6006</v>
      </c>
    </row>
    <row r="1876" spans="3:11" x14ac:dyDescent="0.3">
      <c r="C1876" t="s">
        <v>4214</v>
      </c>
      <c r="D1876" t="s">
        <v>26</v>
      </c>
      <c r="E1876" t="s">
        <v>2141</v>
      </c>
      <c r="F1876" t="s">
        <v>2137</v>
      </c>
      <c r="G1876" t="s">
        <v>2138</v>
      </c>
      <c r="H1876" t="s">
        <v>2138</v>
      </c>
      <c r="I1876" t="s">
        <v>2138</v>
      </c>
      <c r="J1876" t="s">
        <v>2139</v>
      </c>
      <c r="K1876" t="s">
        <v>6007</v>
      </c>
    </row>
    <row r="1877" spans="3:11" x14ac:dyDescent="0.3">
      <c r="C1877" t="s">
        <v>4215</v>
      </c>
      <c r="D1877" t="s">
        <v>26</v>
      </c>
      <c r="E1877" t="s">
        <v>2141</v>
      </c>
      <c r="F1877" t="s">
        <v>2137</v>
      </c>
      <c r="G1877" t="s">
        <v>2138</v>
      </c>
      <c r="H1877" t="s">
        <v>2138</v>
      </c>
      <c r="I1877" t="s">
        <v>2138</v>
      </c>
      <c r="J1877" t="s">
        <v>2139</v>
      </c>
      <c r="K1877" t="s">
        <v>6008</v>
      </c>
    </row>
    <row r="1878" spans="3:11" x14ac:dyDescent="0.3">
      <c r="C1878" t="s">
        <v>4216</v>
      </c>
      <c r="D1878" t="s">
        <v>26</v>
      </c>
      <c r="E1878" t="s">
        <v>2141</v>
      </c>
      <c r="F1878" t="s">
        <v>2137</v>
      </c>
      <c r="G1878" t="s">
        <v>2138</v>
      </c>
      <c r="H1878" t="s">
        <v>2138</v>
      </c>
      <c r="I1878" t="s">
        <v>2138</v>
      </c>
      <c r="J1878" t="s">
        <v>2139</v>
      </c>
      <c r="K1878" t="s">
        <v>6009</v>
      </c>
    </row>
    <row r="1879" spans="3:11" x14ac:dyDescent="0.3">
      <c r="C1879" t="s">
        <v>4217</v>
      </c>
      <c r="D1879" t="s">
        <v>26</v>
      </c>
      <c r="E1879" t="s">
        <v>2141</v>
      </c>
      <c r="F1879" t="s">
        <v>2137</v>
      </c>
      <c r="G1879" t="s">
        <v>2138</v>
      </c>
      <c r="H1879" t="s">
        <v>2138</v>
      </c>
      <c r="I1879" t="s">
        <v>2138</v>
      </c>
      <c r="J1879" t="s">
        <v>2139</v>
      </c>
      <c r="K1879" t="s">
        <v>6010</v>
      </c>
    </row>
    <row r="1880" spans="3:11" x14ac:dyDescent="0.3">
      <c r="C1880" t="s">
        <v>4218</v>
      </c>
      <c r="D1880" t="s">
        <v>26</v>
      </c>
      <c r="E1880" t="s">
        <v>2141</v>
      </c>
      <c r="F1880" t="s">
        <v>2137</v>
      </c>
      <c r="G1880" t="s">
        <v>2138</v>
      </c>
      <c r="H1880" t="s">
        <v>2138</v>
      </c>
      <c r="I1880" t="s">
        <v>2138</v>
      </c>
      <c r="J1880" t="s">
        <v>2139</v>
      </c>
      <c r="K1880" t="s">
        <v>6011</v>
      </c>
    </row>
    <row r="1881" spans="3:11" x14ac:dyDescent="0.3">
      <c r="C1881" t="s">
        <v>4219</v>
      </c>
      <c r="D1881" t="s">
        <v>26</v>
      </c>
      <c r="E1881" t="s">
        <v>2141</v>
      </c>
      <c r="F1881" t="s">
        <v>2137</v>
      </c>
      <c r="G1881" t="s">
        <v>2138</v>
      </c>
      <c r="H1881" t="s">
        <v>2138</v>
      </c>
      <c r="I1881" t="s">
        <v>2138</v>
      </c>
      <c r="J1881" t="s">
        <v>2139</v>
      </c>
      <c r="K1881" t="s">
        <v>6012</v>
      </c>
    </row>
    <row r="1882" spans="3:11" x14ac:dyDescent="0.3">
      <c r="C1882" t="s">
        <v>4220</v>
      </c>
      <c r="D1882" t="s">
        <v>26</v>
      </c>
      <c r="E1882" t="s">
        <v>2141</v>
      </c>
      <c r="F1882" t="s">
        <v>2137</v>
      </c>
      <c r="G1882" t="s">
        <v>2138</v>
      </c>
      <c r="H1882" t="s">
        <v>2138</v>
      </c>
      <c r="I1882" t="s">
        <v>2138</v>
      </c>
      <c r="J1882" t="s">
        <v>2139</v>
      </c>
      <c r="K1882" t="s">
        <v>6013</v>
      </c>
    </row>
    <row r="1883" spans="3:11" x14ac:dyDescent="0.3">
      <c r="C1883" t="s">
        <v>4221</v>
      </c>
      <c r="D1883" t="s">
        <v>26</v>
      </c>
      <c r="E1883" t="s">
        <v>2141</v>
      </c>
      <c r="F1883" t="s">
        <v>2137</v>
      </c>
      <c r="G1883" t="s">
        <v>2138</v>
      </c>
      <c r="H1883" t="s">
        <v>2138</v>
      </c>
      <c r="I1883" t="s">
        <v>2138</v>
      </c>
      <c r="J1883" t="s">
        <v>2139</v>
      </c>
      <c r="K1883" t="s">
        <v>6014</v>
      </c>
    </row>
    <row r="1884" spans="3:11" x14ac:dyDescent="0.3">
      <c r="C1884" t="s">
        <v>4222</v>
      </c>
      <c r="D1884" t="s">
        <v>26</v>
      </c>
      <c r="E1884" t="s">
        <v>2141</v>
      </c>
      <c r="F1884" t="s">
        <v>2137</v>
      </c>
      <c r="G1884" t="s">
        <v>2138</v>
      </c>
      <c r="H1884" t="s">
        <v>2138</v>
      </c>
      <c r="I1884" t="s">
        <v>2138</v>
      </c>
      <c r="J1884" t="s">
        <v>2139</v>
      </c>
      <c r="K1884" t="s">
        <v>6015</v>
      </c>
    </row>
    <row r="1885" spans="3:11" x14ac:dyDescent="0.3">
      <c r="C1885" t="s">
        <v>4223</v>
      </c>
      <c r="D1885" t="s">
        <v>26</v>
      </c>
      <c r="E1885" t="s">
        <v>2141</v>
      </c>
      <c r="F1885" t="s">
        <v>2137</v>
      </c>
      <c r="G1885" t="s">
        <v>2138</v>
      </c>
      <c r="H1885" t="s">
        <v>2138</v>
      </c>
      <c r="I1885" t="s">
        <v>2138</v>
      </c>
      <c r="J1885" t="s">
        <v>2139</v>
      </c>
      <c r="K1885" t="s">
        <v>6016</v>
      </c>
    </row>
    <row r="1886" spans="3:11" x14ac:dyDescent="0.3">
      <c r="C1886" t="s">
        <v>4224</v>
      </c>
      <c r="D1886" t="s">
        <v>26</v>
      </c>
      <c r="E1886" t="s">
        <v>2141</v>
      </c>
      <c r="F1886" t="s">
        <v>2137</v>
      </c>
      <c r="G1886" t="s">
        <v>2138</v>
      </c>
      <c r="H1886" t="s">
        <v>2138</v>
      </c>
      <c r="I1886" t="s">
        <v>2138</v>
      </c>
      <c r="J1886" t="s">
        <v>2139</v>
      </c>
      <c r="K1886" t="s">
        <v>6017</v>
      </c>
    </row>
    <row r="1887" spans="3:11" x14ac:dyDescent="0.3">
      <c r="C1887" t="s">
        <v>4225</v>
      </c>
      <c r="D1887" t="s">
        <v>26</v>
      </c>
      <c r="E1887" t="s">
        <v>2141</v>
      </c>
      <c r="F1887" t="s">
        <v>2137</v>
      </c>
      <c r="G1887" t="s">
        <v>2138</v>
      </c>
      <c r="H1887" t="s">
        <v>2138</v>
      </c>
      <c r="I1887" t="s">
        <v>2138</v>
      </c>
      <c r="J1887" t="s">
        <v>2139</v>
      </c>
      <c r="K1887" t="s">
        <v>6018</v>
      </c>
    </row>
    <row r="1888" spans="3:11" x14ac:dyDescent="0.3">
      <c r="C1888" t="s">
        <v>4226</v>
      </c>
      <c r="D1888" t="s">
        <v>26</v>
      </c>
      <c r="E1888" t="s">
        <v>2141</v>
      </c>
      <c r="F1888" t="s">
        <v>2137</v>
      </c>
      <c r="G1888" t="s">
        <v>2138</v>
      </c>
      <c r="H1888" t="s">
        <v>2138</v>
      </c>
      <c r="I1888" t="s">
        <v>2138</v>
      </c>
      <c r="J1888" t="s">
        <v>2139</v>
      </c>
      <c r="K1888" t="s">
        <v>6019</v>
      </c>
    </row>
    <row r="1889" spans="3:11" x14ac:dyDescent="0.3">
      <c r="C1889" t="s">
        <v>4227</v>
      </c>
      <c r="D1889" t="s">
        <v>26</v>
      </c>
      <c r="E1889" t="s">
        <v>2141</v>
      </c>
      <c r="F1889" t="s">
        <v>2137</v>
      </c>
      <c r="G1889" t="s">
        <v>2138</v>
      </c>
      <c r="H1889" t="s">
        <v>2138</v>
      </c>
      <c r="I1889" t="s">
        <v>2138</v>
      </c>
      <c r="J1889" t="s">
        <v>2139</v>
      </c>
      <c r="K1889" t="s">
        <v>6020</v>
      </c>
    </row>
    <row r="1890" spans="3:11" x14ac:dyDescent="0.3">
      <c r="C1890" t="s">
        <v>4228</v>
      </c>
      <c r="D1890" t="s">
        <v>26</v>
      </c>
      <c r="E1890" t="s">
        <v>2141</v>
      </c>
      <c r="F1890" t="s">
        <v>2137</v>
      </c>
      <c r="G1890" t="s">
        <v>2138</v>
      </c>
      <c r="H1890" t="s">
        <v>2138</v>
      </c>
      <c r="I1890" t="s">
        <v>2138</v>
      </c>
      <c r="J1890" t="s">
        <v>2139</v>
      </c>
      <c r="K1890" t="s">
        <v>6021</v>
      </c>
    </row>
    <row r="1891" spans="3:11" x14ac:dyDescent="0.3">
      <c r="C1891" t="s">
        <v>4229</v>
      </c>
      <c r="D1891" t="s">
        <v>26</v>
      </c>
      <c r="E1891" t="s">
        <v>2141</v>
      </c>
      <c r="F1891" t="s">
        <v>2137</v>
      </c>
      <c r="G1891" t="s">
        <v>2138</v>
      </c>
      <c r="H1891" t="s">
        <v>2138</v>
      </c>
      <c r="I1891" t="s">
        <v>2138</v>
      </c>
      <c r="J1891" t="s">
        <v>2139</v>
      </c>
      <c r="K1891" t="s">
        <v>6022</v>
      </c>
    </row>
    <row r="1892" spans="3:11" x14ac:dyDescent="0.3">
      <c r="C1892" t="s">
        <v>4230</v>
      </c>
      <c r="D1892" t="s">
        <v>26</v>
      </c>
      <c r="E1892" t="s">
        <v>2141</v>
      </c>
      <c r="F1892" t="s">
        <v>2137</v>
      </c>
      <c r="G1892" t="s">
        <v>2138</v>
      </c>
      <c r="H1892" t="s">
        <v>2138</v>
      </c>
      <c r="I1892" t="s">
        <v>2138</v>
      </c>
      <c r="J1892" t="s">
        <v>2139</v>
      </c>
      <c r="K1892" t="s">
        <v>6023</v>
      </c>
    </row>
    <row r="1893" spans="3:11" x14ac:dyDescent="0.3">
      <c r="C1893" t="s">
        <v>4231</v>
      </c>
      <c r="D1893" t="s">
        <v>26</v>
      </c>
      <c r="E1893" t="s">
        <v>2141</v>
      </c>
      <c r="F1893" t="s">
        <v>2137</v>
      </c>
      <c r="G1893" t="s">
        <v>2138</v>
      </c>
      <c r="H1893" t="s">
        <v>2138</v>
      </c>
      <c r="I1893" t="s">
        <v>2138</v>
      </c>
      <c r="J1893" t="s">
        <v>2139</v>
      </c>
      <c r="K1893" t="s">
        <v>6024</v>
      </c>
    </row>
    <row r="1894" spans="3:11" x14ac:dyDescent="0.3">
      <c r="C1894" t="s">
        <v>4232</v>
      </c>
      <c r="D1894" t="s">
        <v>26</v>
      </c>
      <c r="E1894" t="s">
        <v>2141</v>
      </c>
      <c r="F1894" t="s">
        <v>2137</v>
      </c>
      <c r="G1894" t="s">
        <v>2138</v>
      </c>
      <c r="H1894" t="s">
        <v>2138</v>
      </c>
      <c r="I1894" t="s">
        <v>2138</v>
      </c>
      <c r="J1894" t="s">
        <v>2139</v>
      </c>
      <c r="K1894" t="s">
        <v>6025</v>
      </c>
    </row>
    <row r="1895" spans="3:11" x14ac:dyDescent="0.3">
      <c r="C1895" t="s">
        <v>841</v>
      </c>
      <c r="D1895" t="s">
        <v>26</v>
      </c>
      <c r="E1895" t="s">
        <v>2141</v>
      </c>
      <c r="F1895" t="s">
        <v>2137</v>
      </c>
      <c r="G1895" t="s">
        <v>2138</v>
      </c>
      <c r="H1895" t="s">
        <v>2138</v>
      </c>
      <c r="I1895" t="s">
        <v>2138</v>
      </c>
      <c r="J1895" t="s">
        <v>2139</v>
      </c>
      <c r="K1895" t="s">
        <v>4233</v>
      </c>
    </row>
    <row r="1896" spans="3:11" x14ac:dyDescent="0.3">
      <c r="C1896" t="s">
        <v>1567</v>
      </c>
      <c r="D1896" t="s">
        <v>26</v>
      </c>
      <c r="E1896" t="s">
        <v>2141</v>
      </c>
      <c r="F1896" t="s">
        <v>2137</v>
      </c>
      <c r="G1896" t="s">
        <v>2138</v>
      </c>
      <c r="H1896" t="s">
        <v>2138</v>
      </c>
      <c r="I1896" t="s">
        <v>2138</v>
      </c>
      <c r="J1896" t="s">
        <v>2139</v>
      </c>
      <c r="K1896" t="s">
        <v>4234</v>
      </c>
    </row>
    <row r="1897" spans="3:11" x14ac:dyDescent="0.3">
      <c r="C1897" t="s">
        <v>2079</v>
      </c>
      <c r="D1897" t="s">
        <v>26</v>
      </c>
      <c r="E1897" t="s">
        <v>2141</v>
      </c>
      <c r="F1897" t="s">
        <v>2137</v>
      </c>
      <c r="G1897" t="s">
        <v>2138</v>
      </c>
      <c r="H1897" t="s">
        <v>2138</v>
      </c>
      <c r="I1897" t="s">
        <v>2138</v>
      </c>
      <c r="J1897" t="s">
        <v>2139</v>
      </c>
      <c r="K1897" t="s">
        <v>4235</v>
      </c>
    </row>
    <row r="1898" spans="3:11" x14ac:dyDescent="0.3">
      <c r="C1898" t="s">
        <v>2080</v>
      </c>
      <c r="D1898" t="s">
        <v>26</v>
      </c>
      <c r="E1898" t="s">
        <v>2141</v>
      </c>
      <c r="F1898" t="s">
        <v>2137</v>
      </c>
      <c r="G1898" t="s">
        <v>2138</v>
      </c>
      <c r="H1898" t="s">
        <v>2138</v>
      </c>
      <c r="I1898" t="s">
        <v>2138</v>
      </c>
      <c r="J1898" t="s">
        <v>2139</v>
      </c>
      <c r="K1898" t="s">
        <v>4236</v>
      </c>
    </row>
    <row r="1899" spans="3:11" x14ac:dyDescent="0.3">
      <c r="C1899" t="s">
        <v>2091</v>
      </c>
      <c r="D1899" t="s">
        <v>26</v>
      </c>
      <c r="E1899" t="s">
        <v>2141</v>
      </c>
      <c r="F1899" t="s">
        <v>2137</v>
      </c>
      <c r="G1899" t="s">
        <v>2138</v>
      </c>
      <c r="H1899" t="s">
        <v>2138</v>
      </c>
      <c r="I1899" t="s">
        <v>2138</v>
      </c>
      <c r="J1899" t="s">
        <v>2139</v>
      </c>
      <c r="K1899" t="s">
        <v>4237</v>
      </c>
    </row>
    <row r="1900" spans="3:11" x14ac:dyDescent="0.3">
      <c r="C1900" t="s">
        <v>2092</v>
      </c>
      <c r="D1900" t="s">
        <v>26</v>
      </c>
      <c r="E1900" t="s">
        <v>2141</v>
      </c>
      <c r="F1900" t="s">
        <v>2137</v>
      </c>
      <c r="G1900" t="s">
        <v>2138</v>
      </c>
      <c r="H1900" t="s">
        <v>2138</v>
      </c>
      <c r="I1900" t="s">
        <v>2138</v>
      </c>
      <c r="J1900" t="s">
        <v>2139</v>
      </c>
      <c r="K1900" t="s">
        <v>4238</v>
      </c>
    </row>
    <row r="1901" spans="3:11" x14ac:dyDescent="0.3">
      <c r="C1901" t="s">
        <v>1558</v>
      </c>
      <c r="D1901" t="s">
        <v>26</v>
      </c>
      <c r="E1901" t="s">
        <v>2141</v>
      </c>
      <c r="F1901" t="s">
        <v>2137</v>
      </c>
      <c r="G1901" t="s">
        <v>2138</v>
      </c>
      <c r="H1901" t="s">
        <v>2138</v>
      </c>
      <c r="I1901" t="s">
        <v>2138</v>
      </c>
      <c r="J1901" t="s">
        <v>2139</v>
      </c>
      <c r="K1901" t="s">
        <v>4239</v>
      </c>
    </row>
    <row r="1902" spans="3:11" x14ac:dyDescent="0.3">
      <c r="C1902" t="s">
        <v>1559</v>
      </c>
      <c r="D1902" t="s">
        <v>26</v>
      </c>
      <c r="E1902" t="s">
        <v>2141</v>
      </c>
      <c r="F1902" t="s">
        <v>2137</v>
      </c>
      <c r="G1902" t="s">
        <v>2138</v>
      </c>
      <c r="H1902" t="s">
        <v>2138</v>
      </c>
      <c r="I1902" t="s">
        <v>2138</v>
      </c>
      <c r="J1902" t="s">
        <v>2139</v>
      </c>
      <c r="K1902" t="s">
        <v>4240</v>
      </c>
    </row>
    <row r="1903" spans="3:11" x14ac:dyDescent="0.3">
      <c r="C1903" t="s">
        <v>1560</v>
      </c>
      <c r="D1903" t="s">
        <v>26</v>
      </c>
      <c r="E1903" t="s">
        <v>2141</v>
      </c>
      <c r="F1903" t="s">
        <v>2137</v>
      </c>
      <c r="G1903" t="s">
        <v>2138</v>
      </c>
      <c r="H1903" t="s">
        <v>2138</v>
      </c>
      <c r="I1903" t="s">
        <v>2138</v>
      </c>
      <c r="J1903" t="s">
        <v>2139</v>
      </c>
      <c r="K1903" t="s">
        <v>4241</v>
      </c>
    </row>
    <row r="1904" spans="3:11" x14ac:dyDescent="0.3">
      <c r="C1904" t="s">
        <v>1561</v>
      </c>
      <c r="D1904" t="s">
        <v>26</v>
      </c>
      <c r="E1904" t="s">
        <v>2141</v>
      </c>
      <c r="F1904" t="s">
        <v>2137</v>
      </c>
      <c r="G1904" t="s">
        <v>2138</v>
      </c>
      <c r="H1904" t="s">
        <v>2138</v>
      </c>
      <c r="I1904" t="s">
        <v>2138</v>
      </c>
      <c r="J1904" t="s">
        <v>2139</v>
      </c>
      <c r="K1904" t="s">
        <v>4242</v>
      </c>
    </row>
    <row r="1905" spans="3:11" x14ac:dyDescent="0.3">
      <c r="C1905" t="s">
        <v>398</v>
      </c>
      <c r="D1905" t="s">
        <v>26</v>
      </c>
      <c r="E1905" t="s">
        <v>2141</v>
      </c>
      <c r="F1905" t="s">
        <v>2137</v>
      </c>
      <c r="G1905" t="s">
        <v>2138</v>
      </c>
      <c r="H1905" t="s">
        <v>2138</v>
      </c>
      <c r="I1905" t="s">
        <v>2138</v>
      </c>
      <c r="J1905" t="s">
        <v>2139</v>
      </c>
      <c r="K1905" t="s">
        <v>4243</v>
      </c>
    </row>
    <row r="1906" spans="3:11" x14ac:dyDescent="0.3">
      <c r="C1906" t="s">
        <v>4244</v>
      </c>
      <c r="D1906" t="s">
        <v>26</v>
      </c>
      <c r="E1906" t="s">
        <v>2141</v>
      </c>
      <c r="F1906" t="s">
        <v>2137</v>
      </c>
      <c r="G1906" t="s">
        <v>2138</v>
      </c>
      <c r="H1906" t="s">
        <v>2138</v>
      </c>
      <c r="I1906" t="s">
        <v>2138</v>
      </c>
      <c r="J1906" t="s">
        <v>2139</v>
      </c>
      <c r="K1906" t="s">
        <v>6026</v>
      </c>
    </row>
    <row r="1907" spans="3:11" x14ac:dyDescent="0.3">
      <c r="C1907" t="s">
        <v>4245</v>
      </c>
      <c r="D1907" t="s">
        <v>26</v>
      </c>
      <c r="E1907" t="s">
        <v>2141</v>
      </c>
      <c r="F1907" t="s">
        <v>2137</v>
      </c>
      <c r="G1907" t="s">
        <v>2138</v>
      </c>
      <c r="H1907" t="s">
        <v>2138</v>
      </c>
      <c r="I1907" t="s">
        <v>2138</v>
      </c>
      <c r="J1907" t="s">
        <v>2139</v>
      </c>
      <c r="K1907" t="s">
        <v>4246</v>
      </c>
    </row>
    <row r="1908" spans="3:11" x14ac:dyDescent="0.3">
      <c r="C1908" t="s">
        <v>1562</v>
      </c>
      <c r="D1908" t="s">
        <v>26</v>
      </c>
      <c r="E1908" t="s">
        <v>2141</v>
      </c>
      <c r="F1908" t="s">
        <v>2137</v>
      </c>
      <c r="G1908" t="s">
        <v>2138</v>
      </c>
      <c r="H1908" t="s">
        <v>2138</v>
      </c>
      <c r="I1908" t="s">
        <v>2138</v>
      </c>
      <c r="J1908" t="s">
        <v>2139</v>
      </c>
      <c r="K1908" t="s">
        <v>4247</v>
      </c>
    </row>
    <row r="1909" spans="3:11" x14ac:dyDescent="0.3">
      <c r="C1909" t="s">
        <v>1563</v>
      </c>
      <c r="D1909" t="s">
        <v>26</v>
      </c>
      <c r="E1909" t="s">
        <v>2141</v>
      </c>
      <c r="F1909" t="s">
        <v>2137</v>
      </c>
      <c r="G1909" t="s">
        <v>2138</v>
      </c>
      <c r="H1909" t="s">
        <v>2138</v>
      </c>
      <c r="I1909" t="s">
        <v>2138</v>
      </c>
      <c r="J1909" t="s">
        <v>2139</v>
      </c>
      <c r="K1909" t="s">
        <v>4248</v>
      </c>
    </row>
    <row r="1910" spans="3:11" x14ac:dyDescent="0.3">
      <c r="C1910" t="s">
        <v>4249</v>
      </c>
      <c r="D1910" t="s">
        <v>26</v>
      </c>
      <c r="E1910" t="s">
        <v>2141</v>
      </c>
      <c r="F1910" t="s">
        <v>2137</v>
      </c>
      <c r="G1910" t="s">
        <v>2138</v>
      </c>
      <c r="H1910" t="s">
        <v>2138</v>
      </c>
      <c r="I1910" t="s">
        <v>2138</v>
      </c>
      <c r="J1910" t="s">
        <v>2139</v>
      </c>
      <c r="K1910" t="s">
        <v>4250</v>
      </c>
    </row>
    <row r="1911" spans="3:11" x14ac:dyDescent="0.3">
      <c r="C1911" t="s">
        <v>4251</v>
      </c>
      <c r="D1911" t="s">
        <v>26</v>
      </c>
      <c r="E1911" t="s">
        <v>2141</v>
      </c>
      <c r="F1911" t="s">
        <v>2137</v>
      </c>
      <c r="G1911" t="s">
        <v>2138</v>
      </c>
      <c r="H1911" t="s">
        <v>2138</v>
      </c>
      <c r="I1911" t="s">
        <v>2138</v>
      </c>
      <c r="J1911" t="s">
        <v>2139</v>
      </c>
      <c r="K1911" t="s">
        <v>4252</v>
      </c>
    </row>
    <row r="1912" spans="3:11" x14ac:dyDescent="0.3">
      <c r="C1912" t="s">
        <v>4253</v>
      </c>
      <c r="D1912" t="s">
        <v>26</v>
      </c>
      <c r="E1912" t="s">
        <v>2141</v>
      </c>
      <c r="F1912" t="s">
        <v>2137</v>
      </c>
      <c r="G1912" t="s">
        <v>2138</v>
      </c>
      <c r="H1912" t="s">
        <v>2138</v>
      </c>
      <c r="I1912" t="s">
        <v>2138</v>
      </c>
      <c r="J1912" t="s">
        <v>2139</v>
      </c>
      <c r="K1912" t="s">
        <v>4254</v>
      </c>
    </row>
    <row r="1913" spans="3:11" x14ac:dyDescent="0.3">
      <c r="C1913" t="s">
        <v>1568</v>
      </c>
      <c r="D1913" t="s">
        <v>26</v>
      </c>
      <c r="E1913" t="s">
        <v>2141</v>
      </c>
      <c r="F1913" t="s">
        <v>2137</v>
      </c>
      <c r="G1913" t="s">
        <v>2138</v>
      </c>
      <c r="H1913" t="s">
        <v>2138</v>
      </c>
      <c r="I1913" t="s">
        <v>2138</v>
      </c>
      <c r="J1913" t="s">
        <v>2139</v>
      </c>
      <c r="K1913" t="s">
        <v>4255</v>
      </c>
    </row>
    <row r="1914" spans="3:11" x14ac:dyDescent="0.3">
      <c r="C1914" t="s">
        <v>4262</v>
      </c>
      <c r="D1914" t="s">
        <v>26</v>
      </c>
      <c r="E1914" t="s">
        <v>2141</v>
      </c>
      <c r="F1914" t="s">
        <v>2137</v>
      </c>
      <c r="G1914" t="s">
        <v>2138</v>
      </c>
      <c r="H1914" t="s">
        <v>2138</v>
      </c>
      <c r="I1914" t="s">
        <v>2138</v>
      </c>
      <c r="J1914" t="s">
        <v>2139</v>
      </c>
      <c r="K1914" t="s">
        <v>6027</v>
      </c>
    </row>
    <row r="1915" spans="3:11" x14ac:dyDescent="0.3">
      <c r="C1915" t="s">
        <v>4256</v>
      </c>
      <c r="D1915" t="s">
        <v>26</v>
      </c>
      <c r="E1915" t="s">
        <v>2141</v>
      </c>
      <c r="F1915" t="s">
        <v>2137</v>
      </c>
      <c r="G1915" t="s">
        <v>2138</v>
      </c>
      <c r="H1915" t="s">
        <v>2138</v>
      </c>
      <c r="I1915" t="s">
        <v>2138</v>
      </c>
      <c r="J1915" t="s">
        <v>2139</v>
      </c>
      <c r="K1915" t="s">
        <v>4257</v>
      </c>
    </row>
    <row r="1916" spans="3:11" x14ac:dyDescent="0.3">
      <c r="C1916" t="s">
        <v>4258</v>
      </c>
      <c r="D1916" t="s">
        <v>26</v>
      </c>
      <c r="E1916" t="s">
        <v>2141</v>
      </c>
      <c r="F1916" t="s">
        <v>2137</v>
      </c>
      <c r="G1916" t="s">
        <v>2138</v>
      </c>
      <c r="H1916" t="s">
        <v>2138</v>
      </c>
      <c r="I1916" t="s">
        <v>2138</v>
      </c>
      <c r="J1916" t="s">
        <v>2139</v>
      </c>
      <c r="K1916" t="s">
        <v>4259</v>
      </c>
    </row>
    <row r="1917" spans="3:11" x14ac:dyDescent="0.3">
      <c r="C1917" t="s">
        <v>4260</v>
      </c>
      <c r="D1917" t="s">
        <v>26</v>
      </c>
      <c r="E1917" t="s">
        <v>2141</v>
      </c>
      <c r="F1917" t="s">
        <v>2137</v>
      </c>
      <c r="G1917" t="s">
        <v>2138</v>
      </c>
      <c r="H1917" t="s">
        <v>2138</v>
      </c>
      <c r="I1917" t="s">
        <v>2138</v>
      </c>
      <c r="J1917" t="s">
        <v>2139</v>
      </c>
      <c r="K1917" t="s">
        <v>4261</v>
      </c>
    </row>
    <row r="1918" spans="3:11" x14ac:dyDescent="0.3">
      <c r="C1918" t="s">
        <v>4263</v>
      </c>
      <c r="D1918" t="s">
        <v>26</v>
      </c>
      <c r="E1918" t="s">
        <v>2141</v>
      </c>
      <c r="F1918" t="s">
        <v>2137</v>
      </c>
      <c r="G1918" t="s">
        <v>2138</v>
      </c>
      <c r="H1918" t="s">
        <v>2138</v>
      </c>
      <c r="I1918" t="s">
        <v>2138</v>
      </c>
      <c r="J1918" t="s">
        <v>2139</v>
      </c>
      <c r="K1918" t="s">
        <v>4264</v>
      </c>
    </row>
    <row r="1919" spans="3:11" x14ac:dyDescent="0.3">
      <c r="C1919" t="s">
        <v>4265</v>
      </c>
      <c r="D1919" t="s">
        <v>26</v>
      </c>
      <c r="E1919" t="s">
        <v>2141</v>
      </c>
      <c r="F1919" t="s">
        <v>2137</v>
      </c>
      <c r="G1919" t="s">
        <v>2138</v>
      </c>
      <c r="H1919" t="s">
        <v>2138</v>
      </c>
      <c r="I1919" t="s">
        <v>2138</v>
      </c>
      <c r="J1919" t="s">
        <v>2139</v>
      </c>
      <c r="K1919" t="s">
        <v>4266</v>
      </c>
    </row>
    <row r="1920" spans="3:11" x14ac:dyDescent="0.3">
      <c r="C1920" t="s">
        <v>4267</v>
      </c>
      <c r="D1920" t="s">
        <v>26</v>
      </c>
      <c r="E1920" t="s">
        <v>2141</v>
      </c>
      <c r="F1920" t="s">
        <v>2137</v>
      </c>
      <c r="G1920" t="s">
        <v>2138</v>
      </c>
      <c r="H1920" t="s">
        <v>2138</v>
      </c>
      <c r="I1920" t="s">
        <v>2138</v>
      </c>
      <c r="J1920" t="s">
        <v>2139</v>
      </c>
      <c r="K1920" t="s">
        <v>4268</v>
      </c>
    </row>
    <row r="1921" spans="3:11" x14ac:dyDescent="0.3">
      <c r="C1921" t="s">
        <v>375</v>
      </c>
      <c r="D1921" t="s">
        <v>26</v>
      </c>
      <c r="E1921" t="s">
        <v>2141</v>
      </c>
      <c r="F1921" t="s">
        <v>2137</v>
      </c>
      <c r="G1921" t="s">
        <v>2138</v>
      </c>
      <c r="H1921" t="s">
        <v>2138</v>
      </c>
      <c r="I1921" t="s">
        <v>2138</v>
      </c>
      <c r="J1921" t="s">
        <v>2139</v>
      </c>
      <c r="K1921" t="s">
        <v>6028</v>
      </c>
    </row>
    <row r="1922" spans="3:11" x14ac:dyDescent="0.3">
      <c r="C1922" t="s">
        <v>397</v>
      </c>
      <c r="D1922" t="s">
        <v>26</v>
      </c>
      <c r="E1922" t="s">
        <v>2141</v>
      </c>
      <c r="F1922" t="s">
        <v>2137</v>
      </c>
      <c r="G1922" t="s">
        <v>2138</v>
      </c>
      <c r="H1922" t="s">
        <v>2138</v>
      </c>
      <c r="I1922" t="s">
        <v>2138</v>
      </c>
      <c r="J1922" t="s">
        <v>2139</v>
      </c>
      <c r="K1922" t="s">
        <v>6029</v>
      </c>
    </row>
    <row r="1923" spans="3:11" x14ac:dyDescent="0.3">
      <c r="C1923" t="s">
        <v>751</v>
      </c>
      <c r="D1923" t="s">
        <v>26</v>
      </c>
      <c r="E1923" t="s">
        <v>2141</v>
      </c>
      <c r="F1923" t="s">
        <v>2137</v>
      </c>
      <c r="G1923" t="s">
        <v>2138</v>
      </c>
      <c r="H1923" t="s">
        <v>2138</v>
      </c>
      <c r="I1923" t="s">
        <v>2138</v>
      </c>
      <c r="J1923" t="s">
        <v>2139</v>
      </c>
      <c r="K1923" t="s">
        <v>6030</v>
      </c>
    </row>
    <row r="1924" spans="3:11" x14ac:dyDescent="0.3">
      <c r="C1924" t="s">
        <v>902</v>
      </c>
      <c r="D1924" t="s">
        <v>26</v>
      </c>
      <c r="E1924" t="s">
        <v>2141</v>
      </c>
      <c r="F1924" t="s">
        <v>2137</v>
      </c>
      <c r="G1924" t="s">
        <v>2138</v>
      </c>
      <c r="H1924" t="s">
        <v>2138</v>
      </c>
      <c r="I1924" t="s">
        <v>2138</v>
      </c>
      <c r="J1924" t="s">
        <v>2139</v>
      </c>
      <c r="K1924" t="s">
        <v>4319</v>
      </c>
    </row>
    <row r="1925" spans="3:11" x14ac:dyDescent="0.3">
      <c r="C1925" t="s">
        <v>5466</v>
      </c>
      <c r="D1925" t="s">
        <v>26</v>
      </c>
      <c r="E1925" t="s">
        <v>2141</v>
      </c>
      <c r="F1925" t="s">
        <v>2137</v>
      </c>
      <c r="G1925" t="s">
        <v>2138</v>
      </c>
      <c r="H1925" t="s">
        <v>2138</v>
      </c>
      <c r="I1925" t="s">
        <v>2138</v>
      </c>
      <c r="J1925" t="s">
        <v>2139</v>
      </c>
      <c r="K1925" t="s">
        <v>5467</v>
      </c>
    </row>
    <row r="1926" spans="3:11" x14ac:dyDescent="0.3">
      <c r="C1926" t="s">
        <v>5468</v>
      </c>
      <c r="D1926" t="s">
        <v>26</v>
      </c>
      <c r="E1926" t="s">
        <v>2141</v>
      </c>
      <c r="F1926" t="s">
        <v>2137</v>
      </c>
      <c r="G1926" t="s">
        <v>2138</v>
      </c>
      <c r="H1926" t="s">
        <v>2138</v>
      </c>
      <c r="I1926" t="s">
        <v>2138</v>
      </c>
      <c r="J1926" t="s">
        <v>2139</v>
      </c>
      <c r="K1926" t="s">
        <v>5469</v>
      </c>
    </row>
    <row r="1927" spans="3:11" x14ac:dyDescent="0.3">
      <c r="C1927" t="s">
        <v>5470</v>
      </c>
      <c r="D1927" t="s">
        <v>26</v>
      </c>
      <c r="E1927" t="s">
        <v>2141</v>
      </c>
      <c r="F1927" t="s">
        <v>2137</v>
      </c>
      <c r="G1927" t="s">
        <v>2138</v>
      </c>
      <c r="H1927" t="s">
        <v>2138</v>
      </c>
      <c r="I1927" t="s">
        <v>2138</v>
      </c>
      <c r="J1927" t="s">
        <v>2139</v>
      </c>
      <c r="K1927" t="s">
        <v>5471</v>
      </c>
    </row>
    <row r="1928" spans="3:11" x14ac:dyDescent="0.3">
      <c r="C1928" t="s">
        <v>5472</v>
      </c>
      <c r="D1928" t="s">
        <v>26</v>
      </c>
      <c r="E1928" t="s">
        <v>2141</v>
      </c>
      <c r="F1928" t="s">
        <v>2137</v>
      </c>
      <c r="G1928" t="s">
        <v>2138</v>
      </c>
      <c r="H1928" t="s">
        <v>2138</v>
      </c>
      <c r="I1928" t="s">
        <v>2138</v>
      </c>
      <c r="J1928" t="s">
        <v>2139</v>
      </c>
      <c r="K1928" t="s">
        <v>5473</v>
      </c>
    </row>
    <row r="1929" spans="3:11" x14ac:dyDescent="0.3">
      <c r="C1929" t="s">
        <v>5474</v>
      </c>
      <c r="D1929" t="s">
        <v>26</v>
      </c>
      <c r="E1929" t="s">
        <v>2141</v>
      </c>
      <c r="F1929" t="s">
        <v>2137</v>
      </c>
      <c r="G1929" t="s">
        <v>2138</v>
      </c>
      <c r="H1929" t="s">
        <v>2138</v>
      </c>
      <c r="I1929" t="s">
        <v>2138</v>
      </c>
      <c r="J1929" t="s">
        <v>2139</v>
      </c>
      <c r="K1929" t="s">
        <v>5475</v>
      </c>
    </row>
    <row r="1930" spans="3:11" x14ac:dyDescent="0.3">
      <c r="C1930" t="s">
        <v>5476</v>
      </c>
      <c r="D1930" t="s">
        <v>26</v>
      </c>
      <c r="E1930" t="s">
        <v>2141</v>
      </c>
      <c r="F1930" t="s">
        <v>2137</v>
      </c>
      <c r="G1930" t="s">
        <v>2138</v>
      </c>
      <c r="H1930" t="s">
        <v>2138</v>
      </c>
      <c r="I1930" t="s">
        <v>2138</v>
      </c>
      <c r="J1930" t="s">
        <v>2139</v>
      </c>
      <c r="K1930" t="s">
        <v>5477</v>
      </c>
    </row>
    <row r="1931" spans="3:11" x14ac:dyDescent="0.3">
      <c r="C1931" t="s">
        <v>5478</v>
      </c>
      <c r="D1931" t="s">
        <v>26</v>
      </c>
      <c r="E1931" t="s">
        <v>2141</v>
      </c>
      <c r="F1931" t="s">
        <v>2137</v>
      </c>
      <c r="G1931" t="s">
        <v>2138</v>
      </c>
      <c r="H1931" t="s">
        <v>2138</v>
      </c>
      <c r="I1931" t="s">
        <v>2138</v>
      </c>
      <c r="J1931" t="s">
        <v>2139</v>
      </c>
      <c r="K1931" t="s">
        <v>5479</v>
      </c>
    </row>
    <row r="1932" spans="3:11" x14ac:dyDescent="0.3">
      <c r="C1932" t="s">
        <v>5480</v>
      </c>
      <c r="D1932" t="s">
        <v>26</v>
      </c>
      <c r="E1932" t="s">
        <v>2141</v>
      </c>
      <c r="F1932" t="s">
        <v>2137</v>
      </c>
      <c r="G1932" t="s">
        <v>2138</v>
      </c>
      <c r="H1932" t="s">
        <v>2138</v>
      </c>
      <c r="I1932" t="s">
        <v>2138</v>
      </c>
      <c r="J1932" t="s">
        <v>2139</v>
      </c>
      <c r="K1932" t="s">
        <v>5481</v>
      </c>
    </row>
    <row r="1933" spans="3:11" x14ac:dyDescent="0.3">
      <c r="C1933" t="s">
        <v>5482</v>
      </c>
      <c r="D1933" t="s">
        <v>26</v>
      </c>
      <c r="E1933" t="s">
        <v>2141</v>
      </c>
      <c r="F1933" t="s">
        <v>2137</v>
      </c>
      <c r="G1933" t="s">
        <v>2138</v>
      </c>
      <c r="H1933" t="s">
        <v>2138</v>
      </c>
      <c r="I1933" t="s">
        <v>2138</v>
      </c>
      <c r="J1933" t="s">
        <v>2139</v>
      </c>
      <c r="K1933" t="s">
        <v>5483</v>
      </c>
    </row>
    <row r="1934" spans="3:11" x14ac:dyDescent="0.3">
      <c r="C1934" t="s">
        <v>5484</v>
      </c>
      <c r="D1934" t="s">
        <v>26</v>
      </c>
      <c r="E1934" t="s">
        <v>2141</v>
      </c>
      <c r="F1934" t="s">
        <v>2137</v>
      </c>
      <c r="G1934" t="s">
        <v>2138</v>
      </c>
      <c r="H1934" t="s">
        <v>2138</v>
      </c>
      <c r="I1934" t="s">
        <v>2138</v>
      </c>
      <c r="J1934" t="s">
        <v>2139</v>
      </c>
      <c r="K1934" t="s">
        <v>5485</v>
      </c>
    </row>
    <row r="1935" spans="3:11" x14ac:dyDescent="0.3">
      <c r="C1935" t="s">
        <v>1566</v>
      </c>
      <c r="D1935" t="s">
        <v>26</v>
      </c>
      <c r="E1935" t="s">
        <v>2141</v>
      </c>
      <c r="F1935" t="s">
        <v>2137</v>
      </c>
      <c r="G1935" t="s">
        <v>2138</v>
      </c>
      <c r="H1935" t="s">
        <v>2138</v>
      </c>
      <c r="I1935" t="s">
        <v>2138</v>
      </c>
      <c r="J1935" t="s">
        <v>2139</v>
      </c>
      <c r="K1935" t="s">
        <v>6031</v>
      </c>
    </row>
    <row r="1936" spans="3:11" x14ac:dyDescent="0.3">
      <c r="C1936" t="s">
        <v>4269</v>
      </c>
      <c r="D1936" t="s">
        <v>26</v>
      </c>
      <c r="E1936" t="s">
        <v>2141</v>
      </c>
      <c r="F1936" t="s">
        <v>2137</v>
      </c>
      <c r="G1936" t="s">
        <v>2138</v>
      </c>
      <c r="H1936" t="s">
        <v>2138</v>
      </c>
      <c r="I1936" t="s">
        <v>2138</v>
      </c>
      <c r="J1936" t="s">
        <v>2139</v>
      </c>
      <c r="K1936" t="s">
        <v>4270</v>
      </c>
    </row>
    <row r="1937" spans="3:11" x14ac:dyDescent="0.3">
      <c r="C1937" t="s">
        <v>4271</v>
      </c>
      <c r="D1937" t="s">
        <v>26</v>
      </c>
      <c r="E1937" t="s">
        <v>2141</v>
      </c>
      <c r="F1937" t="s">
        <v>2137</v>
      </c>
      <c r="G1937" t="s">
        <v>2138</v>
      </c>
      <c r="H1937" t="s">
        <v>2138</v>
      </c>
      <c r="I1937" t="s">
        <v>2138</v>
      </c>
      <c r="J1937" t="s">
        <v>2139</v>
      </c>
      <c r="K1937" t="s">
        <v>4272</v>
      </c>
    </row>
    <row r="1938" spans="3:11" x14ac:dyDescent="0.3">
      <c r="C1938" t="s">
        <v>4273</v>
      </c>
      <c r="D1938" t="s">
        <v>26</v>
      </c>
      <c r="E1938" t="s">
        <v>2141</v>
      </c>
      <c r="F1938" t="s">
        <v>2137</v>
      </c>
      <c r="G1938" t="s">
        <v>2138</v>
      </c>
      <c r="H1938" t="s">
        <v>2138</v>
      </c>
      <c r="I1938" t="s">
        <v>2138</v>
      </c>
      <c r="J1938" t="s">
        <v>2139</v>
      </c>
      <c r="K1938" t="s">
        <v>4274</v>
      </c>
    </row>
    <row r="1939" spans="3:11" x14ac:dyDescent="0.3">
      <c r="C1939" t="s">
        <v>197</v>
      </c>
      <c r="D1939" t="s">
        <v>26</v>
      </c>
      <c r="E1939" t="s">
        <v>2141</v>
      </c>
      <c r="F1939" t="s">
        <v>2137</v>
      </c>
      <c r="G1939" t="s">
        <v>2138</v>
      </c>
      <c r="H1939" t="s">
        <v>2138</v>
      </c>
      <c r="I1939" t="s">
        <v>2138</v>
      </c>
      <c r="J1939" t="s">
        <v>2139</v>
      </c>
      <c r="K1939" t="s">
        <v>4275</v>
      </c>
    </row>
    <row r="1940" spans="3:11" x14ac:dyDescent="0.3">
      <c r="C1940" t="s">
        <v>424</v>
      </c>
      <c r="D1940" t="s">
        <v>26</v>
      </c>
      <c r="E1940" t="s">
        <v>2141</v>
      </c>
      <c r="F1940" t="s">
        <v>2137</v>
      </c>
      <c r="G1940" t="s">
        <v>2138</v>
      </c>
      <c r="H1940" t="s">
        <v>2138</v>
      </c>
      <c r="I1940" t="s">
        <v>2138</v>
      </c>
      <c r="J1940" t="s">
        <v>2139</v>
      </c>
      <c r="K1940" t="s">
        <v>4276</v>
      </c>
    </row>
    <row r="1941" spans="3:11" x14ac:dyDescent="0.3">
      <c r="C1941" t="s">
        <v>1949</v>
      </c>
      <c r="D1941" t="s">
        <v>26</v>
      </c>
      <c r="E1941" t="s">
        <v>2141</v>
      </c>
      <c r="F1941" t="s">
        <v>2137</v>
      </c>
      <c r="G1941" t="s">
        <v>2138</v>
      </c>
      <c r="H1941" t="s">
        <v>2138</v>
      </c>
      <c r="I1941" t="s">
        <v>2138</v>
      </c>
      <c r="J1941" t="s">
        <v>2139</v>
      </c>
      <c r="K1941" t="s">
        <v>4277</v>
      </c>
    </row>
    <row r="1942" spans="3:11" x14ac:dyDescent="0.3">
      <c r="C1942" t="s">
        <v>4278</v>
      </c>
      <c r="D1942" t="s">
        <v>26</v>
      </c>
      <c r="E1942" t="s">
        <v>2141</v>
      </c>
      <c r="F1942" t="s">
        <v>2137</v>
      </c>
      <c r="G1942" t="s">
        <v>2138</v>
      </c>
      <c r="H1942" t="s">
        <v>2138</v>
      </c>
      <c r="I1942" t="s">
        <v>2138</v>
      </c>
      <c r="J1942" t="s">
        <v>2139</v>
      </c>
      <c r="K1942" t="s">
        <v>4279</v>
      </c>
    </row>
    <row r="1943" spans="3:11" x14ac:dyDescent="0.3">
      <c r="C1943" t="s">
        <v>4280</v>
      </c>
      <c r="D1943" t="s">
        <v>26</v>
      </c>
      <c r="E1943" t="s">
        <v>2141</v>
      </c>
      <c r="F1943" t="s">
        <v>2137</v>
      </c>
      <c r="G1943" t="s">
        <v>2138</v>
      </c>
      <c r="H1943" t="s">
        <v>2138</v>
      </c>
      <c r="I1943" t="s">
        <v>2138</v>
      </c>
      <c r="J1943" t="s">
        <v>2139</v>
      </c>
      <c r="K1943" t="s">
        <v>4281</v>
      </c>
    </row>
    <row r="1944" spans="3:11" x14ac:dyDescent="0.3">
      <c r="C1944" t="s">
        <v>4282</v>
      </c>
      <c r="D1944" t="s">
        <v>26</v>
      </c>
      <c r="E1944" t="s">
        <v>2141</v>
      </c>
      <c r="F1944" t="s">
        <v>2137</v>
      </c>
      <c r="G1944" t="s">
        <v>2138</v>
      </c>
      <c r="H1944" t="s">
        <v>2138</v>
      </c>
      <c r="I1944" t="s">
        <v>2138</v>
      </c>
      <c r="J1944" t="s">
        <v>2139</v>
      </c>
      <c r="K1944" t="s">
        <v>4283</v>
      </c>
    </row>
    <row r="1945" spans="3:11" x14ac:dyDescent="0.3">
      <c r="C1945" t="s">
        <v>4285</v>
      </c>
      <c r="D1945" t="s">
        <v>26</v>
      </c>
      <c r="E1945" t="s">
        <v>2141</v>
      </c>
      <c r="F1945" t="s">
        <v>2137</v>
      </c>
      <c r="G1945" t="s">
        <v>2138</v>
      </c>
      <c r="H1945" t="s">
        <v>2138</v>
      </c>
      <c r="I1945" t="s">
        <v>2138</v>
      </c>
      <c r="J1945" t="s">
        <v>2139</v>
      </c>
      <c r="K1945" t="s">
        <v>4286</v>
      </c>
    </row>
    <row r="1946" spans="3:11" x14ac:dyDescent="0.3">
      <c r="C1946" t="s">
        <v>4287</v>
      </c>
      <c r="D1946" t="s">
        <v>26</v>
      </c>
      <c r="E1946" t="s">
        <v>2141</v>
      </c>
      <c r="F1946" t="s">
        <v>2137</v>
      </c>
      <c r="G1946" t="s">
        <v>2138</v>
      </c>
      <c r="H1946" t="s">
        <v>2138</v>
      </c>
      <c r="I1946" t="s">
        <v>2138</v>
      </c>
      <c r="J1946" t="s">
        <v>2139</v>
      </c>
      <c r="K1946" t="s">
        <v>4288</v>
      </c>
    </row>
    <row r="1947" spans="3:11" x14ac:dyDescent="0.3">
      <c r="C1947" t="s">
        <v>4292</v>
      </c>
      <c r="D1947" t="s">
        <v>26</v>
      </c>
      <c r="E1947" t="s">
        <v>2141</v>
      </c>
      <c r="F1947" t="s">
        <v>2137</v>
      </c>
      <c r="G1947" t="s">
        <v>2138</v>
      </c>
      <c r="H1947" t="s">
        <v>2138</v>
      </c>
      <c r="I1947" t="s">
        <v>2138</v>
      </c>
      <c r="J1947" t="s">
        <v>2139</v>
      </c>
      <c r="K1947" t="s">
        <v>4293</v>
      </c>
    </row>
    <row r="1948" spans="3:11" x14ac:dyDescent="0.3">
      <c r="C1948" t="s">
        <v>4294</v>
      </c>
      <c r="D1948" t="s">
        <v>26</v>
      </c>
      <c r="E1948" t="s">
        <v>2141</v>
      </c>
      <c r="F1948" t="s">
        <v>2137</v>
      </c>
      <c r="G1948" t="s">
        <v>2138</v>
      </c>
      <c r="H1948" t="s">
        <v>2138</v>
      </c>
      <c r="I1948" t="s">
        <v>2138</v>
      </c>
      <c r="J1948" t="s">
        <v>2139</v>
      </c>
      <c r="K1948" t="s">
        <v>4295</v>
      </c>
    </row>
    <row r="1949" spans="3:11" x14ac:dyDescent="0.3">
      <c r="C1949" t="s">
        <v>4296</v>
      </c>
      <c r="D1949" t="s">
        <v>26</v>
      </c>
      <c r="E1949" t="s">
        <v>2141</v>
      </c>
      <c r="F1949" t="s">
        <v>2137</v>
      </c>
      <c r="G1949" t="s">
        <v>2138</v>
      </c>
      <c r="H1949" t="s">
        <v>2138</v>
      </c>
      <c r="I1949" t="s">
        <v>2138</v>
      </c>
      <c r="J1949" t="s">
        <v>2139</v>
      </c>
      <c r="K1949" t="s">
        <v>4297</v>
      </c>
    </row>
    <row r="1950" spans="3:11" x14ac:dyDescent="0.3">
      <c r="C1950" t="s">
        <v>4298</v>
      </c>
      <c r="D1950" t="s">
        <v>26</v>
      </c>
      <c r="E1950" t="s">
        <v>2141</v>
      </c>
      <c r="F1950" t="s">
        <v>2137</v>
      </c>
      <c r="G1950" t="s">
        <v>2138</v>
      </c>
      <c r="H1950" t="s">
        <v>2138</v>
      </c>
      <c r="I1950" t="s">
        <v>2138</v>
      </c>
      <c r="J1950" t="s">
        <v>2139</v>
      </c>
      <c r="K1950" t="s">
        <v>4299</v>
      </c>
    </row>
    <row r="1951" spans="3:11" x14ac:dyDescent="0.3">
      <c r="C1951" t="s">
        <v>4300</v>
      </c>
      <c r="D1951" t="s">
        <v>26</v>
      </c>
      <c r="E1951" t="s">
        <v>2141</v>
      </c>
      <c r="F1951" t="s">
        <v>2137</v>
      </c>
      <c r="G1951" t="s">
        <v>2138</v>
      </c>
      <c r="H1951" t="s">
        <v>2138</v>
      </c>
      <c r="I1951" t="s">
        <v>2138</v>
      </c>
      <c r="J1951" t="s">
        <v>2139</v>
      </c>
      <c r="K1951" t="s">
        <v>4301</v>
      </c>
    </row>
    <row r="1952" spans="3:11" x14ac:dyDescent="0.3">
      <c r="C1952" t="s">
        <v>4302</v>
      </c>
      <c r="D1952" t="s">
        <v>26</v>
      </c>
      <c r="E1952" t="s">
        <v>2141</v>
      </c>
      <c r="F1952" t="s">
        <v>2137</v>
      </c>
      <c r="G1952" t="s">
        <v>2138</v>
      </c>
      <c r="H1952" t="s">
        <v>2138</v>
      </c>
      <c r="I1952" t="s">
        <v>2138</v>
      </c>
      <c r="J1952" t="s">
        <v>2139</v>
      </c>
      <c r="K1952" t="s">
        <v>4303</v>
      </c>
    </row>
    <row r="1953" spans="3:11" x14ac:dyDescent="0.3">
      <c r="C1953" t="s">
        <v>4304</v>
      </c>
      <c r="D1953" t="s">
        <v>26</v>
      </c>
      <c r="E1953" t="s">
        <v>2141</v>
      </c>
      <c r="F1953" t="s">
        <v>2137</v>
      </c>
      <c r="G1953" t="s">
        <v>2138</v>
      </c>
      <c r="H1953" t="s">
        <v>2138</v>
      </c>
      <c r="I1953" t="s">
        <v>2138</v>
      </c>
      <c r="J1953" t="s">
        <v>2139</v>
      </c>
      <c r="K1953" t="s">
        <v>4305</v>
      </c>
    </row>
    <row r="1954" spans="3:11" x14ac:dyDescent="0.3">
      <c r="C1954" t="s">
        <v>4306</v>
      </c>
      <c r="D1954" t="s">
        <v>26</v>
      </c>
      <c r="E1954" t="s">
        <v>2141</v>
      </c>
      <c r="F1954" t="s">
        <v>2137</v>
      </c>
      <c r="G1954" t="s">
        <v>2138</v>
      </c>
      <c r="H1954" t="s">
        <v>2138</v>
      </c>
      <c r="I1954" t="s">
        <v>2138</v>
      </c>
      <c r="J1954" t="s">
        <v>2139</v>
      </c>
      <c r="K1954" t="s">
        <v>4307</v>
      </c>
    </row>
    <row r="1955" spans="3:11" x14ac:dyDescent="0.3">
      <c r="C1955" t="s">
        <v>4308</v>
      </c>
      <c r="D1955" t="s">
        <v>26</v>
      </c>
      <c r="E1955" t="s">
        <v>2141</v>
      </c>
      <c r="F1955" t="s">
        <v>2137</v>
      </c>
      <c r="G1955" t="s">
        <v>2138</v>
      </c>
      <c r="H1955" t="s">
        <v>2138</v>
      </c>
      <c r="I1955" t="s">
        <v>2138</v>
      </c>
      <c r="J1955" t="s">
        <v>2139</v>
      </c>
      <c r="K1955" t="s">
        <v>4309</v>
      </c>
    </row>
    <row r="1956" spans="3:11" x14ac:dyDescent="0.3">
      <c r="C1956" t="s">
        <v>4310</v>
      </c>
      <c r="D1956" t="s">
        <v>26</v>
      </c>
      <c r="E1956" t="s">
        <v>2141</v>
      </c>
      <c r="F1956" t="s">
        <v>2137</v>
      </c>
      <c r="G1956" t="s">
        <v>2138</v>
      </c>
      <c r="H1956" t="s">
        <v>2138</v>
      </c>
      <c r="I1956" t="s">
        <v>2138</v>
      </c>
      <c r="J1956" t="s">
        <v>2139</v>
      </c>
      <c r="K1956" t="s">
        <v>4311</v>
      </c>
    </row>
    <row r="1957" spans="3:11" x14ac:dyDescent="0.3">
      <c r="C1957" t="s">
        <v>4312</v>
      </c>
      <c r="D1957" t="s">
        <v>26</v>
      </c>
      <c r="E1957" t="s">
        <v>2141</v>
      </c>
      <c r="F1957" t="s">
        <v>2137</v>
      </c>
      <c r="G1957" t="s">
        <v>2138</v>
      </c>
      <c r="H1957" t="s">
        <v>2138</v>
      </c>
      <c r="I1957" t="s">
        <v>2138</v>
      </c>
      <c r="J1957" t="s">
        <v>2139</v>
      </c>
      <c r="K1957" t="s">
        <v>4313</v>
      </c>
    </row>
    <row r="1958" spans="3:11" x14ac:dyDescent="0.3">
      <c r="C1958" t="s">
        <v>4314</v>
      </c>
      <c r="D1958" t="s">
        <v>26</v>
      </c>
      <c r="E1958" t="s">
        <v>2141</v>
      </c>
      <c r="F1958" t="s">
        <v>2137</v>
      </c>
      <c r="G1958" t="s">
        <v>2138</v>
      </c>
      <c r="H1958" t="s">
        <v>2138</v>
      </c>
      <c r="I1958" t="s">
        <v>2138</v>
      </c>
      <c r="J1958" t="s">
        <v>2139</v>
      </c>
      <c r="K1958" t="s">
        <v>4315</v>
      </c>
    </row>
    <row r="1959" spans="3:11" x14ac:dyDescent="0.3">
      <c r="C1959" t="s">
        <v>4316</v>
      </c>
      <c r="D1959" t="s">
        <v>26</v>
      </c>
      <c r="E1959" t="s">
        <v>2141</v>
      </c>
      <c r="F1959" t="s">
        <v>2137</v>
      </c>
      <c r="G1959" t="s">
        <v>2138</v>
      </c>
      <c r="H1959" t="s">
        <v>2138</v>
      </c>
      <c r="I1959" t="s">
        <v>2138</v>
      </c>
      <c r="J1959" t="s">
        <v>2139</v>
      </c>
      <c r="K1959" t="s">
        <v>4317</v>
      </c>
    </row>
    <row r="1960" spans="3:11" x14ac:dyDescent="0.3">
      <c r="C1960" t="s">
        <v>423</v>
      </c>
      <c r="D1960" t="s">
        <v>26</v>
      </c>
      <c r="E1960" t="s">
        <v>2141</v>
      </c>
      <c r="F1960" t="s">
        <v>2137</v>
      </c>
      <c r="G1960" t="s">
        <v>2138</v>
      </c>
      <c r="H1960" t="s">
        <v>2138</v>
      </c>
      <c r="I1960" t="s">
        <v>2138</v>
      </c>
      <c r="J1960" t="s">
        <v>2139</v>
      </c>
      <c r="K1960" t="s">
        <v>4318</v>
      </c>
    </row>
    <row r="1961" spans="3:11" x14ac:dyDescent="0.3">
      <c r="C1961" t="s">
        <v>1484</v>
      </c>
      <c r="D1961" t="s">
        <v>26</v>
      </c>
      <c r="E1961" t="s">
        <v>2141</v>
      </c>
      <c r="F1961" t="s">
        <v>2137</v>
      </c>
      <c r="G1961" t="s">
        <v>2138</v>
      </c>
      <c r="H1961" t="s">
        <v>2138</v>
      </c>
      <c r="I1961" t="s">
        <v>2138</v>
      </c>
      <c r="J1961" t="s">
        <v>2139</v>
      </c>
      <c r="K1961" t="s">
        <v>6032</v>
      </c>
    </row>
    <row r="1962" spans="3:11" x14ac:dyDescent="0.3">
      <c r="C1962" t="s">
        <v>358</v>
      </c>
      <c r="D1962" t="s">
        <v>26</v>
      </c>
      <c r="E1962" t="s">
        <v>2141</v>
      </c>
      <c r="F1962" t="s">
        <v>2137</v>
      </c>
      <c r="G1962" t="s">
        <v>2138</v>
      </c>
      <c r="H1962" t="s">
        <v>2138</v>
      </c>
      <c r="I1962" t="s">
        <v>2138</v>
      </c>
      <c r="J1962" t="s">
        <v>2139</v>
      </c>
      <c r="K1962" t="s">
        <v>4320</v>
      </c>
    </row>
    <row r="1963" spans="3:11" x14ac:dyDescent="0.3">
      <c r="C1963" t="s">
        <v>389</v>
      </c>
      <c r="D1963" t="s">
        <v>26</v>
      </c>
      <c r="E1963" t="s">
        <v>2141</v>
      </c>
      <c r="F1963" t="s">
        <v>2137</v>
      </c>
      <c r="G1963" t="s">
        <v>2138</v>
      </c>
      <c r="H1963" t="s">
        <v>2138</v>
      </c>
      <c r="I1963" t="s">
        <v>2138</v>
      </c>
      <c r="J1963" t="s">
        <v>2139</v>
      </c>
      <c r="K1963" t="s">
        <v>4321</v>
      </c>
    </row>
    <row r="1964" spans="3:11" x14ac:dyDescent="0.3">
      <c r="C1964" t="s">
        <v>390</v>
      </c>
      <c r="D1964" t="s">
        <v>26</v>
      </c>
      <c r="E1964" t="s">
        <v>2141</v>
      </c>
      <c r="F1964" t="s">
        <v>2137</v>
      </c>
      <c r="G1964" t="s">
        <v>2138</v>
      </c>
      <c r="H1964" t="s">
        <v>2138</v>
      </c>
      <c r="I1964" t="s">
        <v>2138</v>
      </c>
      <c r="J1964" t="s">
        <v>2139</v>
      </c>
      <c r="K1964" t="s">
        <v>4322</v>
      </c>
    </row>
    <row r="1965" spans="3:11" x14ac:dyDescent="0.3">
      <c r="C1965" t="s">
        <v>392</v>
      </c>
      <c r="D1965" t="s">
        <v>26</v>
      </c>
      <c r="E1965" t="s">
        <v>2141</v>
      </c>
      <c r="F1965" t="s">
        <v>2137</v>
      </c>
      <c r="G1965" t="s">
        <v>2138</v>
      </c>
      <c r="H1965" t="s">
        <v>2138</v>
      </c>
      <c r="I1965" t="s">
        <v>2138</v>
      </c>
      <c r="J1965" t="s">
        <v>2139</v>
      </c>
      <c r="K1965" t="s">
        <v>4323</v>
      </c>
    </row>
    <row r="1966" spans="3:11" x14ac:dyDescent="0.3">
      <c r="C1966" t="s">
        <v>393</v>
      </c>
      <c r="D1966" t="s">
        <v>26</v>
      </c>
      <c r="E1966" t="s">
        <v>2141</v>
      </c>
      <c r="F1966" t="s">
        <v>2137</v>
      </c>
      <c r="G1966" t="s">
        <v>2138</v>
      </c>
      <c r="H1966" t="s">
        <v>2138</v>
      </c>
      <c r="I1966" t="s">
        <v>2138</v>
      </c>
      <c r="J1966" t="s">
        <v>2139</v>
      </c>
      <c r="K1966" t="s">
        <v>4324</v>
      </c>
    </row>
    <row r="1967" spans="3:11" x14ac:dyDescent="0.3">
      <c r="C1967" t="s">
        <v>399</v>
      </c>
      <c r="D1967" t="s">
        <v>26</v>
      </c>
      <c r="E1967" t="s">
        <v>2141</v>
      </c>
      <c r="F1967" t="s">
        <v>2137</v>
      </c>
      <c r="G1967" t="s">
        <v>2138</v>
      </c>
      <c r="H1967" t="s">
        <v>2138</v>
      </c>
      <c r="I1967" t="s">
        <v>2138</v>
      </c>
      <c r="J1967" t="s">
        <v>2139</v>
      </c>
      <c r="K1967" t="s">
        <v>4325</v>
      </c>
    </row>
    <row r="1968" spans="3:11" x14ac:dyDescent="0.3">
      <c r="C1968" t="s">
        <v>404</v>
      </c>
      <c r="D1968" t="s">
        <v>26</v>
      </c>
      <c r="E1968" t="s">
        <v>2141</v>
      </c>
      <c r="F1968" t="s">
        <v>2137</v>
      </c>
      <c r="G1968" t="s">
        <v>2138</v>
      </c>
      <c r="H1968" t="s">
        <v>2138</v>
      </c>
      <c r="I1968" t="s">
        <v>2138</v>
      </c>
      <c r="J1968" t="s">
        <v>2139</v>
      </c>
      <c r="K1968" t="s">
        <v>4326</v>
      </c>
    </row>
    <row r="1969" spans="3:11" x14ac:dyDescent="0.3">
      <c r="C1969" t="s">
        <v>416</v>
      </c>
      <c r="D1969" t="s">
        <v>26</v>
      </c>
      <c r="E1969" t="s">
        <v>2141</v>
      </c>
      <c r="F1969" t="s">
        <v>2137</v>
      </c>
      <c r="G1969" t="s">
        <v>2138</v>
      </c>
      <c r="H1969" t="s">
        <v>2138</v>
      </c>
      <c r="I1969" t="s">
        <v>2138</v>
      </c>
      <c r="J1969" t="s">
        <v>2139</v>
      </c>
      <c r="K1969" t="s">
        <v>4327</v>
      </c>
    </row>
    <row r="1970" spans="3:11" x14ac:dyDescent="0.3">
      <c r="C1970" t="s">
        <v>417</v>
      </c>
      <c r="D1970" t="s">
        <v>26</v>
      </c>
      <c r="E1970" t="s">
        <v>2141</v>
      </c>
      <c r="F1970" t="s">
        <v>2137</v>
      </c>
      <c r="G1970" t="s">
        <v>2138</v>
      </c>
      <c r="H1970" t="s">
        <v>2138</v>
      </c>
      <c r="I1970" t="s">
        <v>2138</v>
      </c>
      <c r="J1970" t="s">
        <v>2139</v>
      </c>
      <c r="K1970" t="s">
        <v>4328</v>
      </c>
    </row>
    <row r="1971" spans="3:11" x14ac:dyDescent="0.3">
      <c r="C1971" t="s">
        <v>419</v>
      </c>
      <c r="D1971" t="s">
        <v>26</v>
      </c>
      <c r="E1971" t="s">
        <v>2141</v>
      </c>
      <c r="F1971" t="s">
        <v>2137</v>
      </c>
      <c r="G1971" t="s">
        <v>2138</v>
      </c>
      <c r="H1971" t="s">
        <v>2138</v>
      </c>
      <c r="I1971" t="s">
        <v>2138</v>
      </c>
      <c r="J1971" t="s">
        <v>2139</v>
      </c>
      <c r="K1971" t="s">
        <v>4329</v>
      </c>
    </row>
    <row r="1972" spans="3:11" x14ac:dyDescent="0.3">
      <c r="C1972" t="s">
        <v>750</v>
      </c>
      <c r="D1972" t="s">
        <v>26</v>
      </c>
      <c r="E1972" t="s">
        <v>2141</v>
      </c>
      <c r="F1972" t="s">
        <v>2137</v>
      </c>
      <c r="G1972" t="s">
        <v>2138</v>
      </c>
      <c r="H1972" t="s">
        <v>2138</v>
      </c>
      <c r="I1972" t="s">
        <v>2138</v>
      </c>
      <c r="J1972" t="s">
        <v>2139</v>
      </c>
      <c r="K1972" t="s">
        <v>4330</v>
      </c>
    </row>
    <row r="1973" spans="3:11" x14ac:dyDescent="0.3">
      <c r="C1973" t="s">
        <v>1182</v>
      </c>
      <c r="D1973" t="s">
        <v>26</v>
      </c>
      <c r="E1973" t="s">
        <v>2141</v>
      </c>
      <c r="F1973" t="s">
        <v>2137</v>
      </c>
      <c r="G1973" t="s">
        <v>2138</v>
      </c>
      <c r="H1973" t="s">
        <v>2138</v>
      </c>
      <c r="I1973" t="s">
        <v>2138</v>
      </c>
      <c r="J1973" t="s">
        <v>2139</v>
      </c>
      <c r="K1973" t="s">
        <v>4331</v>
      </c>
    </row>
    <row r="1974" spans="3:11" x14ac:dyDescent="0.3">
      <c r="C1974" t="s">
        <v>1534</v>
      </c>
      <c r="D1974" t="s">
        <v>26</v>
      </c>
      <c r="E1974" t="s">
        <v>2141</v>
      </c>
      <c r="F1974" t="s">
        <v>2137</v>
      </c>
      <c r="G1974" t="s">
        <v>2138</v>
      </c>
      <c r="H1974" t="s">
        <v>2138</v>
      </c>
      <c r="I1974" t="s">
        <v>2138</v>
      </c>
      <c r="J1974" t="s">
        <v>2139</v>
      </c>
      <c r="K1974" t="s">
        <v>4332</v>
      </c>
    </row>
    <row r="1975" spans="3:11" x14ac:dyDescent="0.3">
      <c r="C1975" t="s">
        <v>1564</v>
      </c>
      <c r="D1975" t="s">
        <v>26</v>
      </c>
      <c r="E1975" t="s">
        <v>2141</v>
      </c>
      <c r="F1975" t="s">
        <v>2137</v>
      </c>
      <c r="G1975" t="s">
        <v>2138</v>
      </c>
      <c r="H1975" t="s">
        <v>2138</v>
      </c>
      <c r="I1975" t="s">
        <v>2138</v>
      </c>
      <c r="J1975" t="s">
        <v>2139</v>
      </c>
      <c r="K1975" t="s">
        <v>4333</v>
      </c>
    </row>
    <row r="1976" spans="3:11" x14ac:dyDescent="0.3">
      <c r="C1976" t="s">
        <v>1823</v>
      </c>
      <c r="D1976" t="s">
        <v>26</v>
      </c>
      <c r="E1976" t="s">
        <v>2141</v>
      </c>
      <c r="F1976" t="s">
        <v>2137</v>
      </c>
      <c r="G1976" t="s">
        <v>2138</v>
      </c>
      <c r="H1976" t="s">
        <v>2138</v>
      </c>
      <c r="I1976" t="s">
        <v>2138</v>
      </c>
      <c r="J1976" t="s">
        <v>2139</v>
      </c>
      <c r="K1976" t="s">
        <v>4334</v>
      </c>
    </row>
    <row r="1977" spans="3:11" x14ac:dyDescent="0.3">
      <c r="C1977" t="s">
        <v>1866</v>
      </c>
      <c r="D1977" t="s">
        <v>26</v>
      </c>
      <c r="E1977" t="s">
        <v>2141</v>
      </c>
      <c r="F1977" t="s">
        <v>2137</v>
      </c>
      <c r="G1977" t="s">
        <v>2138</v>
      </c>
      <c r="H1977" t="s">
        <v>2138</v>
      </c>
      <c r="I1977" t="s">
        <v>2138</v>
      </c>
      <c r="J1977" t="s">
        <v>2139</v>
      </c>
      <c r="K1977" t="s">
        <v>4335</v>
      </c>
    </row>
    <row r="1978" spans="3:11" x14ac:dyDescent="0.3">
      <c r="C1978" t="s">
        <v>1943</v>
      </c>
      <c r="D1978" t="s">
        <v>26</v>
      </c>
      <c r="E1978" t="s">
        <v>2141</v>
      </c>
      <c r="F1978" t="s">
        <v>2137</v>
      </c>
      <c r="G1978" t="s">
        <v>2138</v>
      </c>
      <c r="H1978" t="s">
        <v>2138</v>
      </c>
      <c r="I1978" t="s">
        <v>2138</v>
      </c>
      <c r="J1978" t="s">
        <v>2139</v>
      </c>
      <c r="K1978" t="s">
        <v>4336</v>
      </c>
    </row>
    <row r="1979" spans="3:11" x14ac:dyDescent="0.3">
      <c r="C1979" t="s">
        <v>1944</v>
      </c>
      <c r="D1979" t="s">
        <v>26</v>
      </c>
      <c r="E1979" t="s">
        <v>2141</v>
      </c>
      <c r="F1979" t="s">
        <v>2137</v>
      </c>
      <c r="G1979" t="s">
        <v>2138</v>
      </c>
      <c r="H1979" t="s">
        <v>2138</v>
      </c>
      <c r="I1979" t="s">
        <v>2138</v>
      </c>
      <c r="J1979" t="s">
        <v>2139</v>
      </c>
      <c r="K1979" t="s">
        <v>4337</v>
      </c>
    </row>
    <row r="1980" spans="3:11" x14ac:dyDescent="0.3">
      <c r="C1980" t="s">
        <v>1945</v>
      </c>
      <c r="D1980" t="s">
        <v>26</v>
      </c>
      <c r="E1980" t="s">
        <v>2141</v>
      </c>
      <c r="F1980" t="s">
        <v>2137</v>
      </c>
      <c r="G1980" t="s">
        <v>2138</v>
      </c>
      <c r="H1980" t="s">
        <v>2138</v>
      </c>
      <c r="I1980" t="s">
        <v>2138</v>
      </c>
      <c r="J1980" t="s">
        <v>2139</v>
      </c>
      <c r="K1980" t="s">
        <v>4338</v>
      </c>
    </row>
    <row r="1981" spans="3:11" x14ac:dyDescent="0.3">
      <c r="C1981" t="s">
        <v>1946</v>
      </c>
      <c r="D1981" t="s">
        <v>26</v>
      </c>
      <c r="E1981" t="s">
        <v>2141</v>
      </c>
      <c r="F1981" t="s">
        <v>2137</v>
      </c>
      <c r="G1981" t="s">
        <v>2138</v>
      </c>
      <c r="H1981" t="s">
        <v>2138</v>
      </c>
      <c r="I1981" t="s">
        <v>2138</v>
      </c>
      <c r="J1981" t="s">
        <v>2139</v>
      </c>
      <c r="K1981" t="s">
        <v>4339</v>
      </c>
    </row>
    <row r="1982" spans="3:11" x14ac:dyDescent="0.3">
      <c r="C1982" t="s">
        <v>1947</v>
      </c>
      <c r="D1982" t="s">
        <v>26</v>
      </c>
      <c r="E1982" t="s">
        <v>2141</v>
      </c>
      <c r="F1982" t="s">
        <v>2137</v>
      </c>
      <c r="G1982" t="s">
        <v>2138</v>
      </c>
      <c r="H1982" t="s">
        <v>2138</v>
      </c>
      <c r="I1982" t="s">
        <v>2138</v>
      </c>
      <c r="J1982" t="s">
        <v>2139</v>
      </c>
      <c r="K1982" t="s">
        <v>4340</v>
      </c>
    </row>
    <row r="1983" spans="3:11" x14ac:dyDescent="0.3">
      <c r="C1983" t="s">
        <v>1948</v>
      </c>
      <c r="D1983" t="s">
        <v>26</v>
      </c>
      <c r="E1983" t="s">
        <v>2141</v>
      </c>
      <c r="F1983" t="s">
        <v>2137</v>
      </c>
      <c r="G1983" t="s">
        <v>2138</v>
      </c>
      <c r="H1983" t="s">
        <v>2138</v>
      </c>
      <c r="I1983" t="s">
        <v>2138</v>
      </c>
      <c r="J1983" t="s">
        <v>2139</v>
      </c>
      <c r="K1983" t="s">
        <v>4341</v>
      </c>
    </row>
    <row r="1984" spans="3:11" x14ac:dyDescent="0.3">
      <c r="C1984" t="s">
        <v>2076</v>
      </c>
      <c r="D1984" t="s">
        <v>26</v>
      </c>
      <c r="E1984" t="s">
        <v>2141</v>
      </c>
      <c r="F1984" t="s">
        <v>2137</v>
      </c>
      <c r="G1984" t="s">
        <v>2138</v>
      </c>
      <c r="H1984" t="s">
        <v>2138</v>
      </c>
      <c r="I1984" t="s">
        <v>2138</v>
      </c>
      <c r="J1984" t="s">
        <v>2139</v>
      </c>
      <c r="K1984" t="s">
        <v>4342</v>
      </c>
    </row>
    <row r="1985" spans="3:11" x14ac:dyDescent="0.3">
      <c r="C1985" t="s">
        <v>2093</v>
      </c>
      <c r="D1985" t="s">
        <v>26</v>
      </c>
      <c r="E1985" t="s">
        <v>2141</v>
      </c>
      <c r="F1985" t="s">
        <v>2137</v>
      </c>
      <c r="G1985" t="s">
        <v>2138</v>
      </c>
      <c r="H1985" t="s">
        <v>2138</v>
      </c>
      <c r="I1985" t="s">
        <v>2138</v>
      </c>
      <c r="J1985" t="s">
        <v>2139</v>
      </c>
      <c r="K1985" t="s">
        <v>4343</v>
      </c>
    </row>
    <row r="1986" spans="3:11" x14ac:dyDescent="0.3">
      <c r="C1986" t="s">
        <v>2094</v>
      </c>
      <c r="D1986" t="s">
        <v>26</v>
      </c>
      <c r="E1986" t="s">
        <v>2141</v>
      </c>
      <c r="F1986" t="s">
        <v>2137</v>
      </c>
      <c r="G1986" t="s">
        <v>2138</v>
      </c>
      <c r="H1986" t="s">
        <v>2138</v>
      </c>
      <c r="I1986" t="s">
        <v>2138</v>
      </c>
      <c r="J1986" t="s">
        <v>2139</v>
      </c>
      <c r="K1986" t="s">
        <v>4344</v>
      </c>
    </row>
    <row r="1987" spans="3:11" x14ac:dyDescent="0.3">
      <c r="C1987" t="s">
        <v>400</v>
      </c>
      <c r="D1987" t="s">
        <v>26</v>
      </c>
      <c r="E1987" t="s">
        <v>2141</v>
      </c>
      <c r="F1987" t="s">
        <v>2137</v>
      </c>
      <c r="G1987" t="s">
        <v>2138</v>
      </c>
      <c r="H1987" t="s">
        <v>2138</v>
      </c>
      <c r="I1987" t="s">
        <v>2138</v>
      </c>
      <c r="J1987" t="s">
        <v>2139</v>
      </c>
      <c r="K1987" t="s">
        <v>4345</v>
      </c>
    </row>
    <row r="1988" spans="3:11" x14ac:dyDescent="0.3">
      <c r="C1988" t="s">
        <v>401</v>
      </c>
      <c r="D1988" t="s">
        <v>26</v>
      </c>
      <c r="E1988" t="s">
        <v>2141</v>
      </c>
      <c r="F1988" t="s">
        <v>2137</v>
      </c>
      <c r="G1988" t="s">
        <v>2138</v>
      </c>
      <c r="H1988" t="s">
        <v>2138</v>
      </c>
      <c r="I1988" t="s">
        <v>2138</v>
      </c>
      <c r="J1988" t="s">
        <v>2139</v>
      </c>
      <c r="K1988" t="s">
        <v>4346</v>
      </c>
    </row>
    <row r="1989" spans="3:11" x14ac:dyDescent="0.3">
      <c r="C1989" t="s">
        <v>402</v>
      </c>
      <c r="D1989" t="s">
        <v>26</v>
      </c>
      <c r="E1989" t="s">
        <v>2141</v>
      </c>
      <c r="F1989" t="s">
        <v>2137</v>
      </c>
      <c r="G1989" t="s">
        <v>2138</v>
      </c>
      <c r="H1989" t="s">
        <v>2138</v>
      </c>
      <c r="I1989" t="s">
        <v>2138</v>
      </c>
      <c r="J1989" t="s">
        <v>2139</v>
      </c>
      <c r="K1989" t="s">
        <v>4347</v>
      </c>
    </row>
    <row r="1990" spans="3:11" x14ac:dyDescent="0.3">
      <c r="C1990" t="s">
        <v>405</v>
      </c>
      <c r="D1990" t="s">
        <v>26</v>
      </c>
      <c r="E1990" t="s">
        <v>2141</v>
      </c>
      <c r="F1990" t="s">
        <v>2137</v>
      </c>
      <c r="G1990" t="s">
        <v>2138</v>
      </c>
      <c r="H1990" t="s">
        <v>2138</v>
      </c>
      <c r="I1990" t="s">
        <v>2138</v>
      </c>
      <c r="J1990" t="s">
        <v>2139</v>
      </c>
      <c r="K1990" t="s">
        <v>4348</v>
      </c>
    </row>
    <row r="1991" spans="3:11" x14ac:dyDescent="0.3">
      <c r="C1991" t="s">
        <v>406</v>
      </c>
      <c r="D1991" t="s">
        <v>26</v>
      </c>
      <c r="E1991" t="s">
        <v>2141</v>
      </c>
      <c r="F1991" t="s">
        <v>2137</v>
      </c>
      <c r="G1991" t="s">
        <v>2138</v>
      </c>
      <c r="H1991" t="s">
        <v>2138</v>
      </c>
      <c r="I1991" t="s">
        <v>2138</v>
      </c>
      <c r="J1991" t="s">
        <v>2139</v>
      </c>
      <c r="K1991" t="s">
        <v>4349</v>
      </c>
    </row>
    <row r="1992" spans="3:11" x14ac:dyDescent="0.3">
      <c r="C1992" t="s">
        <v>410</v>
      </c>
      <c r="D1992" t="s">
        <v>26</v>
      </c>
      <c r="E1992" t="s">
        <v>2141</v>
      </c>
      <c r="F1992" t="s">
        <v>2137</v>
      </c>
      <c r="G1992" t="s">
        <v>2138</v>
      </c>
      <c r="H1992" t="s">
        <v>2138</v>
      </c>
      <c r="I1992" t="s">
        <v>2138</v>
      </c>
      <c r="J1992" t="s">
        <v>2139</v>
      </c>
      <c r="K1992" t="s">
        <v>4350</v>
      </c>
    </row>
    <row r="1993" spans="3:11" x14ac:dyDescent="0.3">
      <c r="C1993" t="s">
        <v>414</v>
      </c>
      <c r="D1993" t="s">
        <v>26</v>
      </c>
      <c r="E1993" t="s">
        <v>2141</v>
      </c>
      <c r="F1993" t="s">
        <v>2137</v>
      </c>
      <c r="G1993" t="s">
        <v>2138</v>
      </c>
      <c r="H1993" t="s">
        <v>2138</v>
      </c>
      <c r="I1993" t="s">
        <v>2138</v>
      </c>
      <c r="J1993" t="s">
        <v>2139</v>
      </c>
      <c r="K1993" t="s">
        <v>4351</v>
      </c>
    </row>
    <row r="1994" spans="3:11" x14ac:dyDescent="0.3">
      <c r="C1994" t="s">
        <v>420</v>
      </c>
      <c r="D1994" t="s">
        <v>26</v>
      </c>
      <c r="E1994" t="s">
        <v>2141</v>
      </c>
      <c r="F1994" t="s">
        <v>2137</v>
      </c>
      <c r="G1994" t="s">
        <v>2138</v>
      </c>
      <c r="H1994" t="s">
        <v>2138</v>
      </c>
      <c r="I1994" t="s">
        <v>2138</v>
      </c>
      <c r="J1994" t="s">
        <v>2139</v>
      </c>
      <c r="K1994" t="s">
        <v>4352</v>
      </c>
    </row>
    <row r="1995" spans="3:11" x14ac:dyDescent="0.3">
      <c r="C1995" t="s">
        <v>422</v>
      </c>
      <c r="D1995" t="s">
        <v>26</v>
      </c>
      <c r="E1995" t="s">
        <v>2141</v>
      </c>
      <c r="F1995" t="s">
        <v>2137</v>
      </c>
      <c r="G1995" t="s">
        <v>2138</v>
      </c>
      <c r="H1995" t="s">
        <v>2138</v>
      </c>
      <c r="I1995" t="s">
        <v>2138</v>
      </c>
      <c r="J1995" t="s">
        <v>2139</v>
      </c>
      <c r="K1995" t="s">
        <v>4353</v>
      </c>
    </row>
    <row r="1996" spans="3:11" x14ac:dyDescent="0.3">
      <c r="C1996" t="s">
        <v>4354</v>
      </c>
      <c r="D1996" t="s">
        <v>26</v>
      </c>
      <c r="E1996" t="s">
        <v>2141</v>
      </c>
      <c r="F1996" t="s">
        <v>2137</v>
      </c>
      <c r="G1996" t="s">
        <v>2138</v>
      </c>
      <c r="H1996" t="s">
        <v>2138</v>
      </c>
      <c r="I1996" t="s">
        <v>2138</v>
      </c>
      <c r="J1996" t="s">
        <v>2139</v>
      </c>
      <c r="K1996" t="s">
        <v>4355</v>
      </c>
    </row>
    <row r="1997" spans="3:11" x14ac:dyDescent="0.3">
      <c r="C1997" t="s">
        <v>4356</v>
      </c>
      <c r="D1997" t="s">
        <v>26</v>
      </c>
      <c r="E1997" t="s">
        <v>2141</v>
      </c>
      <c r="F1997" t="s">
        <v>2137</v>
      </c>
      <c r="G1997" t="s">
        <v>2138</v>
      </c>
      <c r="H1997" t="s">
        <v>2138</v>
      </c>
      <c r="I1997" t="s">
        <v>2138</v>
      </c>
      <c r="J1997" t="s">
        <v>2139</v>
      </c>
      <c r="K1997" t="s">
        <v>4357</v>
      </c>
    </row>
    <row r="1998" spans="3:11" x14ac:dyDescent="0.3">
      <c r="C1998" t="s">
        <v>5486</v>
      </c>
      <c r="D1998" t="s">
        <v>26</v>
      </c>
      <c r="E1998" t="s">
        <v>2141</v>
      </c>
      <c r="F1998" t="s">
        <v>2137</v>
      </c>
      <c r="G1998" t="s">
        <v>2138</v>
      </c>
      <c r="H1998" t="s">
        <v>2138</v>
      </c>
      <c r="I1998" t="s">
        <v>2138</v>
      </c>
      <c r="J1998" t="s">
        <v>2139</v>
      </c>
      <c r="K1998" t="s">
        <v>5487</v>
      </c>
    </row>
    <row r="1999" spans="3:11" x14ac:dyDescent="0.3">
      <c r="C1999" t="s">
        <v>5488</v>
      </c>
      <c r="D1999" t="s">
        <v>26</v>
      </c>
      <c r="E1999" t="s">
        <v>2141</v>
      </c>
      <c r="F1999" t="s">
        <v>2137</v>
      </c>
      <c r="G1999" t="s">
        <v>2138</v>
      </c>
      <c r="H1999" t="s">
        <v>2138</v>
      </c>
      <c r="I1999" t="s">
        <v>2138</v>
      </c>
      <c r="J1999" t="s">
        <v>2139</v>
      </c>
      <c r="K1999" t="s">
        <v>5489</v>
      </c>
    </row>
    <row r="2000" spans="3:11" x14ac:dyDescent="0.3">
      <c r="C2000" t="s">
        <v>5490</v>
      </c>
      <c r="D2000" t="s">
        <v>26</v>
      </c>
      <c r="E2000" t="s">
        <v>2141</v>
      </c>
      <c r="F2000" t="s">
        <v>2137</v>
      </c>
      <c r="G2000" t="s">
        <v>2138</v>
      </c>
      <c r="H2000" t="s">
        <v>2138</v>
      </c>
      <c r="I2000" t="s">
        <v>2138</v>
      </c>
      <c r="J2000" t="s">
        <v>2139</v>
      </c>
      <c r="K2000" t="s">
        <v>6033</v>
      </c>
    </row>
    <row r="2001" spans="3:11" x14ac:dyDescent="0.3">
      <c r="C2001" t="s">
        <v>5491</v>
      </c>
      <c r="D2001" t="s">
        <v>26</v>
      </c>
      <c r="E2001" t="s">
        <v>2141</v>
      </c>
      <c r="F2001" t="s">
        <v>2137</v>
      </c>
      <c r="G2001" t="s">
        <v>2138</v>
      </c>
      <c r="H2001" t="s">
        <v>2138</v>
      </c>
      <c r="I2001" t="s">
        <v>2138</v>
      </c>
      <c r="J2001" t="s">
        <v>2139</v>
      </c>
      <c r="K2001" t="s">
        <v>5492</v>
      </c>
    </row>
    <row r="2002" spans="3:11" x14ac:dyDescent="0.3">
      <c r="C2002" t="s">
        <v>5493</v>
      </c>
      <c r="D2002" t="s">
        <v>26</v>
      </c>
      <c r="E2002" t="s">
        <v>2141</v>
      </c>
      <c r="F2002" t="s">
        <v>2137</v>
      </c>
      <c r="G2002" t="s">
        <v>2138</v>
      </c>
      <c r="H2002" t="s">
        <v>2138</v>
      </c>
      <c r="I2002" t="s">
        <v>2138</v>
      </c>
      <c r="J2002" t="s">
        <v>2139</v>
      </c>
      <c r="K2002" t="s">
        <v>5494</v>
      </c>
    </row>
    <row r="2003" spans="3:11" x14ac:dyDescent="0.3">
      <c r="C2003" t="s">
        <v>5495</v>
      </c>
      <c r="D2003" t="s">
        <v>26</v>
      </c>
      <c r="E2003" t="s">
        <v>2141</v>
      </c>
      <c r="F2003" t="s">
        <v>2137</v>
      </c>
      <c r="G2003" t="s">
        <v>2138</v>
      </c>
      <c r="H2003" t="s">
        <v>2138</v>
      </c>
      <c r="I2003" t="s">
        <v>2138</v>
      </c>
      <c r="J2003" t="s">
        <v>2139</v>
      </c>
      <c r="K2003" t="s">
        <v>5496</v>
      </c>
    </row>
    <row r="2004" spans="3:11" x14ac:dyDescent="0.3">
      <c r="C2004" t="s">
        <v>5497</v>
      </c>
      <c r="D2004" t="s">
        <v>26</v>
      </c>
      <c r="E2004" t="s">
        <v>2141</v>
      </c>
      <c r="F2004" t="s">
        <v>2137</v>
      </c>
      <c r="G2004" t="s">
        <v>2138</v>
      </c>
      <c r="H2004" t="s">
        <v>2138</v>
      </c>
      <c r="I2004" t="s">
        <v>2138</v>
      </c>
      <c r="J2004" t="s">
        <v>2139</v>
      </c>
      <c r="K2004" t="s">
        <v>5498</v>
      </c>
    </row>
    <row r="2005" spans="3:11" x14ac:dyDescent="0.3">
      <c r="C2005" t="s">
        <v>5499</v>
      </c>
      <c r="D2005" t="s">
        <v>26</v>
      </c>
      <c r="E2005" t="s">
        <v>2141</v>
      </c>
      <c r="F2005" t="s">
        <v>2137</v>
      </c>
      <c r="G2005" t="s">
        <v>2138</v>
      </c>
      <c r="H2005" t="s">
        <v>2138</v>
      </c>
      <c r="I2005" t="s">
        <v>2138</v>
      </c>
      <c r="J2005" t="s">
        <v>2139</v>
      </c>
      <c r="K2005" t="s">
        <v>5500</v>
      </c>
    </row>
    <row r="2006" spans="3:11" x14ac:dyDescent="0.3">
      <c r="C2006" t="s">
        <v>5501</v>
      </c>
      <c r="D2006" t="s">
        <v>26</v>
      </c>
      <c r="E2006" t="s">
        <v>2141</v>
      </c>
      <c r="F2006" t="s">
        <v>2137</v>
      </c>
      <c r="G2006" t="s">
        <v>2138</v>
      </c>
      <c r="H2006" t="s">
        <v>2138</v>
      </c>
      <c r="I2006" t="s">
        <v>2138</v>
      </c>
      <c r="J2006" t="s">
        <v>2139</v>
      </c>
      <c r="K2006" t="s">
        <v>5502</v>
      </c>
    </row>
    <row r="2007" spans="3:11" x14ac:dyDescent="0.3">
      <c r="C2007" t="s">
        <v>5503</v>
      </c>
      <c r="D2007" t="s">
        <v>26</v>
      </c>
      <c r="E2007" t="s">
        <v>2141</v>
      </c>
      <c r="F2007" t="s">
        <v>2137</v>
      </c>
      <c r="G2007" t="s">
        <v>2138</v>
      </c>
      <c r="H2007" t="s">
        <v>2138</v>
      </c>
      <c r="I2007" t="s">
        <v>2138</v>
      </c>
      <c r="J2007" t="s">
        <v>2139</v>
      </c>
      <c r="K2007" t="s">
        <v>5504</v>
      </c>
    </row>
    <row r="2008" spans="3:11" x14ac:dyDescent="0.3">
      <c r="C2008" t="s">
        <v>5507</v>
      </c>
      <c r="D2008" t="s">
        <v>26</v>
      </c>
      <c r="E2008" t="s">
        <v>2141</v>
      </c>
      <c r="F2008" t="s">
        <v>2137</v>
      </c>
      <c r="G2008" t="s">
        <v>2138</v>
      </c>
      <c r="H2008" t="s">
        <v>2138</v>
      </c>
      <c r="I2008" t="s">
        <v>2138</v>
      </c>
      <c r="J2008" t="s">
        <v>2139</v>
      </c>
      <c r="K2008" t="s">
        <v>5508</v>
      </c>
    </row>
    <row r="2009" spans="3:11" x14ac:dyDescent="0.3">
      <c r="C2009" t="s">
        <v>5509</v>
      </c>
      <c r="D2009" t="s">
        <v>26</v>
      </c>
      <c r="E2009" t="s">
        <v>2141</v>
      </c>
      <c r="F2009" t="s">
        <v>2137</v>
      </c>
      <c r="G2009" t="s">
        <v>2138</v>
      </c>
      <c r="H2009" t="s">
        <v>2138</v>
      </c>
      <c r="I2009" t="s">
        <v>2138</v>
      </c>
      <c r="J2009" t="s">
        <v>2139</v>
      </c>
      <c r="K2009" t="s">
        <v>5510</v>
      </c>
    </row>
    <row r="2010" spans="3:11" x14ac:dyDescent="0.3">
      <c r="C2010" t="s">
        <v>5511</v>
      </c>
      <c r="D2010" t="s">
        <v>26</v>
      </c>
      <c r="E2010" t="s">
        <v>2141</v>
      </c>
      <c r="F2010" t="s">
        <v>2137</v>
      </c>
      <c r="G2010" t="s">
        <v>2138</v>
      </c>
      <c r="H2010" t="s">
        <v>2138</v>
      </c>
      <c r="I2010" t="s">
        <v>2138</v>
      </c>
      <c r="J2010" t="s">
        <v>2139</v>
      </c>
      <c r="K2010" t="s">
        <v>5512</v>
      </c>
    </row>
    <row r="2011" spans="3:11" x14ac:dyDescent="0.3">
      <c r="C2011" t="s">
        <v>5513</v>
      </c>
      <c r="D2011" t="s">
        <v>26</v>
      </c>
      <c r="E2011" t="s">
        <v>2141</v>
      </c>
      <c r="F2011" t="s">
        <v>2137</v>
      </c>
      <c r="G2011" t="s">
        <v>2138</v>
      </c>
      <c r="H2011" t="s">
        <v>2138</v>
      </c>
      <c r="I2011" t="s">
        <v>2138</v>
      </c>
      <c r="J2011" t="s">
        <v>2139</v>
      </c>
      <c r="K2011" t="s">
        <v>5514</v>
      </c>
    </row>
    <row r="2012" spans="3:11" x14ac:dyDescent="0.3">
      <c r="C2012" t="s">
        <v>5515</v>
      </c>
      <c r="D2012" t="s">
        <v>26</v>
      </c>
      <c r="E2012" t="s">
        <v>2141</v>
      </c>
      <c r="F2012" t="s">
        <v>2137</v>
      </c>
      <c r="G2012" t="s">
        <v>2138</v>
      </c>
      <c r="H2012" t="s">
        <v>2138</v>
      </c>
      <c r="I2012" t="s">
        <v>2138</v>
      </c>
      <c r="J2012" t="s">
        <v>2139</v>
      </c>
      <c r="K2012" t="s">
        <v>5516</v>
      </c>
    </row>
    <row r="2013" spans="3:11" x14ac:dyDescent="0.3">
      <c r="C2013" t="s">
        <v>5517</v>
      </c>
      <c r="D2013" t="s">
        <v>26</v>
      </c>
      <c r="E2013" t="s">
        <v>2141</v>
      </c>
      <c r="F2013" t="s">
        <v>2137</v>
      </c>
      <c r="G2013" t="s">
        <v>2138</v>
      </c>
      <c r="H2013" t="s">
        <v>2138</v>
      </c>
      <c r="I2013" t="s">
        <v>2138</v>
      </c>
      <c r="J2013" t="s">
        <v>2139</v>
      </c>
      <c r="K2013" t="s">
        <v>5518</v>
      </c>
    </row>
    <row r="2014" spans="3:11" x14ac:dyDescent="0.3">
      <c r="C2014" t="s">
        <v>5519</v>
      </c>
      <c r="D2014" t="s">
        <v>26</v>
      </c>
      <c r="E2014" t="s">
        <v>2141</v>
      </c>
      <c r="F2014" t="s">
        <v>2137</v>
      </c>
      <c r="G2014" t="s">
        <v>2138</v>
      </c>
      <c r="H2014" t="s">
        <v>2138</v>
      </c>
      <c r="I2014" t="s">
        <v>2138</v>
      </c>
      <c r="J2014" t="s">
        <v>2139</v>
      </c>
      <c r="K2014" t="s">
        <v>5520</v>
      </c>
    </row>
    <row r="2015" spans="3:11" x14ac:dyDescent="0.3">
      <c r="C2015" t="s">
        <v>5521</v>
      </c>
      <c r="D2015" t="s">
        <v>26</v>
      </c>
      <c r="E2015" t="s">
        <v>2141</v>
      </c>
      <c r="F2015" t="s">
        <v>2137</v>
      </c>
      <c r="G2015" t="s">
        <v>2138</v>
      </c>
      <c r="H2015" t="s">
        <v>2138</v>
      </c>
      <c r="I2015" t="s">
        <v>2138</v>
      </c>
      <c r="J2015" t="s">
        <v>2139</v>
      </c>
      <c r="K2015" t="s">
        <v>5522</v>
      </c>
    </row>
    <row r="2016" spans="3:11" x14ac:dyDescent="0.3">
      <c r="C2016" t="s">
        <v>5523</v>
      </c>
      <c r="D2016" t="s">
        <v>26</v>
      </c>
      <c r="E2016" t="s">
        <v>2141</v>
      </c>
      <c r="F2016" t="s">
        <v>2137</v>
      </c>
      <c r="G2016" t="s">
        <v>2138</v>
      </c>
      <c r="H2016" t="s">
        <v>2138</v>
      </c>
      <c r="I2016" t="s">
        <v>2138</v>
      </c>
      <c r="J2016" t="s">
        <v>2139</v>
      </c>
      <c r="K2016" t="s">
        <v>5524</v>
      </c>
    </row>
    <row r="2017" spans="3:11" x14ac:dyDescent="0.3">
      <c r="C2017" t="s">
        <v>5525</v>
      </c>
      <c r="D2017" t="s">
        <v>26</v>
      </c>
      <c r="E2017" t="s">
        <v>2141</v>
      </c>
      <c r="F2017" t="s">
        <v>2137</v>
      </c>
      <c r="G2017" t="s">
        <v>2138</v>
      </c>
      <c r="H2017" t="s">
        <v>2138</v>
      </c>
      <c r="I2017" t="s">
        <v>2138</v>
      </c>
      <c r="J2017" t="s">
        <v>2139</v>
      </c>
      <c r="K2017" t="s">
        <v>5526</v>
      </c>
    </row>
    <row r="2018" spans="3:11" x14ac:dyDescent="0.3">
      <c r="C2018" t="s">
        <v>5527</v>
      </c>
      <c r="D2018" t="s">
        <v>26</v>
      </c>
      <c r="E2018" t="s">
        <v>2141</v>
      </c>
      <c r="F2018" t="s">
        <v>2137</v>
      </c>
      <c r="G2018" t="s">
        <v>2138</v>
      </c>
      <c r="H2018" t="s">
        <v>2138</v>
      </c>
      <c r="I2018" t="s">
        <v>2138</v>
      </c>
      <c r="J2018" t="s">
        <v>2139</v>
      </c>
      <c r="K2018" t="s">
        <v>5528</v>
      </c>
    </row>
    <row r="2019" spans="3:11" x14ac:dyDescent="0.3">
      <c r="C2019" t="s">
        <v>5529</v>
      </c>
      <c r="D2019" t="s">
        <v>26</v>
      </c>
      <c r="E2019" t="s">
        <v>2141</v>
      </c>
      <c r="F2019" t="s">
        <v>2137</v>
      </c>
      <c r="G2019" t="s">
        <v>2138</v>
      </c>
      <c r="H2019" t="s">
        <v>2138</v>
      </c>
      <c r="I2019" t="s">
        <v>2138</v>
      </c>
      <c r="J2019" t="s">
        <v>2139</v>
      </c>
      <c r="K2019" t="s">
        <v>5530</v>
      </c>
    </row>
    <row r="2020" spans="3:11" x14ac:dyDescent="0.3">
      <c r="C2020" t="s">
        <v>5531</v>
      </c>
      <c r="D2020" t="s">
        <v>26</v>
      </c>
      <c r="E2020" t="s">
        <v>2141</v>
      </c>
      <c r="F2020" t="s">
        <v>2137</v>
      </c>
      <c r="G2020" t="s">
        <v>2138</v>
      </c>
      <c r="H2020" t="s">
        <v>2138</v>
      </c>
      <c r="I2020" t="s">
        <v>2138</v>
      </c>
      <c r="J2020" t="s">
        <v>2139</v>
      </c>
      <c r="K2020" t="s">
        <v>5532</v>
      </c>
    </row>
    <row r="2021" spans="3:11" x14ac:dyDescent="0.3">
      <c r="C2021" t="s">
        <v>5533</v>
      </c>
      <c r="D2021" t="s">
        <v>26</v>
      </c>
      <c r="E2021" t="s">
        <v>2141</v>
      </c>
      <c r="F2021" t="s">
        <v>2137</v>
      </c>
      <c r="G2021" t="s">
        <v>2138</v>
      </c>
      <c r="H2021" t="s">
        <v>2138</v>
      </c>
      <c r="I2021" t="s">
        <v>2138</v>
      </c>
      <c r="J2021" t="s">
        <v>2139</v>
      </c>
      <c r="K2021" t="s">
        <v>5534</v>
      </c>
    </row>
    <row r="2022" spans="3:11" x14ac:dyDescent="0.3">
      <c r="C2022" t="s">
        <v>5535</v>
      </c>
      <c r="D2022" t="s">
        <v>26</v>
      </c>
      <c r="E2022" t="s">
        <v>2141</v>
      </c>
      <c r="F2022" t="s">
        <v>2137</v>
      </c>
      <c r="G2022" t="s">
        <v>2138</v>
      </c>
      <c r="H2022" t="s">
        <v>2138</v>
      </c>
      <c r="I2022" t="s">
        <v>2138</v>
      </c>
      <c r="J2022" t="s">
        <v>2139</v>
      </c>
      <c r="K2022" t="s">
        <v>5536</v>
      </c>
    </row>
    <row r="2023" spans="3:11" x14ac:dyDescent="0.3">
      <c r="C2023" t="s">
        <v>5537</v>
      </c>
      <c r="D2023" t="s">
        <v>26</v>
      </c>
      <c r="E2023" t="s">
        <v>2141</v>
      </c>
      <c r="F2023" t="s">
        <v>2137</v>
      </c>
      <c r="G2023" t="s">
        <v>2138</v>
      </c>
      <c r="H2023" t="s">
        <v>2138</v>
      </c>
      <c r="I2023" t="s">
        <v>2138</v>
      </c>
      <c r="J2023" t="s">
        <v>2139</v>
      </c>
      <c r="K2023" t="s">
        <v>5538</v>
      </c>
    </row>
    <row r="2024" spans="3:11" x14ac:dyDescent="0.3">
      <c r="C2024" t="s">
        <v>5539</v>
      </c>
      <c r="D2024" t="s">
        <v>26</v>
      </c>
      <c r="E2024" t="s">
        <v>2141</v>
      </c>
      <c r="F2024" t="s">
        <v>2137</v>
      </c>
      <c r="G2024" t="s">
        <v>2138</v>
      </c>
      <c r="H2024" t="s">
        <v>2138</v>
      </c>
      <c r="I2024" t="s">
        <v>2138</v>
      </c>
      <c r="J2024" t="s">
        <v>2139</v>
      </c>
      <c r="K2024" t="s">
        <v>5540</v>
      </c>
    </row>
    <row r="2025" spans="3:11" x14ac:dyDescent="0.3">
      <c r="C2025" t="s">
        <v>5541</v>
      </c>
      <c r="D2025" t="s">
        <v>26</v>
      </c>
      <c r="E2025" t="s">
        <v>2141</v>
      </c>
      <c r="F2025" t="s">
        <v>2137</v>
      </c>
      <c r="G2025" t="s">
        <v>2138</v>
      </c>
      <c r="H2025" t="s">
        <v>2138</v>
      </c>
      <c r="I2025" t="s">
        <v>2138</v>
      </c>
      <c r="J2025" t="s">
        <v>2139</v>
      </c>
      <c r="K2025" t="s">
        <v>5542</v>
      </c>
    </row>
    <row r="2026" spans="3:11" x14ac:dyDescent="0.3">
      <c r="C2026" t="s">
        <v>5543</v>
      </c>
      <c r="D2026" t="s">
        <v>26</v>
      </c>
      <c r="E2026" t="s">
        <v>2141</v>
      </c>
      <c r="F2026" t="s">
        <v>2137</v>
      </c>
      <c r="G2026" t="s">
        <v>2138</v>
      </c>
      <c r="H2026" t="s">
        <v>2138</v>
      </c>
      <c r="I2026" t="s">
        <v>2138</v>
      </c>
      <c r="J2026" t="s">
        <v>2139</v>
      </c>
      <c r="K2026" t="s">
        <v>5544</v>
      </c>
    </row>
    <row r="2027" spans="3:11" x14ac:dyDescent="0.3">
      <c r="C2027" t="s">
        <v>5545</v>
      </c>
      <c r="D2027" t="s">
        <v>26</v>
      </c>
      <c r="E2027" t="s">
        <v>2141</v>
      </c>
      <c r="F2027" t="s">
        <v>2137</v>
      </c>
      <c r="G2027" t="s">
        <v>2138</v>
      </c>
      <c r="H2027" t="s">
        <v>2138</v>
      </c>
      <c r="I2027" t="s">
        <v>2138</v>
      </c>
      <c r="J2027" t="s">
        <v>2139</v>
      </c>
      <c r="K2027" t="s">
        <v>5546</v>
      </c>
    </row>
    <row r="2028" spans="3:11" x14ac:dyDescent="0.3">
      <c r="C2028" t="s">
        <v>5547</v>
      </c>
      <c r="D2028" t="s">
        <v>26</v>
      </c>
      <c r="E2028" t="s">
        <v>2141</v>
      </c>
      <c r="F2028" t="s">
        <v>2137</v>
      </c>
      <c r="G2028" t="s">
        <v>2138</v>
      </c>
      <c r="H2028" t="s">
        <v>2138</v>
      </c>
      <c r="I2028" t="s">
        <v>2138</v>
      </c>
      <c r="J2028" t="s">
        <v>2139</v>
      </c>
      <c r="K2028" t="s">
        <v>5548</v>
      </c>
    </row>
    <row r="2029" spans="3:11" x14ac:dyDescent="0.3">
      <c r="C2029" t="s">
        <v>5549</v>
      </c>
      <c r="D2029" t="s">
        <v>26</v>
      </c>
      <c r="E2029" t="s">
        <v>2141</v>
      </c>
      <c r="F2029" t="s">
        <v>2137</v>
      </c>
      <c r="G2029" t="s">
        <v>2138</v>
      </c>
      <c r="H2029" t="s">
        <v>2138</v>
      </c>
      <c r="I2029" t="s">
        <v>2138</v>
      </c>
      <c r="J2029" t="s">
        <v>2139</v>
      </c>
      <c r="K2029" t="s">
        <v>5550</v>
      </c>
    </row>
    <row r="2030" spans="3:11" x14ac:dyDescent="0.3">
      <c r="C2030" t="s">
        <v>5551</v>
      </c>
      <c r="D2030" t="s">
        <v>26</v>
      </c>
      <c r="E2030" t="s">
        <v>2141</v>
      </c>
      <c r="F2030" t="s">
        <v>2137</v>
      </c>
      <c r="G2030" t="s">
        <v>2138</v>
      </c>
      <c r="H2030" t="s">
        <v>2138</v>
      </c>
      <c r="I2030" t="s">
        <v>2138</v>
      </c>
      <c r="J2030" t="s">
        <v>2139</v>
      </c>
      <c r="K2030" t="s">
        <v>5552</v>
      </c>
    </row>
    <row r="2031" spans="3:11" x14ac:dyDescent="0.3">
      <c r="C2031" t="s">
        <v>5553</v>
      </c>
      <c r="D2031" t="s">
        <v>26</v>
      </c>
      <c r="E2031" t="s">
        <v>2141</v>
      </c>
      <c r="F2031" t="s">
        <v>2137</v>
      </c>
      <c r="G2031" t="s">
        <v>2138</v>
      </c>
      <c r="H2031" t="s">
        <v>2138</v>
      </c>
      <c r="I2031" t="s">
        <v>2138</v>
      </c>
      <c r="J2031" t="s">
        <v>2139</v>
      </c>
      <c r="K2031" t="s">
        <v>5554</v>
      </c>
    </row>
    <row r="2032" spans="3:11" x14ac:dyDescent="0.3">
      <c r="C2032" t="s">
        <v>5555</v>
      </c>
      <c r="D2032" t="s">
        <v>26</v>
      </c>
      <c r="E2032" t="s">
        <v>2141</v>
      </c>
      <c r="F2032" t="s">
        <v>2137</v>
      </c>
      <c r="G2032" t="s">
        <v>2138</v>
      </c>
      <c r="H2032" t="s">
        <v>2138</v>
      </c>
      <c r="I2032" t="s">
        <v>2138</v>
      </c>
      <c r="J2032" t="s">
        <v>2139</v>
      </c>
      <c r="K2032" t="s">
        <v>5556</v>
      </c>
    </row>
    <row r="2033" spans="3:11" x14ac:dyDescent="0.3">
      <c r="C2033" t="s">
        <v>5557</v>
      </c>
      <c r="D2033" t="s">
        <v>26</v>
      </c>
      <c r="E2033" t="s">
        <v>2141</v>
      </c>
      <c r="F2033" t="s">
        <v>2137</v>
      </c>
      <c r="G2033" t="s">
        <v>2138</v>
      </c>
      <c r="H2033" t="s">
        <v>2138</v>
      </c>
      <c r="I2033" t="s">
        <v>2138</v>
      </c>
      <c r="J2033" t="s">
        <v>2139</v>
      </c>
      <c r="K2033" t="s">
        <v>5558</v>
      </c>
    </row>
    <row r="2034" spans="3:11" x14ac:dyDescent="0.3">
      <c r="C2034" t="s">
        <v>5559</v>
      </c>
      <c r="D2034" t="s">
        <v>26</v>
      </c>
      <c r="E2034" t="s">
        <v>2141</v>
      </c>
      <c r="F2034" t="s">
        <v>2137</v>
      </c>
      <c r="G2034" t="s">
        <v>2138</v>
      </c>
      <c r="H2034" t="s">
        <v>2138</v>
      </c>
      <c r="I2034" t="s">
        <v>2138</v>
      </c>
      <c r="J2034" t="s">
        <v>2139</v>
      </c>
      <c r="K2034" t="s">
        <v>5560</v>
      </c>
    </row>
    <row r="2035" spans="3:11" x14ac:dyDescent="0.3">
      <c r="C2035" t="s">
        <v>5561</v>
      </c>
      <c r="D2035" t="s">
        <v>26</v>
      </c>
      <c r="E2035" t="s">
        <v>2141</v>
      </c>
      <c r="F2035" t="s">
        <v>2137</v>
      </c>
      <c r="G2035" t="s">
        <v>2138</v>
      </c>
      <c r="H2035" t="s">
        <v>2138</v>
      </c>
      <c r="I2035" t="s">
        <v>2138</v>
      </c>
      <c r="J2035" t="s">
        <v>2139</v>
      </c>
      <c r="K2035" t="s">
        <v>5562</v>
      </c>
    </row>
    <row r="2036" spans="3:11" x14ac:dyDescent="0.3">
      <c r="C2036" t="s">
        <v>5565</v>
      </c>
      <c r="D2036" t="s">
        <v>26</v>
      </c>
      <c r="E2036" t="s">
        <v>2141</v>
      </c>
      <c r="F2036" t="s">
        <v>2137</v>
      </c>
      <c r="G2036" t="s">
        <v>2138</v>
      </c>
      <c r="H2036" t="s">
        <v>2138</v>
      </c>
      <c r="I2036" t="s">
        <v>2138</v>
      </c>
      <c r="J2036" t="s">
        <v>2139</v>
      </c>
      <c r="K2036" t="s">
        <v>5566</v>
      </c>
    </row>
    <row r="2037" spans="3:11" x14ac:dyDescent="0.3">
      <c r="C2037" t="s">
        <v>5567</v>
      </c>
      <c r="D2037" t="s">
        <v>26</v>
      </c>
      <c r="E2037" t="s">
        <v>2141</v>
      </c>
      <c r="F2037" t="s">
        <v>2137</v>
      </c>
      <c r="G2037" t="s">
        <v>2138</v>
      </c>
      <c r="H2037" t="s">
        <v>2138</v>
      </c>
      <c r="I2037" t="s">
        <v>2138</v>
      </c>
      <c r="J2037" t="s">
        <v>2139</v>
      </c>
      <c r="K2037" t="s">
        <v>5568</v>
      </c>
    </row>
    <row r="2038" spans="3:11" x14ac:dyDescent="0.3">
      <c r="C2038" t="s">
        <v>5569</v>
      </c>
      <c r="D2038" t="s">
        <v>26</v>
      </c>
      <c r="E2038" t="s">
        <v>2141</v>
      </c>
      <c r="F2038" t="s">
        <v>2137</v>
      </c>
      <c r="G2038" t="s">
        <v>2138</v>
      </c>
      <c r="H2038" t="s">
        <v>2138</v>
      </c>
      <c r="I2038" t="s">
        <v>2138</v>
      </c>
      <c r="J2038" t="s">
        <v>2139</v>
      </c>
      <c r="K2038" t="s">
        <v>5570</v>
      </c>
    </row>
    <row r="2039" spans="3:11" x14ac:dyDescent="0.3">
      <c r="C2039" t="s">
        <v>5571</v>
      </c>
      <c r="D2039" t="s">
        <v>26</v>
      </c>
      <c r="E2039" t="s">
        <v>2141</v>
      </c>
      <c r="F2039" t="s">
        <v>2137</v>
      </c>
      <c r="G2039" t="s">
        <v>2138</v>
      </c>
      <c r="H2039" t="s">
        <v>2138</v>
      </c>
      <c r="I2039" t="s">
        <v>2138</v>
      </c>
      <c r="J2039" t="s">
        <v>2139</v>
      </c>
      <c r="K2039" t="s">
        <v>5572</v>
      </c>
    </row>
    <row r="2040" spans="3:11" x14ac:dyDescent="0.3">
      <c r="C2040" t="s">
        <v>5573</v>
      </c>
      <c r="D2040" t="s">
        <v>26</v>
      </c>
      <c r="E2040" t="s">
        <v>2141</v>
      </c>
      <c r="F2040" t="s">
        <v>2137</v>
      </c>
      <c r="G2040" t="s">
        <v>2138</v>
      </c>
      <c r="H2040" t="s">
        <v>2138</v>
      </c>
      <c r="I2040" t="s">
        <v>2138</v>
      </c>
      <c r="J2040" t="s">
        <v>2139</v>
      </c>
      <c r="K2040" t="s">
        <v>5574</v>
      </c>
    </row>
    <row r="2041" spans="3:11" x14ac:dyDescent="0.3">
      <c r="C2041" t="s">
        <v>5575</v>
      </c>
      <c r="D2041" t="s">
        <v>26</v>
      </c>
      <c r="E2041" t="s">
        <v>2141</v>
      </c>
      <c r="F2041" t="s">
        <v>2137</v>
      </c>
      <c r="G2041" t="s">
        <v>2138</v>
      </c>
      <c r="H2041" t="s">
        <v>2138</v>
      </c>
      <c r="I2041" t="s">
        <v>2138</v>
      </c>
      <c r="J2041" t="s">
        <v>2139</v>
      </c>
      <c r="K2041" t="s">
        <v>5576</v>
      </c>
    </row>
    <row r="2042" spans="3:11" x14ac:dyDescent="0.3">
      <c r="C2042" t="s">
        <v>5577</v>
      </c>
      <c r="D2042" t="s">
        <v>26</v>
      </c>
      <c r="E2042" t="s">
        <v>2141</v>
      </c>
      <c r="F2042" t="s">
        <v>2137</v>
      </c>
      <c r="G2042" t="s">
        <v>2138</v>
      </c>
      <c r="H2042" t="s">
        <v>2138</v>
      </c>
      <c r="I2042" t="s">
        <v>2138</v>
      </c>
      <c r="J2042" t="s">
        <v>2139</v>
      </c>
      <c r="K2042" t="s">
        <v>5578</v>
      </c>
    </row>
    <row r="2043" spans="3:11" x14ac:dyDescent="0.3">
      <c r="C2043" t="s">
        <v>5579</v>
      </c>
      <c r="D2043" t="s">
        <v>26</v>
      </c>
      <c r="E2043" t="s">
        <v>2141</v>
      </c>
      <c r="F2043" t="s">
        <v>2137</v>
      </c>
      <c r="G2043" t="s">
        <v>2138</v>
      </c>
      <c r="H2043" t="s">
        <v>2138</v>
      </c>
      <c r="I2043" t="s">
        <v>2138</v>
      </c>
      <c r="J2043" t="s">
        <v>2139</v>
      </c>
      <c r="K2043" t="s">
        <v>5580</v>
      </c>
    </row>
    <row r="2044" spans="3:11" x14ac:dyDescent="0.3">
      <c r="C2044" t="s">
        <v>5581</v>
      </c>
      <c r="D2044" t="s">
        <v>26</v>
      </c>
      <c r="E2044" t="s">
        <v>2141</v>
      </c>
      <c r="F2044" t="s">
        <v>2137</v>
      </c>
      <c r="G2044" t="s">
        <v>2138</v>
      </c>
      <c r="H2044" t="s">
        <v>2138</v>
      </c>
      <c r="I2044" t="s">
        <v>2138</v>
      </c>
      <c r="J2044" t="s">
        <v>2139</v>
      </c>
      <c r="K2044" t="s">
        <v>5582</v>
      </c>
    </row>
    <row r="2045" spans="3:11" x14ac:dyDescent="0.3">
      <c r="C2045" t="s">
        <v>5583</v>
      </c>
      <c r="D2045" t="s">
        <v>26</v>
      </c>
      <c r="E2045" t="s">
        <v>2141</v>
      </c>
      <c r="F2045" t="s">
        <v>2137</v>
      </c>
      <c r="G2045" t="s">
        <v>2138</v>
      </c>
      <c r="H2045" t="s">
        <v>2138</v>
      </c>
      <c r="I2045" t="s">
        <v>2138</v>
      </c>
      <c r="J2045" t="s">
        <v>2139</v>
      </c>
      <c r="K2045" t="s">
        <v>5584</v>
      </c>
    </row>
    <row r="2046" spans="3:11" x14ac:dyDescent="0.3">
      <c r="C2046" t="s">
        <v>5585</v>
      </c>
      <c r="D2046" t="s">
        <v>26</v>
      </c>
      <c r="E2046" t="s">
        <v>2141</v>
      </c>
      <c r="F2046" t="s">
        <v>2137</v>
      </c>
      <c r="G2046" t="s">
        <v>2138</v>
      </c>
      <c r="H2046" t="s">
        <v>2138</v>
      </c>
      <c r="I2046" t="s">
        <v>2138</v>
      </c>
      <c r="J2046" t="s">
        <v>2139</v>
      </c>
      <c r="K2046" t="s">
        <v>5586</v>
      </c>
    </row>
    <row r="2047" spans="3:11" x14ac:dyDescent="0.3">
      <c r="C2047" t="s">
        <v>5587</v>
      </c>
      <c r="D2047" t="s">
        <v>26</v>
      </c>
      <c r="E2047" t="s">
        <v>2141</v>
      </c>
      <c r="F2047" t="s">
        <v>2137</v>
      </c>
      <c r="G2047" t="s">
        <v>2138</v>
      </c>
      <c r="H2047" t="s">
        <v>2138</v>
      </c>
      <c r="I2047" t="s">
        <v>2138</v>
      </c>
      <c r="J2047" t="s">
        <v>2139</v>
      </c>
      <c r="K2047" t="s">
        <v>5588</v>
      </c>
    </row>
    <row r="2048" spans="3:11" x14ac:dyDescent="0.3">
      <c r="C2048" t="s">
        <v>5589</v>
      </c>
      <c r="D2048" t="s">
        <v>26</v>
      </c>
      <c r="E2048" t="s">
        <v>2141</v>
      </c>
      <c r="F2048" t="s">
        <v>2137</v>
      </c>
      <c r="G2048" t="s">
        <v>2138</v>
      </c>
      <c r="H2048" t="s">
        <v>2138</v>
      </c>
      <c r="I2048" t="s">
        <v>2138</v>
      </c>
      <c r="J2048" t="s">
        <v>2139</v>
      </c>
      <c r="K2048" t="s">
        <v>5590</v>
      </c>
    </row>
    <row r="2049" spans="3:11" x14ac:dyDescent="0.3">
      <c r="C2049" t="s">
        <v>5591</v>
      </c>
      <c r="D2049" t="s">
        <v>26</v>
      </c>
      <c r="E2049" t="s">
        <v>2141</v>
      </c>
      <c r="F2049" t="s">
        <v>2137</v>
      </c>
      <c r="G2049" t="s">
        <v>2138</v>
      </c>
      <c r="H2049" t="s">
        <v>2138</v>
      </c>
      <c r="I2049" t="s">
        <v>2138</v>
      </c>
      <c r="J2049" t="s">
        <v>2139</v>
      </c>
      <c r="K2049" t="s">
        <v>5592</v>
      </c>
    </row>
    <row r="2050" spans="3:11" x14ac:dyDescent="0.3">
      <c r="C2050" t="s">
        <v>5593</v>
      </c>
      <c r="D2050" t="s">
        <v>26</v>
      </c>
      <c r="E2050" t="s">
        <v>2141</v>
      </c>
      <c r="F2050" t="s">
        <v>2137</v>
      </c>
      <c r="G2050" t="s">
        <v>2138</v>
      </c>
      <c r="H2050" t="s">
        <v>2138</v>
      </c>
      <c r="I2050" t="s">
        <v>2138</v>
      </c>
      <c r="J2050" t="s">
        <v>2139</v>
      </c>
      <c r="K2050" t="s">
        <v>5594</v>
      </c>
    </row>
    <row r="2051" spans="3:11" x14ac:dyDescent="0.3">
      <c r="C2051" t="s">
        <v>5595</v>
      </c>
      <c r="D2051" t="s">
        <v>26</v>
      </c>
      <c r="E2051" t="s">
        <v>2141</v>
      </c>
      <c r="F2051" t="s">
        <v>2137</v>
      </c>
      <c r="G2051" t="s">
        <v>2138</v>
      </c>
      <c r="H2051" t="s">
        <v>2138</v>
      </c>
      <c r="I2051" t="s">
        <v>2138</v>
      </c>
      <c r="J2051" t="s">
        <v>2139</v>
      </c>
      <c r="K2051" t="s">
        <v>5596</v>
      </c>
    </row>
    <row r="2052" spans="3:11" x14ac:dyDescent="0.3">
      <c r="C2052" t="s">
        <v>5597</v>
      </c>
      <c r="D2052" t="s">
        <v>26</v>
      </c>
      <c r="E2052" t="s">
        <v>2141</v>
      </c>
      <c r="F2052" t="s">
        <v>2137</v>
      </c>
      <c r="G2052" t="s">
        <v>2138</v>
      </c>
      <c r="H2052" t="s">
        <v>2138</v>
      </c>
      <c r="I2052" t="s">
        <v>2138</v>
      </c>
      <c r="J2052" t="s">
        <v>2139</v>
      </c>
      <c r="K2052" t="s">
        <v>5598</v>
      </c>
    </row>
    <row r="2053" spans="3:11" x14ac:dyDescent="0.3">
      <c r="C2053" t="s">
        <v>5599</v>
      </c>
      <c r="D2053" t="s">
        <v>26</v>
      </c>
      <c r="E2053" t="s">
        <v>2141</v>
      </c>
      <c r="F2053" t="s">
        <v>2137</v>
      </c>
      <c r="G2053" t="s">
        <v>2138</v>
      </c>
      <c r="H2053" t="s">
        <v>2138</v>
      </c>
      <c r="I2053" t="s">
        <v>2138</v>
      </c>
      <c r="J2053" t="s">
        <v>2139</v>
      </c>
      <c r="K2053" t="s">
        <v>5600</v>
      </c>
    </row>
    <row r="2054" spans="3:11" x14ac:dyDescent="0.3">
      <c r="C2054" t="s">
        <v>5601</v>
      </c>
      <c r="D2054" t="s">
        <v>26</v>
      </c>
      <c r="E2054" t="s">
        <v>2141</v>
      </c>
      <c r="F2054" t="s">
        <v>2137</v>
      </c>
      <c r="G2054" t="s">
        <v>2138</v>
      </c>
      <c r="H2054" t="s">
        <v>2138</v>
      </c>
      <c r="I2054" t="s">
        <v>2138</v>
      </c>
      <c r="J2054" t="s">
        <v>2139</v>
      </c>
      <c r="K2054" t="s">
        <v>5602</v>
      </c>
    </row>
    <row r="2055" spans="3:11" x14ac:dyDescent="0.3">
      <c r="C2055" t="s">
        <v>5603</v>
      </c>
      <c r="D2055" t="s">
        <v>26</v>
      </c>
      <c r="E2055" t="s">
        <v>2141</v>
      </c>
      <c r="F2055" t="s">
        <v>2137</v>
      </c>
      <c r="G2055" t="s">
        <v>2138</v>
      </c>
      <c r="H2055" t="s">
        <v>2138</v>
      </c>
      <c r="I2055" t="s">
        <v>2138</v>
      </c>
      <c r="J2055" t="s">
        <v>2139</v>
      </c>
      <c r="K2055" t="s">
        <v>5604</v>
      </c>
    </row>
    <row r="2056" spans="3:11" x14ac:dyDescent="0.3">
      <c r="C2056" t="s">
        <v>5605</v>
      </c>
      <c r="D2056" t="s">
        <v>26</v>
      </c>
      <c r="E2056" t="s">
        <v>2141</v>
      </c>
      <c r="F2056" t="s">
        <v>2137</v>
      </c>
      <c r="G2056" t="s">
        <v>2138</v>
      </c>
      <c r="H2056" t="s">
        <v>2138</v>
      </c>
      <c r="I2056" t="s">
        <v>2138</v>
      </c>
      <c r="J2056" t="s">
        <v>2139</v>
      </c>
      <c r="K2056" t="s">
        <v>5606</v>
      </c>
    </row>
    <row r="2057" spans="3:11" x14ac:dyDescent="0.3">
      <c r="C2057" t="s">
        <v>5607</v>
      </c>
      <c r="D2057" t="s">
        <v>26</v>
      </c>
      <c r="E2057" t="s">
        <v>2141</v>
      </c>
      <c r="F2057" t="s">
        <v>2137</v>
      </c>
      <c r="G2057" t="s">
        <v>2138</v>
      </c>
      <c r="H2057" t="s">
        <v>2138</v>
      </c>
      <c r="I2057" t="s">
        <v>2138</v>
      </c>
      <c r="J2057" t="s">
        <v>2139</v>
      </c>
      <c r="K2057" t="s">
        <v>5608</v>
      </c>
    </row>
    <row r="2058" spans="3:11" x14ac:dyDescent="0.3">
      <c r="C2058" t="s">
        <v>5609</v>
      </c>
      <c r="D2058" t="s">
        <v>26</v>
      </c>
      <c r="E2058" t="s">
        <v>2141</v>
      </c>
      <c r="F2058" t="s">
        <v>2137</v>
      </c>
      <c r="G2058" t="s">
        <v>2138</v>
      </c>
      <c r="H2058" t="s">
        <v>2138</v>
      </c>
      <c r="I2058" t="s">
        <v>2138</v>
      </c>
      <c r="J2058" t="s">
        <v>2139</v>
      </c>
      <c r="K2058" t="s">
        <v>5610</v>
      </c>
    </row>
    <row r="2059" spans="3:11" x14ac:dyDescent="0.3">
      <c r="C2059" t="s">
        <v>5611</v>
      </c>
      <c r="D2059" t="s">
        <v>26</v>
      </c>
      <c r="E2059" t="s">
        <v>2141</v>
      </c>
      <c r="F2059" t="s">
        <v>2137</v>
      </c>
      <c r="G2059" t="s">
        <v>2138</v>
      </c>
      <c r="H2059" t="s">
        <v>2138</v>
      </c>
      <c r="I2059" t="s">
        <v>2138</v>
      </c>
      <c r="J2059" t="s">
        <v>2139</v>
      </c>
      <c r="K2059" t="s">
        <v>5612</v>
      </c>
    </row>
    <row r="2060" spans="3:11" x14ac:dyDescent="0.3">
      <c r="C2060" t="s">
        <v>5613</v>
      </c>
      <c r="D2060" t="s">
        <v>26</v>
      </c>
      <c r="E2060" t="s">
        <v>2141</v>
      </c>
      <c r="F2060" t="s">
        <v>2137</v>
      </c>
      <c r="G2060" t="s">
        <v>2138</v>
      </c>
      <c r="H2060" t="s">
        <v>2138</v>
      </c>
      <c r="I2060" t="s">
        <v>2138</v>
      </c>
      <c r="J2060" t="s">
        <v>2139</v>
      </c>
      <c r="K2060" t="s">
        <v>5614</v>
      </c>
    </row>
    <row r="2061" spans="3:11" x14ac:dyDescent="0.3">
      <c r="C2061" t="s">
        <v>5615</v>
      </c>
      <c r="D2061" t="s">
        <v>26</v>
      </c>
      <c r="E2061" t="s">
        <v>2141</v>
      </c>
      <c r="F2061" t="s">
        <v>2137</v>
      </c>
      <c r="G2061" t="s">
        <v>2138</v>
      </c>
      <c r="H2061" t="s">
        <v>2138</v>
      </c>
      <c r="I2061" t="s">
        <v>2138</v>
      </c>
      <c r="J2061" t="s">
        <v>2139</v>
      </c>
      <c r="K2061" t="s">
        <v>5616</v>
      </c>
    </row>
    <row r="2062" spans="3:11" x14ac:dyDescent="0.3">
      <c r="C2062" t="s">
        <v>5617</v>
      </c>
      <c r="D2062" t="s">
        <v>26</v>
      </c>
      <c r="E2062" t="s">
        <v>2141</v>
      </c>
      <c r="F2062" t="s">
        <v>2137</v>
      </c>
      <c r="G2062" t="s">
        <v>2138</v>
      </c>
      <c r="H2062" t="s">
        <v>2138</v>
      </c>
      <c r="I2062" t="s">
        <v>2138</v>
      </c>
      <c r="J2062" t="s">
        <v>2139</v>
      </c>
      <c r="K2062" t="s">
        <v>5618</v>
      </c>
    </row>
    <row r="2063" spans="3:11" x14ac:dyDescent="0.3">
      <c r="C2063" t="s">
        <v>5619</v>
      </c>
      <c r="D2063" t="s">
        <v>26</v>
      </c>
      <c r="E2063" t="s">
        <v>2141</v>
      </c>
      <c r="F2063" t="s">
        <v>2137</v>
      </c>
      <c r="G2063" t="s">
        <v>2138</v>
      </c>
      <c r="H2063" t="s">
        <v>2138</v>
      </c>
      <c r="I2063" t="s">
        <v>2138</v>
      </c>
      <c r="J2063" t="s">
        <v>2139</v>
      </c>
      <c r="K2063" t="s">
        <v>5620</v>
      </c>
    </row>
    <row r="2064" spans="3:11" x14ac:dyDescent="0.3">
      <c r="C2064" t="s">
        <v>5621</v>
      </c>
      <c r="D2064" t="s">
        <v>26</v>
      </c>
      <c r="E2064" t="s">
        <v>2141</v>
      </c>
      <c r="F2064" t="s">
        <v>2137</v>
      </c>
      <c r="G2064" t="s">
        <v>2138</v>
      </c>
      <c r="H2064" t="s">
        <v>2138</v>
      </c>
      <c r="I2064" t="s">
        <v>2138</v>
      </c>
      <c r="J2064" t="s">
        <v>2139</v>
      </c>
      <c r="K2064" t="s">
        <v>5622</v>
      </c>
    </row>
    <row r="2065" spans="3:11" x14ac:dyDescent="0.3">
      <c r="C2065" t="s">
        <v>5623</v>
      </c>
      <c r="D2065" t="s">
        <v>26</v>
      </c>
      <c r="E2065" t="s">
        <v>2141</v>
      </c>
      <c r="F2065" t="s">
        <v>2137</v>
      </c>
      <c r="G2065" t="s">
        <v>2138</v>
      </c>
      <c r="H2065" t="s">
        <v>2138</v>
      </c>
      <c r="I2065" t="s">
        <v>2138</v>
      </c>
      <c r="J2065" t="s">
        <v>2139</v>
      </c>
      <c r="K2065" t="s">
        <v>5624</v>
      </c>
    </row>
    <row r="2066" spans="3:11" x14ac:dyDescent="0.3">
      <c r="C2066" t="s">
        <v>5625</v>
      </c>
      <c r="D2066" t="s">
        <v>26</v>
      </c>
      <c r="E2066" t="s">
        <v>2141</v>
      </c>
      <c r="F2066" t="s">
        <v>2137</v>
      </c>
      <c r="G2066" t="s">
        <v>2138</v>
      </c>
      <c r="H2066" t="s">
        <v>2138</v>
      </c>
      <c r="I2066" t="s">
        <v>2138</v>
      </c>
      <c r="J2066" t="s">
        <v>2139</v>
      </c>
      <c r="K2066" t="s">
        <v>5626</v>
      </c>
    </row>
    <row r="2067" spans="3:11" x14ac:dyDescent="0.3">
      <c r="C2067" t="s">
        <v>5627</v>
      </c>
      <c r="D2067" t="s">
        <v>26</v>
      </c>
      <c r="E2067" t="s">
        <v>2141</v>
      </c>
      <c r="F2067" t="s">
        <v>2137</v>
      </c>
      <c r="G2067" t="s">
        <v>2138</v>
      </c>
      <c r="H2067" t="s">
        <v>2138</v>
      </c>
      <c r="I2067" t="s">
        <v>2138</v>
      </c>
      <c r="J2067" t="s">
        <v>2139</v>
      </c>
      <c r="K2067" t="s">
        <v>5628</v>
      </c>
    </row>
    <row r="2068" spans="3:11" x14ac:dyDescent="0.3">
      <c r="C2068" t="s">
        <v>5629</v>
      </c>
      <c r="D2068" t="s">
        <v>26</v>
      </c>
      <c r="E2068" t="s">
        <v>2141</v>
      </c>
      <c r="F2068" t="s">
        <v>2137</v>
      </c>
      <c r="G2068" t="s">
        <v>2138</v>
      </c>
      <c r="H2068" t="s">
        <v>2138</v>
      </c>
      <c r="I2068" t="s">
        <v>2138</v>
      </c>
      <c r="J2068" t="s">
        <v>2139</v>
      </c>
      <c r="K2068" t="s">
        <v>5630</v>
      </c>
    </row>
    <row r="2069" spans="3:11" x14ac:dyDescent="0.3">
      <c r="C2069" t="s">
        <v>5631</v>
      </c>
      <c r="D2069" t="s">
        <v>26</v>
      </c>
      <c r="E2069" t="s">
        <v>2141</v>
      </c>
      <c r="F2069" t="s">
        <v>2137</v>
      </c>
      <c r="G2069" t="s">
        <v>2138</v>
      </c>
      <c r="H2069" t="s">
        <v>2138</v>
      </c>
      <c r="I2069" t="s">
        <v>2138</v>
      </c>
      <c r="J2069" t="s">
        <v>2139</v>
      </c>
      <c r="K2069" t="s">
        <v>5632</v>
      </c>
    </row>
    <row r="2070" spans="3:11" x14ac:dyDescent="0.3">
      <c r="C2070" t="s">
        <v>5633</v>
      </c>
      <c r="D2070" t="s">
        <v>26</v>
      </c>
      <c r="E2070" t="s">
        <v>2141</v>
      </c>
      <c r="F2070" t="s">
        <v>2137</v>
      </c>
      <c r="G2070" t="s">
        <v>2138</v>
      </c>
      <c r="H2070" t="s">
        <v>2138</v>
      </c>
      <c r="I2070" t="s">
        <v>2138</v>
      </c>
      <c r="J2070" t="s">
        <v>2139</v>
      </c>
      <c r="K2070" t="s">
        <v>5634</v>
      </c>
    </row>
    <row r="2071" spans="3:11" x14ac:dyDescent="0.3">
      <c r="C2071" t="s">
        <v>5635</v>
      </c>
      <c r="D2071" t="s">
        <v>26</v>
      </c>
      <c r="E2071" t="s">
        <v>2141</v>
      </c>
      <c r="F2071" t="s">
        <v>2137</v>
      </c>
      <c r="G2071" t="s">
        <v>2138</v>
      </c>
      <c r="H2071" t="s">
        <v>2138</v>
      </c>
      <c r="I2071" t="s">
        <v>2138</v>
      </c>
      <c r="J2071" t="s">
        <v>2139</v>
      </c>
      <c r="K2071" t="s">
        <v>5636</v>
      </c>
    </row>
    <row r="2072" spans="3:11" x14ac:dyDescent="0.3">
      <c r="C2072" t="s">
        <v>5637</v>
      </c>
      <c r="D2072" t="s">
        <v>26</v>
      </c>
      <c r="E2072" t="s">
        <v>2141</v>
      </c>
      <c r="F2072" t="s">
        <v>2137</v>
      </c>
      <c r="G2072" t="s">
        <v>2138</v>
      </c>
      <c r="H2072" t="s">
        <v>2138</v>
      </c>
      <c r="I2072" t="s">
        <v>2138</v>
      </c>
      <c r="J2072" t="s">
        <v>2139</v>
      </c>
      <c r="K2072" t="s">
        <v>5638</v>
      </c>
    </row>
    <row r="2073" spans="3:11" x14ac:dyDescent="0.3">
      <c r="C2073" t="s">
        <v>5639</v>
      </c>
      <c r="D2073" t="s">
        <v>26</v>
      </c>
      <c r="E2073" t="s">
        <v>2141</v>
      </c>
      <c r="F2073" t="s">
        <v>2137</v>
      </c>
      <c r="G2073" t="s">
        <v>2138</v>
      </c>
      <c r="H2073" t="s">
        <v>2138</v>
      </c>
      <c r="I2073" t="s">
        <v>2138</v>
      </c>
      <c r="J2073" t="s">
        <v>2139</v>
      </c>
      <c r="K2073" t="s">
        <v>5640</v>
      </c>
    </row>
    <row r="2074" spans="3:11" x14ac:dyDescent="0.3">
      <c r="C2074" t="s">
        <v>5641</v>
      </c>
      <c r="D2074" t="s">
        <v>26</v>
      </c>
      <c r="E2074" t="s">
        <v>2141</v>
      </c>
      <c r="F2074" t="s">
        <v>2137</v>
      </c>
      <c r="G2074" t="s">
        <v>2138</v>
      </c>
      <c r="H2074" t="s">
        <v>2138</v>
      </c>
      <c r="I2074" t="s">
        <v>2138</v>
      </c>
      <c r="J2074" t="s">
        <v>2139</v>
      </c>
      <c r="K2074" t="s">
        <v>5642</v>
      </c>
    </row>
    <row r="2075" spans="3:11" x14ac:dyDescent="0.3">
      <c r="C2075" t="s">
        <v>5643</v>
      </c>
      <c r="D2075" t="s">
        <v>26</v>
      </c>
      <c r="E2075" t="s">
        <v>2141</v>
      </c>
      <c r="F2075" t="s">
        <v>2137</v>
      </c>
      <c r="G2075" t="s">
        <v>2138</v>
      </c>
      <c r="H2075" t="s">
        <v>2138</v>
      </c>
      <c r="I2075" t="s">
        <v>2138</v>
      </c>
      <c r="J2075" t="s">
        <v>2139</v>
      </c>
      <c r="K2075" t="s">
        <v>5644</v>
      </c>
    </row>
    <row r="2076" spans="3:11" x14ac:dyDescent="0.3">
      <c r="C2076" t="s">
        <v>5645</v>
      </c>
      <c r="D2076" t="s">
        <v>26</v>
      </c>
      <c r="E2076" t="s">
        <v>2141</v>
      </c>
      <c r="F2076" t="s">
        <v>2137</v>
      </c>
      <c r="G2076" t="s">
        <v>2138</v>
      </c>
      <c r="H2076" t="s">
        <v>2138</v>
      </c>
      <c r="I2076" t="s">
        <v>2138</v>
      </c>
      <c r="J2076" t="s">
        <v>2139</v>
      </c>
      <c r="K2076" t="s">
        <v>5646</v>
      </c>
    </row>
    <row r="2077" spans="3:11" x14ac:dyDescent="0.3">
      <c r="C2077" t="s">
        <v>5647</v>
      </c>
      <c r="D2077" t="s">
        <v>26</v>
      </c>
      <c r="E2077" t="s">
        <v>2141</v>
      </c>
      <c r="F2077" t="s">
        <v>2137</v>
      </c>
      <c r="G2077" t="s">
        <v>2138</v>
      </c>
      <c r="H2077" t="s">
        <v>2138</v>
      </c>
      <c r="I2077" t="s">
        <v>2138</v>
      </c>
      <c r="J2077" t="s">
        <v>2139</v>
      </c>
      <c r="K2077" t="s">
        <v>5648</v>
      </c>
    </row>
    <row r="2078" spans="3:11" x14ac:dyDescent="0.3">
      <c r="C2078" t="s">
        <v>5649</v>
      </c>
      <c r="D2078" t="s">
        <v>26</v>
      </c>
      <c r="E2078" t="s">
        <v>2141</v>
      </c>
      <c r="F2078" t="s">
        <v>2137</v>
      </c>
      <c r="G2078" t="s">
        <v>2138</v>
      </c>
      <c r="H2078" t="s">
        <v>2138</v>
      </c>
      <c r="I2078" t="s">
        <v>2138</v>
      </c>
      <c r="J2078" t="s">
        <v>2139</v>
      </c>
      <c r="K2078" t="s">
        <v>5650</v>
      </c>
    </row>
    <row r="2079" spans="3:11" x14ac:dyDescent="0.3">
      <c r="C2079" t="s">
        <v>5651</v>
      </c>
      <c r="D2079" t="s">
        <v>26</v>
      </c>
      <c r="E2079" t="s">
        <v>2141</v>
      </c>
      <c r="F2079" t="s">
        <v>2137</v>
      </c>
      <c r="G2079" t="s">
        <v>2138</v>
      </c>
      <c r="H2079" t="s">
        <v>2138</v>
      </c>
      <c r="I2079" t="s">
        <v>2138</v>
      </c>
      <c r="J2079" t="s">
        <v>2139</v>
      </c>
      <c r="K2079" t="s">
        <v>5652</v>
      </c>
    </row>
    <row r="2080" spans="3:11" x14ac:dyDescent="0.3">
      <c r="C2080" t="s">
        <v>5653</v>
      </c>
      <c r="D2080" t="s">
        <v>26</v>
      </c>
      <c r="E2080" t="s">
        <v>2141</v>
      </c>
      <c r="F2080" t="s">
        <v>2137</v>
      </c>
      <c r="G2080" t="s">
        <v>2138</v>
      </c>
      <c r="H2080" t="s">
        <v>2138</v>
      </c>
      <c r="I2080" t="s">
        <v>2138</v>
      </c>
      <c r="J2080" t="s">
        <v>2139</v>
      </c>
      <c r="K2080" t="s">
        <v>5654</v>
      </c>
    </row>
    <row r="2081" spans="3:11" x14ac:dyDescent="0.3">
      <c r="C2081" t="s">
        <v>5655</v>
      </c>
      <c r="D2081" t="s">
        <v>26</v>
      </c>
      <c r="E2081" t="s">
        <v>2141</v>
      </c>
      <c r="F2081" t="s">
        <v>2137</v>
      </c>
      <c r="G2081" t="s">
        <v>2138</v>
      </c>
      <c r="H2081" t="s">
        <v>2138</v>
      </c>
      <c r="I2081" t="s">
        <v>2138</v>
      </c>
      <c r="J2081" t="s">
        <v>2139</v>
      </c>
      <c r="K2081" t="s">
        <v>5656</v>
      </c>
    </row>
    <row r="2082" spans="3:11" x14ac:dyDescent="0.3">
      <c r="C2082" t="s">
        <v>5657</v>
      </c>
      <c r="D2082" t="s">
        <v>26</v>
      </c>
      <c r="E2082" t="s">
        <v>2141</v>
      </c>
      <c r="F2082" t="s">
        <v>2137</v>
      </c>
      <c r="G2082" t="s">
        <v>2138</v>
      </c>
      <c r="H2082" t="s">
        <v>2138</v>
      </c>
      <c r="I2082" t="s">
        <v>2138</v>
      </c>
      <c r="J2082" t="s">
        <v>2139</v>
      </c>
      <c r="K2082" t="s">
        <v>5658</v>
      </c>
    </row>
    <row r="2083" spans="3:11" x14ac:dyDescent="0.3">
      <c r="C2083" t="s">
        <v>5659</v>
      </c>
      <c r="D2083" t="s">
        <v>26</v>
      </c>
      <c r="E2083" t="s">
        <v>2141</v>
      </c>
      <c r="F2083" t="s">
        <v>2137</v>
      </c>
      <c r="G2083" t="s">
        <v>2138</v>
      </c>
      <c r="H2083" t="s">
        <v>2138</v>
      </c>
      <c r="I2083" t="s">
        <v>2138</v>
      </c>
      <c r="J2083" t="s">
        <v>2139</v>
      </c>
      <c r="K2083" t="s">
        <v>5660</v>
      </c>
    </row>
    <row r="2084" spans="3:11" x14ac:dyDescent="0.3">
      <c r="C2084" t="s">
        <v>5661</v>
      </c>
      <c r="D2084" t="s">
        <v>26</v>
      </c>
      <c r="E2084" t="s">
        <v>2141</v>
      </c>
      <c r="F2084" t="s">
        <v>2137</v>
      </c>
      <c r="G2084" t="s">
        <v>2138</v>
      </c>
      <c r="H2084" t="s">
        <v>2138</v>
      </c>
      <c r="I2084" t="s">
        <v>2138</v>
      </c>
      <c r="J2084" t="s">
        <v>2139</v>
      </c>
      <c r="K2084" t="s">
        <v>5662</v>
      </c>
    </row>
    <row r="2085" spans="3:11" x14ac:dyDescent="0.3">
      <c r="C2085" t="s">
        <v>5663</v>
      </c>
      <c r="D2085" t="s">
        <v>26</v>
      </c>
      <c r="E2085" t="s">
        <v>2141</v>
      </c>
      <c r="F2085" t="s">
        <v>2137</v>
      </c>
      <c r="G2085" t="s">
        <v>2138</v>
      </c>
      <c r="H2085" t="s">
        <v>2138</v>
      </c>
      <c r="I2085" t="s">
        <v>2138</v>
      </c>
      <c r="J2085" t="s">
        <v>2139</v>
      </c>
      <c r="K2085" t="s">
        <v>5664</v>
      </c>
    </row>
    <row r="2086" spans="3:11" x14ac:dyDescent="0.3">
      <c r="C2086" t="s">
        <v>5665</v>
      </c>
      <c r="D2086" t="s">
        <v>26</v>
      </c>
      <c r="E2086" t="s">
        <v>2141</v>
      </c>
      <c r="F2086" t="s">
        <v>2137</v>
      </c>
      <c r="G2086" t="s">
        <v>2138</v>
      </c>
      <c r="H2086" t="s">
        <v>2138</v>
      </c>
      <c r="I2086" t="s">
        <v>2138</v>
      </c>
      <c r="J2086" t="s">
        <v>2139</v>
      </c>
      <c r="K2086" t="s">
        <v>5666</v>
      </c>
    </row>
    <row r="2087" spans="3:11" x14ac:dyDescent="0.3">
      <c r="C2087" t="s">
        <v>5667</v>
      </c>
      <c r="D2087" t="s">
        <v>26</v>
      </c>
      <c r="E2087" t="s">
        <v>2141</v>
      </c>
      <c r="F2087" t="s">
        <v>2137</v>
      </c>
      <c r="G2087" t="s">
        <v>2138</v>
      </c>
      <c r="H2087" t="s">
        <v>2138</v>
      </c>
      <c r="I2087" t="s">
        <v>2138</v>
      </c>
      <c r="J2087" t="s">
        <v>2139</v>
      </c>
      <c r="K2087" t="s">
        <v>5668</v>
      </c>
    </row>
    <row r="2088" spans="3:11" x14ac:dyDescent="0.3">
      <c r="C2088" t="s">
        <v>5669</v>
      </c>
      <c r="D2088" t="s">
        <v>26</v>
      </c>
      <c r="E2088" t="s">
        <v>2141</v>
      </c>
      <c r="F2088" t="s">
        <v>2137</v>
      </c>
      <c r="G2088" t="s">
        <v>2138</v>
      </c>
      <c r="H2088" t="s">
        <v>2138</v>
      </c>
      <c r="I2088" t="s">
        <v>2138</v>
      </c>
      <c r="J2088" t="s">
        <v>2139</v>
      </c>
      <c r="K2088" t="s">
        <v>5670</v>
      </c>
    </row>
    <row r="2089" spans="3:11" x14ac:dyDescent="0.3">
      <c r="C2089" t="s">
        <v>5671</v>
      </c>
      <c r="D2089" t="s">
        <v>26</v>
      </c>
      <c r="E2089" t="s">
        <v>2141</v>
      </c>
      <c r="F2089" t="s">
        <v>2137</v>
      </c>
      <c r="G2089" t="s">
        <v>2138</v>
      </c>
      <c r="H2089" t="s">
        <v>2138</v>
      </c>
      <c r="I2089" t="s">
        <v>2138</v>
      </c>
      <c r="J2089" t="s">
        <v>2139</v>
      </c>
      <c r="K2089" t="s">
        <v>5672</v>
      </c>
    </row>
    <row r="2090" spans="3:11" x14ac:dyDescent="0.3">
      <c r="C2090" t="s">
        <v>5673</v>
      </c>
      <c r="D2090" t="s">
        <v>26</v>
      </c>
      <c r="E2090" t="s">
        <v>2141</v>
      </c>
      <c r="F2090" t="s">
        <v>2137</v>
      </c>
      <c r="G2090" t="s">
        <v>2138</v>
      </c>
      <c r="H2090" t="s">
        <v>2138</v>
      </c>
      <c r="I2090" t="s">
        <v>2138</v>
      </c>
      <c r="J2090" t="s">
        <v>2139</v>
      </c>
      <c r="K2090" t="s">
        <v>5674</v>
      </c>
    </row>
    <row r="2091" spans="3:11" x14ac:dyDescent="0.3">
      <c r="C2091" t="s">
        <v>5675</v>
      </c>
      <c r="D2091" t="s">
        <v>26</v>
      </c>
      <c r="E2091" t="s">
        <v>2141</v>
      </c>
      <c r="F2091" t="s">
        <v>2137</v>
      </c>
      <c r="G2091" t="s">
        <v>2138</v>
      </c>
      <c r="H2091" t="s">
        <v>2138</v>
      </c>
      <c r="I2091" t="s">
        <v>2138</v>
      </c>
      <c r="J2091" t="s">
        <v>2139</v>
      </c>
      <c r="K2091" t="s">
        <v>5676</v>
      </c>
    </row>
    <row r="2092" spans="3:11" x14ac:dyDescent="0.3">
      <c r="C2092" t="s">
        <v>5677</v>
      </c>
      <c r="D2092" t="s">
        <v>26</v>
      </c>
      <c r="E2092" t="s">
        <v>2141</v>
      </c>
      <c r="F2092" t="s">
        <v>2137</v>
      </c>
      <c r="G2092" t="s">
        <v>2138</v>
      </c>
      <c r="H2092" t="s">
        <v>2138</v>
      </c>
      <c r="I2092" t="s">
        <v>2138</v>
      </c>
      <c r="J2092" t="s">
        <v>2139</v>
      </c>
      <c r="K2092" t="s">
        <v>6034</v>
      </c>
    </row>
    <row r="2093" spans="3:11" x14ac:dyDescent="0.3">
      <c r="C2093" t="s">
        <v>5678</v>
      </c>
      <c r="D2093" t="s">
        <v>26</v>
      </c>
      <c r="E2093" t="s">
        <v>2141</v>
      </c>
      <c r="F2093" t="s">
        <v>2137</v>
      </c>
      <c r="G2093" t="s">
        <v>2138</v>
      </c>
      <c r="H2093" t="s">
        <v>2138</v>
      </c>
      <c r="I2093" t="s">
        <v>2138</v>
      </c>
      <c r="J2093" t="s">
        <v>2139</v>
      </c>
      <c r="K2093" t="s">
        <v>6035</v>
      </c>
    </row>
    <row r="2094" spans="3:11" x14ac:dyDescent="0.3">
      <c r="C2094" t="s">
        <v>5679</v>
      </c>
      <c r="D2094" t="s">
        <v>26</v>
      </c>
      <c r="E2094" t="s">
        <v>2141</v>
      </c>
      <c r="F2094" t="s">
        <v>2137</v>
      </c>
      <c r="G2094" t="s">
        <v>2138</v>
      </c>
      <c r="H2094" t="s">
        <v>2138</v>
      </c>
      <c r="I2094" t="s">
        <v>2138</v>
      </c>
      <c r="J2094" t="s">
        <v>2139</v>
      </c>
      <c r="K2094" t="s">
        <v>6036</v>
      </c>
    </row>
    <row r="2095" spans="3:11" x14ac:dyDescent="0.3">
      <c r="C2095" t="s">
        <v>5680</v>
      </c>
      <c r="D2095" t="s">
        <v>26</v>
      </c>
      <c r="E2095" t="s">
        <v>2141</v>
      </c>
      <c r="F2095" t="s">
        <v>2137</v>
      </c>
      <c r="G2095" t="s">
        <v>2138</v>
      </c>
      <c r="H2095" t="s">
        <v>2138</v>
      </c>
      <c r="I2095" t="s">
        <v>2138</v>
      </c>
      <c r="J2095" t="s">
        <v>2139</v>
      </c>
      <c r="K2095" t="s">
        <v>6037</v>
      </c>
    </row>
    <row r="2096" spans="3:11" x14ac:dyDescent="0.3">
      <c r="C2096" t="s">
        <v>5681</v>
      </c>
      <c r="D2096" t="s">
        <v>26</v>
      </c>
      <c r="E2096" t="s">
        <v>2141</v>
      </c>
      <c r="F2096" t="s">
        <v>2137</v>
      </c>
      <c r="G2096" t="s">
        <v>2138</v>
      </c>
      <c r="H2096" t="s">
        <v>2138</v>
      </c>
      <c r="I2096" t="s">
        <v>2138</v>
      </c>
      <c r="J2096" t="s">
        <v>2139</v>
      </c>
      <c r="K2096" t="s">
        <v>6038</v>
      </c>
    </row>
    <row r="2097" spans="3:11" x14ac:dyDescent="0.3">
      <c r="C2097" t="s">
        <v>5682</v>
      </c>
      <c r="D2097" t="s">
        <v>26</v>
      </c>
      <c r="E2097" t="s">
        <v>2141</v>
      </c>
      <c r="F2097" t="s">
        <v>2137</v>
      </c>
      <c r="G2097" t="s">
        <v>2138</v>
      </c>
      <c r="H2097" t="s">
        <v>2138</v>
      </c>
      <c r="I2097" t="s">
        <v>2138</v>
      </c>
      <c r="J2097" t="s">
        <v>2139</v>
      </c>
      <c r="K2097" t="s">
        <v>6039</v>
      </c>
    </row>
    <row r="2098" spans="3:11" x14ac:dyDescent="0.3">
      <c r="C2098" t="s">
        <v>5683</v>
      </c>
      <c r="D2098" t="s">
        <v>26</v>
      </c>
      <c r="E2098" t="s">
        <v>2141</v>
      </c>
      <c r="F2098" t="s">
        <v>2137</v>
      </c>
      <c r="G2098" t="s">
        <v>2138</v>
      </c>
      <c r="H2098" t="s">
        <v>2138</v>
      </c>
      <c r="I2098" t="s">
        <v>2138</v>
      </c>
      <c r="J2098" t="s">
        <v>2139</v>
      </c>
      <c r="K2098" t="s">
        <v>6040</v>
      </c>
    </row>
    <row r="2099" spans="3:11" x14ac:dyDescent="0.3">
      <c r="C2099" t="s">
        <v>5684</v>
      </c>
      <c r="D2099" t="s">
        <v>26</v>
      </c>
      <c r="E2099" t="s">
        <v>2141</v>
      </c>
      <c r="F2099" t="s">
        <v>2137</v>
      </c>
      <c r="G2099" t="s">
        <v>2138</v>
      </c>
      <c r="H2099" t="s">
        <v>2138</v>
      </c>
      <c r="I2099" t="s">
        <v>2138</v>
      </c>
      <c r="J2099" t="s">
        <v>2139</v>
      </c>
      <c r="K2099" t="s">
        <v>5685</v>
      </c>
    </row>
    <row r="2100" spans="3:11" x14ac:dyDescent="0.3">
      <c r="C2100" t="s">
        <v>5686</v>
      </c>
      <c r="D2100" t="s">
        <v>26</v>
      </c>
      <c r="E2100" t="s">
        <v>2141</v>
      </c>
      <c r="F2100" t="s">
        <v>2137</v>
      </c>
      <c r="G2100" t="s">
        <v>2138</v>
      </c>
      <c r="H2100" t="s">
        <v>2138</v>
      </c>
      <c r="I2100" t="s">
        <v>2138</v>
      </c>
      <c r="J2100" t="s">
        <v>2139</v>
      </c>
      <c r="K2100" t="s">
        <v>5687</v>
      </c>
    </row>
    <row r="2101" spans="3:11" x14ac:dyDescent="0.3">
      <c r="C2101" t="s">
        <v>5688</v>
      </c>
      <c r="D2101" t="s">
        <v>26</v>
      </c>
      <c r="E2101" t="s">
        <v>2141</v>
      </c>
      <c r="F2101" t="s">
        <v>2137</v>
      </c>
      <c r="G2101" t="s">
        <v>2138</v>
      </c>
      <c r="H2101" t="s">
        <v>2138</v>
      </c>
      <c r="I2101" t="s">
        <v>2138</v>
      </c>
      <c r="J2101" t="s">
        <v>2139</v>
      </c>
      <c r="K2101" t="s">
        <v>5689</v>
      </c>
    </row>
    <row r="2102" spans="3:11" x14ac:dyDescent="0.3">
      <c r="C2102" t="s">
        <v>5690</v>
      </c>
      <c r="D2102" t="s">
        <v>26</v>
      </c>
      <c r="E2102" t="s">
        <v>2141</v>
      </c>
      <c r="F2102" t="s">
        <v>2137</v>
      </c>
      <c r="G2102" t="s">
        <v>2138</v>
      </c>
      <c r="H2102" t="s">
        <v>2138</v>
      </c>
      <c r="I2102" t="s">
        <v>2138</v>
      </c>
      <c r="J2102" t="s">
        <v>2139</v>
      </c>
      <c r="K2102" t="s">
        <v>5691</v>
      </c>
    </row>
    <row r="2103" spans="3:11" x14ac:dyDescent="0.3">
      <c r="C2103" t="s">
        <v>5692</v>
      </c>
      <c r="D2103" t="s">
        <v>26</v>
      </c>
      <c r="E2103" t="s">
        <v>2141</v>
      </c>
      <c r="F2103" t="s">
        <v>2137</v>
      </c>
      <c r="G2103" t="s">
        <v>2138</v>
      </c>
      <c r="H2103" t="s">
        <v>2138</v>
      </c>
      <c r="I2103" t="s">
        <v>2138</v>
      </c>
      <c r="J2103" t="s">
        <v>2139</v>
      </c>
      <c r="K2103" t="s">
        <v>5693</v>
      </c>
    </row>
    <row r="2104" spans="3:11" x14ac:dyDescent="0.3">
      <c r="C2104" t="s">
        <v>5694</v>
      </c>
      <c r="D2104" t="s">
        <v>26</v>
      </c>
      <c r="E2104" t="s">
        <v>2141</v>
      </c>
      <c r="F2104" t="s">
        <v>2137</v>
      </c>
      <c r="G2104" t="s">
        <v>2138</v>
      </c>
      <c r="H2104" t="s">
        <v>2138</v>
      </c>
      <c r="I2104" t="s">
        <v>2138</v>
      </c>
      <c r="J2104" t="s">
        <v>2139</v>
      </c>
      <c r="K2104" t="s">
        <v>5695</v>
      </c>
    </row>
    <row r="2105" spans="3:11" x14ac:dyDescent="0.3">
      <c r="C2105" t="s">
        <v>5696</v>
      </c>
      <c r="D2105" t="s">
        <v>26</v>
      </c>
      <c r="E2105" t="s">
        <v>2141</v>
      </c>
      <c r="F2105" t="s">
        <v>2137</v>
      </c>
      <c r="G2105" t="s">
        <v>2138</v>
      </c>
      <c r="H2105" t="s">
        <v>2138</v>
      </c>
      <c r="I2105" t="s">
        <v>2138</v>
      </c>
      <c r="J2105" t="s">
        <v>2139</v>
      </c>
      <c r="K2105" t="s">
        <v>5697</v>
      </c>
    </row>
    <row r="2106" spans="3:11" x14ac:dyDescent="0.3">
      <c r="C2106" t="s">
        <v>5698</v>
      </c>
      <c r="D2106" t="s">
        <v>26</v>
      </c>
      <c r="E2106" t="s">
        <v>2141</v>
      </c>
      <c r="F2106" t="s">
        <v>2137</v>
      </c>
      <c r="G2106" t="s">
        <v>2138</v>
      </c>
      <c r="H2106" t="s">
        <v>2138</v>
      </c>
      <c r="I2106" t="s">
        <v>2138</v>
      </c>
      <c r="J2106" t="s">
        <v>2139</v>
      </c>
      <c r="K2106" t="s">
        <v>5699</v>
      </c>
    </row>
    <row r="2107" spans="3:11" x14ac:dyDescent="0.3">
      <c r="C2107" t="s">
        <v>5700</v>
      </c>
      <c r="D2107" t="s">
        <v>26</v>
      </c>
      <c r="E2107" t="s">
        <v>2141</v>
      </c>
      <c r="F2107" t="s">
        <v>2137</v>
      </c>
      <c r="G2107" t="s">
        <v>2138</v>
      </c>
      <c r="H2107" t="s">
        <v>2138</v>
      </c>
      <c r="I2107" t="s">
        <v>2138</v>
      </c>
      <c r="J2107" t="s">
        <v>2139</v>
      </c>
      <c r="K2107" t="s">
        <v>5701</v>
      </c>
    </row>
    <row r="2108" spans="3:11" x14ac:dyDescent="0.3">
      <c r="C2108" t="s">
        <v>5702</v>
      </c>
      <c r="D2108" t="s">
        <v>26</v>
      </c>
      <c r="E2108" t="s">
        <v>2141</v>
      </c>
      <c r="F2108" t="s">
        <v>2137</v>
      </c>
      <c r="G2108" t="s">
        <v>2138</v>
      </c>
      <c r="H2108" t="s">
        <v>2138</v>
      </c>
      <c r="I2108" t="s">
        <v>2138</v>
      </c>
      <c r="J2108" t="s">
        <v>2139</v>
      </c>
      <c r="K2108" t="s">
        <v>5703</v>
      </c>
    </row>
    <row r="2109" spans="3:11" x14ac:dyDescent="0.3">
      <c r="C2109" t="s">
        <v>5704</v>
      </c>
      <c r="D2109" t="s">
        <v>26</v>
      </c>
      <c r="E2109" t="s">
        <v>2141</v>
      </c>
      <c r="F2109" t="s">
        <v>2137</v>
      </c>
      <c r="G2109" t="s">
        <v>2138</v>
      </c>
      <c r="H2109" t="s">
        <v>2138</v>
      </c>
      <c r="I2109" t="s">
        <v>2138</v>
      </c>
      <c r="J2109" t="s">
        <v>2139</v>
      </c>
      <c r="K2109" t="s">
        <v>5705</v>
      </c>
    </row>
    <row r="2110" spans="3:11" x14ac:dyDescent="0.3">
      <c r="C2110" t="s">
        <v>5706</v>
      </c>
      <c r="D2110" t="s">
        <v>26</v>
      </c>
      <c r="E2110" t="s">
        <v>2141</v>
      </c>
      <c r="F2110" t="s">
        <v>2137</v>
      </c>
      <c r="G2110" t="s">
        <v>2138</v>
      </c>
      <c r="H2110" t="s">
        <v>2138</v>
      </c>
      <c r="I2110" t="s">
        <v>2138</v>
      </c>
      <c r="J2110" t="s">
        <v>2139</v>
      </c>
      <c r="K2110" t="s">
        <v>5707</v>
      </c>
    </row>
    <row r="2111" spans="3:11" x14ac:dyDescent="0.3">
      <c r="C2111" t="s">
        <v>5708</v>
      </c>
      <c r="D2111" t="s">
        <v>26</v>
      </c>
      <c r="E2111" t="s">
        <v>2141</v>
      </c>
      <c r="F2111" t="s">
        <v>2137</v>
      </c>
      <c r="G2111" t="s">
        <v>2138</v>
      </c>
      <c r="H2111" t="s">
        <v>2138</v>
      </c>
      <c r="I2111" t="s">
        <v>2138</v>
      </c>
      <c r="J2111" t="s">
        <v>2139</v>
      </c>
      <c r="K2111" t="s">
        <v>5709</v>
      </c>
    </row>
    <row r="2112" spans="3:11" x14ac:dyDescent="0.3">
      <c r="C2112" t="s">
        <v>5710</v>
      </c>
      <c r="D2112" t="s">
        <v>26</v>
      </c>
      <c r="E2112" t="s">
        <v>2141</v>
      </c>
      <c r="F2112" t="s">
        <v>2137</v>
      </c>
      <c r="G2112" t="s">
        <v>2138</v>
      </c>
      <c r="H2112" t="s">
        <v>2138</v>
      </c>
      <c r="I2112" t="s">
        <v>2138</v>
      </c>
      <c r="J2112" t="s">
        <v>2139</v>
      </c>
      <c r="K2112" t="s">
        <v>5711</v>
      </c>
    </row>
    <row r="2113" spans="3:11" x14ac:dyDescent="0.3">
      <c r="C2113" t="s">
        <v>5712</v>
      </c>
      <c r="D2113" t="s">
        <v>26</v>
      </c>
      <c r="E2113" t="s">
        <v>2141</v>
      </c>
      <c r="F2113" t="s">
        <v>2137</v>
      </c>
      <c r="G2113" t="s">
        <v>2138</v>
      </c>
      <c r="H2113" t="s">
        <v>2138</v>
      </c>
      <c r="I2113" t="s">
        <v>2138</v>
      </c>
      <c r="J2113" t="s">
        <v>2139</v>
      </c>
      <c r="K2113" t="s">
        <v>5713</v>
      </c>
    </row>
    <row r="2114" spans="3:11" x14ac:dyDescent="0.3">
      <c r="C2114" t="s">
        <v>5714</v>
      </c>
      <c r="D2114" t="s">
        <v>26</v>
      </c>
      <c r="E2114" t="s">
        <v>2141</v>
      </c>
      <c r="F2114" t="s">
        <v>2137</v>
      </c>
      <c r="G2114" t="s">
        <v>2138</v>
      </c>
      <c r="H2114" t="s">
        <v>2138</v>
      </c>
      <c r="I2114" t="s">
        <v>2138</v>
      </c>
      <c r="J2114" t="s">
        <v>2139</v>
      </c>
      <c r="K2114" t="s">
        <v>5715</v>
      </c>
    </row>
    <row r="2115" spans="3:11" x14ac:dyDescent="0.3">
      <c r="C2115" t="s">
        <v>5716</v>
      </c>
      <c r="D2115" t="s">
        <v>26</v>
      </c>
      <c r="E2115" t="s">
        <v>2141</v>
      </c>
      <c r="F2115" t="s">
        <v>2137</v>
      </c>
      <c r="G2115" t="s">
        <v>2138</v>
      </c>
      <c r="H2115" t="s">
        <v>2138</v>
      </c>
      <c r="I2115" t="s">
        <v>2138</v>
      </c>
      <c r="J2115" t="s">
        <v>2139</v>
      </c>
      <c r="K2115" t="s">
        <v>5717</v>
      </c>
    </row>
    <row r="2116" spans="3:11" x14ac:dyDescent="0.3">
      <c r="C2116" t="s">
        <v>5718</v>
      </c>
      <c r="D2116" t="s">
        <v>26</v>
      </c>
      <c r="E2116" t="s">
        <v>2141</v>
      </c>
      <c r="F2116" t="s">
        <v>2137</v>
      </c>
      <c r="G2116" t="s">
        <v>2138</v>
      </c>
      <c r="H2116" t="s">
        <v>2138</v>
      </c>
      <c r="I2116" t="s">
        <v>2138</v>
      </c>
      <c r="J2116" t="s">
        <v>2139</v>
      </c>
      <c r="K2116" t="s">
        <v>5719</v>
      </c>
    </row>
    <row r="2117" spans="3:11" x14ac:dyDescent="0.3">
      <c r="C2117" t="s">
        <v>5720</v>
      </c>
      <c r="D2117" t="s">
        <v>26</v>
      </c>
      <c r="E2117" t="s">
        <v>2141</v>
      </c>
      <c r="F2117" t="s">
        <v>2137</v>
      </c>
      <c r="G2117" t="s">
        <v>2138</v>
      </c>
      <c r="H2117" t="s">
        <v>2138</v>
      </c>
      <c r="I2117" t="s">
        <v>2138</v>
      </c>
      <c r="J2117" t="s">
        <v>2139</v>
      </c>
      <c r="K2117" t="s">
        <v>5721</v>
      </c>
    </row>
    <row r="2118" spans="3:11" x14ac:dyDescent="0.3">
      <c r="C2118" t="s">
        <v>5722</v>
      </c>
      <c r="D2118" t="s">
        <v>26</v>
      </c>
      <c r="E2118" t="s">
        <v>2141</v>
      </c>
      <c r="F2118" t="s">
        <v>2137</v>
      </c>
      <c r="G2118" t="s">
        <v>2138</v>
      </c>
      <c r="H2118" t="s">
        <v>2138</v>
      </c>
      <c r="I2118" t="s">
        <v>2138</v>
      </c>
      <c r="J2118" t="s">
        <v>2139</v>
      </c>
      <c r="K2118" t="s">
        <v>5723</v>
      </c>
    </row>
    <row r="2119" spans="3:11" x14ac:dyDescent="0.3">
      <c r="C2119" t="s">
        <v>5724</v>
      </c>
      <c r="D2119" t="s">
        <v>26</v>
      </c>
      <c r="E2119" t="s">
        <v>2141</v>
      </c>
      <c r="F2119" t="s">
        <v>2137</v>
      </c>
      <c r="G2119" t="s">
        <v>2138</v>
      </c>
      <c r="H2119" t="s">
        <v>2138</v>
      </c>
      <c r="I2119" t="s">
        <v>2138</v>
      </c>
      <c r="J2119" t="s">
        <v>2139</v>
      </c>
      <c r="K2119" t="s">
        <v>5725</v>
      </c>
    </row>
    <row r="2120" spans="3:11" x14ac:dyDescent="0.3">
      <c r="C2120" t="s">
        <v>5726</v>
      </c>
      <c r="D2120" t="s">
        <v>26</v>
      </c>
      <c r="E2120" t="s">
        <v>2141</v>
      </c>
      <c r="F2120" t="s">
        <v>2137</v>
      </c>
      <c r="G2120" t="s">
        <v>2138</v>
      </c>
      <c r="H2120" t="s">
        <v>2138</v>
      </c>
      <c r="I2120" t="s">
        <v>2138</v>
      </c>
      <c r="J2120" t="s">
        <v>2139</v>
      </c>
      <c r="K2120" t="s">
        <v>5727</v>
      </c>
    </row>
    <row r="2121" spans="3:11" x14ac:dyDescent="0.3">
      <c r="C2121" t="s">
        <v>5728</v>
      </c>
      <c r="D2121" t="s">
        <v>26</v>
      </c>
      <c r="E2121" t="s">
        <v>2141</v>
      </c>
      <c r="F2121" t="s">
        <v>2137</v>
      </c>
      <c r="G2121" t="s">
        <v>2138</v>
      </c>
      <c r="H2121" t="s">
        <v>2138</v>
      </c>
      <c r="I2121" t="s">
        <v>2138</v>
      </c>
      <c r="J2121" t="s">
        <v>2139</v>
      </c>
      <c r="K2121" t="s">
        <v>5729</v>
      </c>
    </row>
    <row r="2122" spans="3:11" x14ac:dyDescent="0.3">
      <c r="C2122" t="s">
        <v>5730</v>
      </c>
      <c r="D2122" t="s">
        <v>26</v>
      </c>
      <c r="E2122" t="s">
        <v>2141</v>
      </c>
      <c r="F2122" t="s">
        <v>2137</v>
      </c>
      <c r="G2122" t="s">
        <v>2138</v>
      </c>
      <c r="H2122" t="s">
        <v>2138</v>
      </c>
      <c r="I2122" t="s">
        <v>2138</v>
      </c>
      <c r="J2122" t="s">
        <v>2139</v>
      </c>
      <c r="K2122" t="s">
        <v>5731</v>
      </c>
    </row>
    <row r="2123" spans="3:11" x14ac:dyDescent="0.3">
      <c r="C2123" t="s">
        <v>5732</v>
      </c>
      <c r="D2123" t="s">
        <v>26</v>
      </c>
      <c r="E2123" t="s">
        <v>2141</v>
      </c>
      <c r="F2123" t="s">
        <v>2137</v>
      </c>
      <c r="G2123" t="s">
        <v>2138</v>
      </c>
      <c r="H2123" t="s">
        <v>2138</v>
      </c>
      <c r="I2123" t="s">
        <v>2138</v>
      </c>
      <c r="J2123" t="s">
        <v>2139</v>
      </c>
      <c r="K2123" t="s">
        <v>5733</v>
      </c>
    </row>
    <row r="2124" spans="3:11" x14ac:dyDescent="0.3">
      <c r="C2124" t="s">
        <v>5734</v>
      </c>
      <c r="D2124" t="s">
        <v>26</v>
      </c>
      <c r="E2124" t="s">
        <v>2141</v>
      </c>
      <c r="F2124" t="s">
        <v>2137</v>
      </c>
      <c r="G2124" t="s">
        <v>2138</v>
      </c>
      <c r="H2124" t="s">
        <v>2138</v>
      </c>
      <c r="I2124" t="s">
        <v>2138</v>
      </c>
      <c r="J2124" t="s">
        <v>2139</v>
      </c>
      <c r="K2124" t="s">
        <v>5735</v>
      </c>
    </row>
    <row r="2125" spans="3:11" x14ac:dyDescent="0.3">
      <c r="C2125" t="s">
        <v>5736</v>
      </c>
      <c r="D2125" t="s">
        <v>26</v>
      </c>
      <c r="E2125" t="s">
        <v>2141</v>
      </c>
      <c r="F2125" t="s">
        <v>2137</v>
      </c>
      <c r="G2125" t="s">
        <v>2138</v>
      </c>
      <c r="H2125" t="s">
        <v>2138</v>
      </c>
      <c r="I2125" t="s">
        <v>2138</v>
      </c>
      <c r="J2125" t="s">
        <v>2139</v>
      </c>
      <c r="K2125" t="s">
        <v>5737</v>
      </c>
    </row>
    <row r="2126" spans="3:11" x14ac:dyDescent="0.3">
      <c r="C2126" t="s">
        <v>6041</v>
      </c>
      <c r="D2126" t="s">
        <v>26</v>
      </c>
      <c r="E2126" t="s">
        <v>2141</v>
      </c>
      <c r="F2126" t="s">
        <v>2137</v>
      </c>
      <c r="G2126" t="s">
        <v>2138</v>
      </c>
      <c r="H2126" t="s">
        <v>2138</v>
      </c>
      <c r="I2126" t="s">
        <v>2138</v>
      </c>
      <c r="J2126" t="s">
        <v>2139</v>
      </c>
      <c r="K2126" t="s">
        <v>6042</v>
      </c>
    </row>
    <row r="2127" spans="3:11" x14ac:dyDescent="0.3">
      <c r="C2127" t="s">
        <v>6043</v>
      </c>
      <c r="D2127" t="s">
        <v>26</v>
      </c>
      <c r="E2127" t="s">
        <v>2141</v>
      </c>
      <c r="F2127" t="s">
        <v>2137</v>
      </c>
      <c r="G2127" t="s">
        <v>2138</v>
      </c>
      <c r="H2127" t="s">
        <v>2138</v>
      </c>
      <c r="I2127" t="s">
        <v>2138</v>
      </c>
      <c r="J2127" t="s">
        <v>2139</v>
      </c>
      <c r="K2127" t="s">
        <v>6044</v>
      </c>
    </row>
    <row r="2128" spans="3:11" x14ac:dyDescent="0.3">
      <c r="C2128" t="s">
        <v>6045</v>
      </c>
      <c r="D2128" t="s">
        <v>26</v>
      </c>
      <c r="E2128" t="s">
        <v>2141</v>
      </c>
      <c r="F2128" t="s">
        <v>2137</v>
      </c>
      <c r="G2128" t="s">
        <v>2138</v>
      </c>
      <c r="H2128" t="s">
        <v>2138</v>
      </c>
      <c r="I2128" t="s">
        <v>2138</v>
      </c>
      <c r="J2128" t="s">
        <v>2139</v>
      </c>
      <c r="K2128" t="s">
        <v>6046</v>
      </c>
    </row>
    <row r="2129" spans="3:11" x14ac:dyDescent="0.3">
      <c r="C2129" t="s">
        <v>6047</v>
      </c>
      <c r="D2129" t="s">
        <v>26</v>
      </c>
      <c r="E2129" t="s">
        <v>2141</v>
      </c>
      <c r="F2129" t="s">
        <v>2137</v>
      </c>
      <c r="G2129" t="s">
        <v>2138</v>
      </c>
      <c r="H2129" t="s">
        <v>2138</v>
      </c>
      <c r="I2129" t="s">
        <v>2138</v>
      </c>
      <c r="J2129" t="s">
        <v>2139</v>
      </c>
      <c r="K2129" t="s">
        <v>6048</v>
      </c>
    </row>
    <row r="2130" spans="3:11" x14ac:dyDescent="0.3">
      <c r="C2130" t="s">
        <v>6049</v>
      </c>
      <c r="D2130" t="s">
        <v>26</v>
      </c>
      <c r="E2130" t="s">
        <v>2141</v>
      </c>
      <c r="F2130" t="s">
        <v>2137</v>
      </c>
      <c r="G2130" t="s">
        <v>2138</v>
      </c>
      <c r="H2130" t="s">
        <v>2138</v>
      </c>
      <c r="I2130" t="s">
        <v>2138</v>
      </c>
      <c r="J2130" t="s">
        <v>2139</v>
      </c>
      <c r="K2130" t="s">
        <v>6050</v>
      </c>
    </row>
    <row r="2131" spans="3:11" x14ac:dyDescent="0.3">
      <c r="C2131" t="s">
        <v>6051</v>
      </c>
      <c r="D2131" t="s">
        <v>26</v>
      </c>
      <c r="E2131" t="s">
        <v>2141</v>
      </c>
      <c r="F2131" t="s">
        <v>2137</v>
      </c>
      <c r="G2131" t="s">
        <v>2138</v>
      </c>
      <c r="H2131" t="s">
        <v>2138</v>
      </c>
      <c r="I2131" t="s">
        <v>2138</v>
      </c>
      <c r="J2131" t="s">
        <v>2139</v>
      </c>
      <c r="K2131" t="s">
        <v>6052</v>
      </c>
    </row>
    <row r="2132" spans="3:11" x14ac:dyDescent="0.3">
      <c r="C2132" t="s">
        <v>6053</v>
      </c>
      <c r="D2132" t="s">
        <v>26</v>
      </c>
      <c r="E2132" t="s">
        <v>2141</v>
      </c>
      <c r="F2132" t="s">
        <v>2137</v>
      </c>
      <c r="G2132" t="s">
        <v>2138</v>
      </c>
      <c r="H2132" t="s">
        <v>2138</v>
      </c>
      <c r="I2132" t="s">
        <v>2138</v>
      </c>
      <c r="J2132" t="s">
        <v>2139</v>
      </c>
      <c r="K2132" t="s">
        <v>6054</v>
      </c>
    </row>
    <row r="2133" spans="3:11" x14ac:dyDescent="0.3">
      <c r="C2133" t="s">
        <v>6055</v>
      </c>
      <c r="D2133" t="s">
        <v>26</v>
      </c>
      <c r="E2133" t="s">
        <v>2141</v>
      </c>
      <c r="F2133" t="s">
        <v>2137</v>
      </c>
      <c r="G2133" t="s">
        <v>2138</v>
      </c>
      <c r="H2133" t="s">
        <v>2138</v>
      </c>
      <c r="I2133" t="s">
        <v>2138</v>
      </c>
      <c r="J2133" t="s">
        <v>2139</v>
      </c>
      <c r="K2133" t="s">
        <v>6056</v>
      </c>
    </row>
    <row r="2134" spans="3:11" x14ac:dyDescent="0.3">
      <c r="C2134" t="s">
        <v>6057</v>
      </c>
      <c r="D2134" t="s">
        <v>26</v>
      </c>
      <c r="E2134" t="s">
        <v>2141</v>
      </c>
      <c r="F2134" t="s">
        <v>2137</v>
      </c>
      <c r="G2134" t="s">
        <v>2138</v>
      </c>
      <c r="H2134" t="s">
        <v>2138</v>
      </c>
      <c r="I2134" t="s">
        <v>2138</v>
      </c>
      <c r="J2134" t="s">
        <v>2139</v>
      </c>
      <c r="K2134" t="s">
        <v>6058</v>
      </c>
    </row>
    <row r="2135" spans="3:11" x14ac:dyDescent="0.3">
      <c r="C2135" t="s">
        <v>6059</v>
      </c>
      <c r="D2135" t="s">
        <v>26</v>
      </c>
      <c r="E2135" t="s">
        <v>2141</v>
      </c>
      <c r="F2135" t="s">
        <v>2137</v>
      </c>
      <c r="G2135" t="s">
        <v>2138</v>
      </c>
      <c r="H2135" t="s">
        <v>2138</v>
      </c>
      <c r="I2135" t="s">
        <v>2138</v>
      </c>
      <c r="J2135" t="s">
        <v>2139</v>
      </c>
      <c r="K2135" t="s">
        <v>6060</v>
      </c>
    </row>
    <row r="2136" spans="3:11" x14ac:dyDescent="0.3">
      <c r="C2136" t="s">
        <v>6061</v>
      </c>
      <c r="D2136" t="s">
        <v>26</v>
      </c>
      <c r="E2136" t="s">
        <v>2141</v>
      </c>
      <c r="F2136" t="s">
        <v>2137</v>
      </c>
      <c r="G2136" t="s">
        <v>2138</v>
      </c>
      <c r="H2136" t="s">
        <v>2138</v>
      </c>
      <c r="I2136" t="s">
        <v>2138</v>
      </c>
      <c r="J2136" t="s">
        <v>2139</v>
      </c>
      <c r="K2136" t="s">
        <v>6062</v>
      </c>
    </row>
    <row r="2137" spans="3:11" x14ac:dyDescent="0.3">
      <c r="C2137" t="s">
        <v>1209</v>
      </c>
      <c r="D2137" t="s">
        <v>26</v>
      </c>
      <c r="E2137" t="s">
        <v>2141</v>
      </c>
      <c r="F2137" t="s">
        <v>2137</v>
      </c>
      <c r="G2137" t="s">
        <v>2138</v>
      </c>
      <c r="H2137" t="s">
        <v>2138</v>
      </c>
      <c r="I2137" t="s">
        <v>2138</v>
      </c>
      <c r="J2137" t="s">
        <v>2139</v>
      </c>
      <c r="K2137" t="s">
        <v>3506</v>
      </c>
    </row>
    <row r="2138" spans="3:11" x14ac:dyDescent="0.3">
      <c r="C2138" t="s">
        <v>1580</v>
      </c>
      <c r="D2138" t="s">
        <v>26</v>
      </c>
      <c r="E2138" t="s">
        <v>2141</v>
      </c>
      <c r="F2138" t="s">
        <v>2137</v>
      </c>
      <c r="G2138" t="s">
        <v>2138</v>
      </c>
      <c r="H2138" t="s">
        <v>2138</v>
      </c>
      <c r="I2138" t="s">
        <v>2138</v>
      </c>
      <c r="J2138" t="s">
        <v>2139</v>
      </c>
      <c r="K2138" t="s">
        <v>3757</v>
      </c>
    </row>
    <row r="2139" spans="3:11" x14ac:dyDescent="0.3">
      <c r="C2139" t="s">
        <v>1698</v>
      </c>
      <c r="D2139" t="s">
        <v>26</v>
      </c>
      <c r="E2139" t="s">
        <v>2141</v>
      </c>
      <c r="F2139" t="s">
        <v>2137</v>
      </c>
      <c r="G2139" t="s">
        <v>2138</v>
      </c>
      <c r="H2139" t="s">
        <v>2138</v>
      </c>
      <c r="I2139" t="s">
        <v>2138</v>
      </c>
      <c r="J2139" t="s">
        <v>2139</v>
      </c>
      <c r="K2139" t="s">
        <v>3832</v>
      </c>
    </row>
    <row r="2140" spans="3:11" x14ac:dyDescent="0.3">
      <c r="C2140" t="s">
        <v>1775</v>
      </c>
      <c r="D2140" t="s">
        <v>26</v>
      </c>
      <c r="E2140" t="s">
        <v>2141</v>
      </c>
      <c r="F2140" t="s">
        <v>2137</v>
      </c>
      <c r="G2140" t="s">
        <v>2138</v>
      </c>
      <c r="H2140" t="s">
        <v>2138</v>
      </c>
      <c r="I2140" t="s">
        <v>2138</v>
      </c>
      <c r="J2140" t="s">
        <v>2139</v>
      </c>
      <c r="K2140" t="s">
        <v>3896</v>
      </c>
    </row>
    <row r="2141" spans="3:11" x14ac:dyDescent="0.3">
      <c r="C2141" t="s">
        <v>1212</v>
      </c>
      <c r="D2141" t="s">
        <v>26</v>
      </c>
      <c r="E2141" t="s">
        <v>2141</v>
      </c>
      <c r="F2141" t="s">
        <v>2137</v>
      </c>
      <c r="G2141" t="s">
        <v>2138</v>
      </c>
      <c r="H2141" t="s">
        <v>2138</v>
      </c>
      <c r="I2141" t="s">
        <v>2138</v>
      </c>
      <c r="J2141" t="s">
        <v>2139</v>
      </c>
      <c r="K2141" t="s">
        <v>3509</v>
      </c>
    </row>
    <row r="2142" spans="3:11" x14ac:dyDescent="0.3">
      <c r="C2142" t="s">
        <v>1282</v>
      </c>
      <c r="D2142" t="s">
        <v>26</v>
      </c>
      <c r="E2142" t="s">
        <v>2141</v>
      </c>
      <c r="F2142" t="s">
        <v>2137</v>
      </c>
      <c r="G2142" t="s">
        <v>2138</v>
      </c>
      <c r="H2142" t="s">
        <v>2138</v>
      </c>
      <c r="I2142" t="s">
        <v>2138</v>
      </c>
      <c r="J2142" t="s">
        <v>2139</v>
      </c>
      <c r="K2142" t="s">
        <v>3547</v>
      </c>
    </row>
    <row r="2143" spans="3:11" x14ac:dyDescent="0.3">
      <c r="C2143" t="s">
        <v>1211</v>
      </c>
      <c r="D2143" t="s">
        <v>26</v>
      </c>
      <c r="E2143" t="s">
        <v>2141</v>
      </c>
      <c r="F2143" t="s">
        <v>2137</v>
      </c>
      <c r="G2143" t="s">
        <v>2138</v>
      </c>
      <c r="H2143" t="s">
        <v>2138</v>
      </c>
      <c r="I2143" t="s">
        <v>2138</v>
      </c>
      <c r="J2143" t="s">
        <v>2139</v>
      </c>
      <c r="K2143" t="s">
        <v>3508</v>
      </c>
    </row>
    <row r="2144" spans="3:11" x14ac:dyDescent="0.3">
      <c r="C2144" t="s">
        <v>732</v>
      </c>
      <c r="D2144" t="s">
        <v>26</v>
      </c>
      <c r="E2144" t="s">
        <v>2141</v>
      </c>
      <c r="F2144" t="s">
        <v>2137</v>
      </c>
      <c r="G2144" t="s">
        <v>2138</v>
      </c>
      <c r="H2144" t="s">
        <v>2138</v>
      </c>
      <c r="I2144" t="s">
        <v>2138</v>
      </c>
      <c r="J2144" t="s">
        <v>2139</v>
      </c>
      <c r="K2144" t="s">
        <v>3258</v>
      </c>
    </row>
    <row r="2145" spans="3:11" x14ac:dyDescent="0.3">
      <c r="C2145" t="s">
        <v>1702</v>
      </c>
      <c r="D2145" t="s">
        <v>26</v>
      </c>
      <c r="E2145" t="s">
        <v>2141</v>
      </c>
      <c r="F2145" t="s">
        <v>2137</v>
      </c>
      <c r="G2145" t="s">
        <v>2138</v>
      </c>
      <c r="H2145" t="s">
        <v>2138</v>
      </c>
      <c r="I2145" t="s">
        <v>2138</v>
      </c>
      <c r="J2145" t="s">
        <v>2139</v>
      </c>
      <c r="K2145" t="s">
        <v>3835</v>
      </c>
    </row>
    <row r="2146" spans="3:11" x14ac:dyDescent="0.3">
      <c r="C2146" t="s">
        <v>6063</v>
      </c>
      <c r="D2146" t="s">
        <v>26</v>
      </c>
      <c r="E2146" t="s">
        <v>2141</v>
      </c>
      <c r="F2146" t="s">
        <v>2137</v>
      </c>
      <c r="G2146" t="s">
        <v>2138</v>
      </c>
      <c r="H2146" t="s">
        <v>2138</v>
      </c>
      <c r="I2146" t="s">
        <v>2138</v>
      </c>
      <c r="J2146" t="s">
        <v>2139</v>
      </c>
      <c r="K2146" t="s">
        <v>6064</v>
      </c>
    </row>
    <row r="2147" spans="3:11" x14ac:dyDescent="0.3">
      <c r="C2147" t="s">
        <v>6065</v>
      </c>
      <c r="D2147" t="s">
        <v>26</v>
      </c>
      <c r="E2147" t="s">
        <v>2141</v>
      </c>
      <c r="F2147" t="s">
        <v>2137</v>
      </c>
      <c r="G2147" t="s">
        <v>2138</v>
      </c>
      <c r="H2147" t="s">
        <v>2138</v>
      </c>
      <c r="I2147" t="s">
        <v>2138</v>
      </c>
      <c r="J2147" t="s">
        <v>2139</v>
      </c>
      <c r="K2147" t="s">
        <v>6066</v>
      </c>
    </row>
    <row r="2148" spans="3:11" x14ac:dyDescent="0.3">
      <c r="C2148" t="s">
        <v>6067</v>
      </c>
      <c r="D2148" t="s">
        <v>26</v>
      </c>
      <c r="E2148" t="s">
        <v>2141</v>
      </c>
      <c r="F2148" t="s">
        <v>2137</v>
      </c>
      <c r="G2148" t="s">
        <v>2138</v>
      </c>
      <c r="H2148" t="s">
        <v>2138</v>
      </c>
      <c r="I2148" t="s">
        <v>2138</v>
      </c>
      <c r="J2148" t="s">
        <v>2139</v>
      </c>
      <c r="K2148" t="s">
        <v>6068</v>
      </c>
    </row>
    <row r="2149" spans="3:11" x14ac:dyDescent="0.3">
      <c r="C2149" t="s">
        <v>5738</v>
      </c>
      <c r="D2149" t="s">
        <v>26</v>
      </c>
      <c r="E2149" t="s">
        <v>2141</v>
      </c>
      <c r="F2149" t="s">
        <v>2137</v>
      </c>
      <c r="G2149" t="s">
        <v>2138</v>
      </c>
      <c r="H2149" t="s">
        <v>2138</v>
      </c>
      <c r="I2149" t="s">
        <v>2138</v>
      </c>
      <c r="J2149" t="s">
        <v>2139</v>
      </c>
      <c r="K2149" t="s">
        <v>5739</v>
      </c>
    </row>
    <row r="2150" spans="3:11" x14ac:dyDescent="0.3">
      <c r="C2150" t="s">
        <v>5740</v>
      </c>
      <c r="D2150" t="s">
        <v>26</v>
      </c>
      <c r="E2150" t="s">
        <v>2141</v>
      </c>
      <c r="F2150" t="s">
        <v>2137</v>
      </c>
      <c r="G2150" t="s">
        <v>2138</v>
      </c>
      <c r="H2150" t="s">
        <v>2138</v>
      </c>
      <c r="I2150" t="s">
        <v>2138</v>
      </c>
      <c r="J2150" t="s">
        <v>2139</v>
      </c>
      <c r="K2150" t="s">
        <v>5741</v>
      </c>
    </row>
    <row r="2151" spans="3:11" x14ac:dyDescent="0.3">
      <c r="C2151" t="s">
        <v>5742</v>
      </c>
      <c r="D2151" t="s">
        <v>26</v>
      </c>
      <c r="E2151" t="s">
        <v>2141</v>
      </c>
      <c r="F2151" t="s">
        <v>2137</v>
      </c>
      <c r="G2151" t="s">
        <v>2138</v>
      </c>
      <c r="H2151" t="s">
        <v>2138</v>
      </c>
      <c r="I2151" t="s">
        <v>2138</v>
      </c>
      <c r="J2151" t="s">
        <v>2139</v>
      </c>
      <c r="K2151" t="s">
        <v>5743</v>
      </c>
    </row>
    <row r="2152" spans="3:11" x14ac:dyDescent="0.3">
      <c r="C2152" t="s">
        <v>4291</v>
      </c>
      <c r="D2152" t="s">
        <v>26</v>
      </c>
      <c r="E2152" t="s">
        <v>2141</v>
      </c>
      <c r="F2152" t="s">
        <v>2137</v>
      </c>
      <c r="G2152" t="s">
        <v>2138</v>
      </c>
      <c r="H2152" t="s">
        <v>2138</v>
      </c>
      <c r="I2152" t="s">
        <v>2138</v>
      </c>
      <c r="J2152" t="s">
        <v>2139</v>
      </c>
      <c r="K2152" t="s">
        <v>6069</v>
      </c>
    </row>
    <row r="2153" spans="3:11" x14ac:dyDescent="0.3">
      <c r="C2153" t="s">
        <v>5563</v>
      </c>
      <c r="D2153" t="s">
        <v>26</v>
      </c>
      <c r="E2153" t="s">
        <v>2141</v>
      </c>
      <c r="F2153" t="s">
        <v>2137</v>
      </c>
      <c r="G2153" t="s">
        <v>2138</v>
      </c>
      <c r="H2153" t="s">
        <v>2138</v>
      </c>
      <c r="I2153" t="s">
        <v>2138</v>
      </c>
      <c r="J2153" t="s">
        <v>2139</v>
      </c>
      <c r="K2153" t="s">
        <v>5564</v>
      </c>
    </row>
    <row r="2154" spans="3:11" x14ac:dyDescent="0.3">
      <c r="C2154" t="s">
        <v>6070</v>
      </c>
      <c r="D2154" t="s">
        <v>26</v>
      </c>
      <c r="E2154" t="s">
        <v>2141</v>
      </c>
      <c r="F2154" t="s">
        <v>2137</v>
      </c>
      <c r="G2154" t="s">
        <v>2138</v>
      </c>
      <c r="H2154" t="s">
        <v>2138</v>
      </c>
      <c r="I2154" t="s">
        <v>2138</v>
      </c>
      <c r="J2154" t="s">
        <v>2139</v>
      </c>
      <c r="K2154" t="s">
        <v>6071</v>
      </c>
    </row>
    <row r="2155" spans="3:11" x14ac:dyDescent="0.3">
      <c r="C2155" t="s">
        <v>6072</v>
      </c>
      <c r="D2155" t="s">
        <v>26</v>
      </c>
      <c r="E2155" t="s">
        <v>2141</v>
      </c>
      <c r="F2155" t="s">
        <v>2137</v>
      </c>
      <c r="G2155" t="s">
        <v>2138</v>
      </c>
      <c r="H2155" t="s">
        <v>2138</v>
      </c>
      <c r="I2155" t="s">
        <v>2138</v>
      </c>
      <c r="J2155" t="s">
        <v>2139</v>
      </c>
      <c r="K2155" t="s">
        <v>6073</v>
      </c>
    </row>
    <row r="2156" spans="3:11" x14ac:dyDescent="0.3">
      <c r="C2156" t="s">
        <v>6074</v>
      </c>
      <c r="D2156" t="s">
        <v>26</v>
      </c>
      <c r="E2156" t="s">
        <v>2141</v>
      </c>
      <c r="F2156" t="s">
        <v>2137</v>
      </c>
      <c r="G2156" t="s">
        <v>2138</v>
      </c>
      <c r="H2156" t="s">
        <v>2138</v>
      </c>
      <c r="I2156" t="s">
        <v>2138</v>
      </c>
      <c r="J2156" t="s">
        <v>2139</v>
      </c>
      <c r="K2156" t="s">
        <v>6075</v>
      </c>
    </row>
    <row r="2157" spans="3:11" x14ac:dyDescent="0.3">
      <c r="C2157" t="s">
        <v>6076</v>
      </c>
      <c r="D2157" t="s">
        <v>26</v>
      </c>
      <c r="E2157" t="s">
        <v>2141</v>
      </c>
      <c r="F2157" t="s">
        <v>2137</v>
      </c>
      <c r="G2157" t="s">
        <v>2138</v>
      </c>
      <c r="H2157" t="s">
        <v>2138</v>
      </c>
      <c r="I2157" t="s">
        <v>2138</v>
      </c>
      <c r="J2157" t="s">
        <v>2139</v>
      </c>
      <c r="K2157" t="s">
        <v>6077</v>
      </c>
    </row>
    <row r="2158" spans="3:11" x14ac:dyDescent="0.3">
      <c r="C2158" t="s">
        <v>6078</v>
      </c>
      <c r="D2158" t="s">
        <v>26</v>
      </c>
      <c r="E2158" t="s">
        <v>2141</v>
      </c>
      <c r="F2158" t="s">
        <v>2137</v>
      </c>
      <c r="G2158" t="s">
        <v>2138</v>
      </c>
      <c r="H2158" t="s">
        <v>2138</v>
      </c>
      <c r="I2158" t="s">
        <v>2138</v>
      </c>
      <c r="J2158" t="s">
        <v>2139</v>
      </c>
      <c r="K2158" t="s">
        <v>6079</v>
      </c>
    </row>
    <row r="2159" spans="3:11" x14ac:dyDescent="0.3">
      <c r="C2159" t="s">
        <v>6080</v>
      </c>
      <c r="D2159" t="s">
        <v>26</v>
      </c>
      <c r="E2159" t="s">
        <v>2141</v>
      </c>
      <c r="F2159" t="s">
        <v>2137</v>
      </c>
      <c r="G2159" t="s">
        <v>2138</v>
      </c>
      <c r="H2159" t="s">
        <v>2138</v>
      </c>
      <c r="I2159" t="s">
        <v>2138</v>
      </c>
      <c r="J2159" t="s">
        <v>2139</v>
      </c>
      <c r="K2159" t="s">
        <v>6081</v>
      </c>
    </row>
    <row r="2160" spans="3:11" x14ac:dyDescent="0.3">
      <c r="C2160" t="s">
        <v>6082</v>
      </c>
      <c r="D2160" t="s">
        <v>26</v>
      </c>
      <c r="E2160" t="s">
        <v>2141</v>
      </c>
      <c r="F2160" t="s">
        <v>2137</v>
      </c>
      <c r="G2160" t="s">
        <v>2138</v>
      </c>
      <c r="H2160" t="s">
        <v>2138</v>
      </c>
      <c r="I2160" t="s">
        <v>2138</v>
      </c>
      <c r="J2160" t="s">
        <v>2139</v>
      </c>
      <c r="K2160" t="s">
        <v>6083</v>
      </c>
    </row>
    <row r="2161" spans="3:11" x14ac:dyDescent="0.3">
      <c r="C2161" t="s">
        <v>6084</v>
      </c>
      <c r="D2161" t="s">
        <v>26</v>
      </c>
      <c r="E2161" t="s">
        <v>2141</v>
      </c>
      <c r="F2161" t="s">
        <v>2137</v>
      </c>
      <c r="G2161" t="s">
        <v>2138</v>
      </c>
      <c r="H2161" t="s">
        <v>2138</v>
      </c>
      <c r="I2161" t="s">
        <v>2138</v>
      </c>
      <c r="J2161" t="s">
        <v>2139</v>
      </c>
      <c r="K2161" t="s">
        <v>6085</v>
      </c>
    </row>
    <row r="2162" spans="3:11" x14ac:dyDescent="0.3">
      <c r="C2162" t="s">
        <v>6086</v>
      </c>
      <c r="D2162" t="s">
        <v>26</v>
      </c>
      <c r="E2162" t="s">
        <v>2141</v>
      </c>
      <c r="F2162" t="s">
        <v>2137</v>
      </c>
      <c r="G2162" t="s">
        <v>2138</v>
      </c>
      <c r="H2162" t="s">
        <v>2138</v>
      </c>
      <c r="I2162" t="s">
        <v>2138</v>
      </c>
      <c r="J2162" t="s">
        <v>2139</v>
      </c>
      <c r="K2162" t="s">
        <v>6087</v>
      </c>
    </row>
    <row r="2163" spans="3:11" x14ac:dyDescent="0.3">
      <c r="C2163" t="s">
        <v>6088</v>
      </c>
      <c r="D2163" t="s">
        <v>26</v>
      </c>
      <c r="E2163" t="s">
        <v>2141</v>
      </c>
      <c r="F2163" t="s">
        <v>2137</v>
      </c>
      <c r="G2163" t="s">
        <v>2138</v>
      </c>
      <c r="H2163" t="s">
        <v>2138</v>
      </c>
      <c r="I2163" t="s">
        <v>2138</v>
      </c>
      <c r="J2163" t="s">
        <v>2139</v>
      </c>
      <c r="K2163" t="s">
        <v>6089</v>
      </c>
    </row>
    <row r="2164" spans="3:11" x14ac:dyDescent="0.3">
      <c r="C2164" t="s">
        <v>6090</v>
      </c>
      <c r="D2164" t="s">
        <v>26</v>
      </c>
      <c r="E2164" t="s">
        <v>2141</v>
      </c>
      <c r="F2164" t="s">
        <v>2137</v>
      </c>
      <c r="G2164" t="s">
        <v>2138</v>
      </c>
      <c r="H2164" t="s">
        <v>2138</v>
      </c>
      <c r="I2164" t="s">
        <v>2138</v>
      </c>
      <c r="J2164" t="s">
        <v>2139</v>
      </c>
      <c r="K2164" t="s">
        <v>6091</v>
      </c>
    </row>
    <row r="2165" spans="3:11" x14ac:dyDescent="0.3">
      <c r="C2165" t="s">
        <v>6092</v>
      </c>
      <c r="D2165" t="s">
        <v>26</v>
      </c>
      <c r="E2165" t="s">
        <v>2141</v>
      </c>
      <c r="F2165" t="s">
        <v>2137</v>
      </c>
      <c r="G2165" t="s">
        <v>2138</v>
      </c>
      <c r="H2165" t="s">
        <v>2138</v>
      </c>
      <c r="I2165" t="s">
        <v>2138</v>
      </c>
      <c r="J2165" t="s">
        <v>2139</v>
      </c>
      <c r="K2165" t="s">
        <v>6093</v>
      </c>
    </row>
    <row r="2166" spans="3:11" x14ac:dyDescent="0.3">
      <c r="C2166" t="s">
        <v>6094</v>
      </c>
      <c r="D2166" t="s">
        <v>26</v>
      </c>
      <c r="E2166" t="s">
        <v>2141</v>
      </c>
      <c r="F2166" t="s">
        <v>2137</v>
      </c>
      <c r="G2166" t="s">
        <v>2138</v>
      </c>
      <c r="H2166" t="s">
        <v>2138</v>
      </c>
      <c r="I2166" t="s">
        <v>2138</v>
      </c>
      <c r="J2166" t="s">
        <v>2139</v>
      </c>
      <c r="K2166" t="s">
        <v>6095</v>
      </c>
    </row>
    <row r="2167" spans="3:11" x14ac:dyDescent="0.3">
      <c r="C2167" t="s">
        <v>6096</v>
      </c>
      <c r="D2167" t="s">
        <v>26</v>
      </c>
      <c r="E2167" t="s">
        <v>2141</v>
      </c>
      <c r="F2167" t="s">
        <v>2137</v>
      </c>
      <c r="G2167" t="s">
        <v>2138</v>
      </c>
      <c r="H2167" t="s">
        <v>2138</v>
      </c>
      <c r="I2167" t="s">
        <v>2138</v>
      </c>
      <c r="J2167" t="s">
        <v>2139</v>
      </c>
      <c r="K2167" t="s">
        <v>6097</v>
      </c>
    </row>
    <row r="2168" spans="3:11" x14ac:dyDescent="0.3">
      <c r="C2168" t="s">
        <v>6098</v>
      </c>
      <c r="D2168" t="s">
        <v>26</v>
      </c>
      <c r="E2168" t="s">
        <v>2141</v>
      </c>
      <c r="F2168" t="s">
        <v>2137</v>
      </c>
      <c r="G2168" t="s">
        <v>2138</v>
      </c>
      <c r="H2168" t="s">
        <v>2138</v>
      </c>
      <c r="I2168" t="s">
        <v>2138</v>
      </c>
      <c r="J2168" t="s">
        <v>2139</v>
      </c>
      <c r="K2168" t="s">
        <v>6099</v>
      </c>
    </row>
    <row r="2169" spans="3:11" x14ac:dyDescent="0.3">
      <c r="C2169" t="s">
        <v>6100</v>
      </c>
      <c r="D2169" t="s">
        <v>26</v>
      </c>
      <c r="E2169" t="s">
        <v>2141</v>
      </c>
      <c r="F2169" t="s">
        <v>2137</v>
      </c>
      <c r="G2169" t="s">
        <v>2138</v>
      </c>
      <c r="H2169" t="s">
        <v>2138</v>
      </c>
      <c r="I2169" t="s">
        <v>2138</v>
      </c>
      <c r="J2169" t="s">
        <v>2139</v>
      </c>
      <c r="K2169" t="s">
        <v>6101</v>
      </c>
    </row>
    <row r="2170" spans="3:11" x14ac:dyDescent="0.3">
      <c r="C2170" t="s">
        <v>6102</v>
      </c>
      <c r="D2170" t="s">
        <v>26</v>
      </c>
      <c r="E2170" t="s">
        <v>2141</v>
      </c>
      <c r="F2170" t="s">
        <v>2137</v>
      </c>
      <c r="G2170" t="s">
        <v>2138</v>
      </c>
      <c r="H2170" t="s">
        <v>2138</v>
      </c>
      <c r="I2170" t="s">
        <v>2138</v>
      </c>
      <c r="J2170" t="s">
        <v>2139</v>
      </c>
      <c r="K2170" t="s">
        <v>6103</v>
      </c>
    </row>
    <row r="2171" spans="3:11" x14ac:dyDescent="0.3">
      <c r="C2171" t="s">
        <v>6104</v>
      </c>
      <c r="D2171" t="s">
        <v>26</v>
      </c>
      <c r="E2171" t="s">
        <v>2141</v>
      </c>
      <c r="F2171" t="s">
        <v>2137</v>
      </c>
      <c r="G2171" t="s">
        <v>2138</v>
      </c>
      <c r="H2171" t="s">
        <v>2138</v>
      </c>
      <c r="I2171" t="s">
        <v>2138</v>
      </c>
      <c r="J2171" t="s">
        <v>2139</v>
      </c>
      <c r="K2171" t="s">
        <v>6105</v>
      </c>
    </row>
    <row r="2172" spans="3:11" x14ac:dyDescent="0.3">
      <c r="C2172" t="s">
        <v>6106</v>
      </c>
      <c r="D2172" t="s">
        <v>26</v>
      </c>
      <c r="E2172" t="s">
        <v>2141</v>
      </c>
      <c r="F2172" t="s">
        <v>2137</v>
      </c>
      <c r="G2172" t="s">
        <v>2138</v>
      </c>
      <c r="H2172" t="s">
        <v>2138</v>
      </c>
      <c r="I2172" t="s">
        <v>2138</v>
      </c>
      <c r="J2172" t="s">
        <v>2139</v>
      </c>
      <c r="K2172" t="s">
        <v>6107</v>
      </c>
    </row>
    <row r="2173" spans="3:11" x14ac:dyDescent="0.3">
      <c r="C2173" t="s">
        <v>6108</v>
      </c>
      <c r="D2173" t="s">
        <v>26</v>
      </c>
      <c r="E2173" t="s">
        <v>2141</v>
      </c>
      <c r="F2173" t="s">
        <v>2137</v>
      </c>
      <c r="G2173" t="s">
        <v>2138</v>
      </c>
      <c r="H2173" t="s">
        <v>2138</v>
      </c>
      <c r="I2173" t="s">
        <v>2138</v>
      </c>
      <c r="J2173" t="s">
        <v>2139</v>
      </c>
      <c r="K2173" t="s">
        <v>6109</v>
      </c>
    </row>
    <row r="2174" spans="3:11" x14ac:dyDescent="0.3">
      <c r="C2174" t="s">
        <v>6110</v>
      </c>
      <c r="D2174" t="s">
        <v>26</v>
      </c>
      <c r="E2174" t="s">
        <v>2141</v>
      </c>
      <c r="F2174" t="s">
        <v>2137</v>
      </c>
      <c r="G2174" t="s">
        <v>2138</v>
      </c>
      <c r="H2174" t="s">
        <v>2138</v>
      </c>
      <c r="I2174" t="s">
        <v>2138</v>
      </c>
      <c r="J2174" t="s">
        <v>2139</v>
      </c>
      <c r="K2174" t="s">
        <v>6111</v>
      </c>
    </row>
    <row r="2175" spans="3:11" x14ac:dyDescent="0.3">
      <c r="C2175" t="s">
        <v>6112</v>
      </c>
      <c r="D2175" t="s">
        <v>26</v>
      </c>
      <c r="E2175" t="s">
        <v>2141</v>
      </c>
      <c r="F2175" t="s">
        <v>2137</v>
      </c>
      <c r="G2175" t="s">
        <v>2138</v>
      </c>
      <c r="H2175" t="s">
        <v>2138</v>
      </c>
      <c r="I2175" t="s">
        <v>2138</v>
      </c>
      <c r="J2175" t="s">
        <v>2139</v>
      </c>
      <c r="K2175" t="s">
        <v>6113</v>
      </c>
    </row>
    <row r="2176" spans="3:11" x14ac:dyDescent="0.3">
      <c r="C2176" t="s">
        <v>6114</v>
      </c>
      <c r="D2176" t="s">
        <v>26</v>
      </c>
      <c r="E2176" t="s">
        <v>2141</v>
      </c>
      <c r="F2176" t="s">
        <v>2137</v>
      </c>
      <c r="G2176" t="s">
        <v>2138</v>
      </c>
      <c r="H2176" t="s">
        <v>2138</v>
      </c>
      <c r="I2176" t="s">
        <v>2138</v>
      </c>
      <c r="J2176" t="s">
        <v>2139</v>
      </c>
      <c r="K2176" t="s">
        <v>6115</v>
      </c>
    </row>
    <row r="2177" spans="3:11" x14ac:dyDescent="0.3">
      <c r="C2177" t="s">
        <v>6116</v>
      </c>
      <c r="D2177" t="s">
        <v>26</v>
      </c>
      <c r="E2177" t="s">
        <v>2141</v>
      </c>
      <c r="F2177" t="s">
        <v>2137</v>
      </c>
      <c r="G2177" t="s">
        <v>2138</v>
      </c>
      <c r="H2177" t="s">
        <v>2138</v>
      </c>
      <c r="I2177" t="s">
        <v>2138</v>
      </c>
      <c r="J2177" t="s">
        <v>2139</v>
      </c>
      <c r="K2177" t="s">
        <v>6117</v>
      </c>
    </row>
    <row r="2178" spans="3:11" x14ac:dyDescent="0.3">
      <c r="C2178" t="s">
        <v>6118</v>
      </c>
      <c r="D2178" t="s">
        <v>26</v>
      </c>
      <c r="E2178" t="s">
        <v>2141</v>
      </c>
      <c r="F2178" t="s">
        <v>2137</v>
      </c>
      <c r="G2178" t="s">
        <v>2138</v>
      </c>
      <c r="H2178" t="s">
        <v>2138</v>
      </c>
      <c r="I2178" t="s">
        <v>2138</v>
      </c>
      <c r="J2178" t="s">
        <v>2139</v>
      </c>
      <c r="K2178" t="s">
        <v>6119</v>
      </c>
    </row>
    <row r="2179" spans="3:11" x14ac:dyDescent="0.3">
      <c r="C2179" t="s">
        <v>6120</v>
      </c>
      <c r="D2179" t="s">
        <v>26</v>
      </c>
      <c r="E2179" t="s">
        <v>2141</v>
      </c>
      <c r="F2179" t="s">
        <v>2137</v>
      </c>
      <c r="G2179" t="s">
        <v>2138</v>
      </c>
      <c r="H2179" t="s">
        <v>2138</v>
      </c>
      <c r="I2179" t="s">
        <v>2138</v>
      </c>
      <c r="J2179" t="s">
        <v>2139</v>
      </c>
      <c r="K2179" t="s">
        <v>6121</v>
      </c>
    </row>
    <row r="2180" spans="3:11" x14ac:dyDescent="0.3">
      <c r="C2180" t="s">
        <v>6122</v>
      </c>
      <c r="D2180" t="s">
        <v>26</v>
      </c>
      <c r="E2180" t="s">
        <v>2141</v>
      </c>
      <c r="F2180" t="s">
        <v>2137</v>
      </c>
      <c r="G2180" t="s">
        <v>2138</v>
      </c>
      <c r="H2180" t="s">
        <v>2138</v>
      </c>
      <c r="I2180" t="s">
        <v>2138</v>
      </c>
      <c r="J2180" t="s">
        <v>2139</v>
      </c>
      <c r="K2180" t="s">
        <v>6123</v>
      </c>
    </row>
    <row r="2181" spans="3:11" x14ac:dyDescent="0.3">
      <c r="C2181" t="s">
        <v>6124</v>
      </c>
      <c r="D2181" t="s">
        <v>26</v>
      </c>
      <c r="E2181" t="s">
        <v>2141</v>
      </c>
      <c r="F2181" t="s">
        <v>2137</v>
      </c>
      <c r="G2181" t="s">
        <v>2138</v>
      </c>
      <c r="H2181" t="s">
        <v>2138</v>
      </c>
      <c r="I2181" t="s">
        <v>2138</v>
      </c>
      <c r="J2181" t="s">
        <v>2139</v>
      </c>
      <c r="K2181" t="s">
        <v>6125</v>
      </c>
    </row>
    <row r="2182" spans="3:11" x14ac:dyDescent="0.3">
      <c r="C2182" t="s">
        <v>6126</v>
      </c>
      <c r="D2182" t="s">
        <v>26</v>
      </c>
      <c r="E2182" t="s">
        <v>2141</v>
      </c>
      <c r="F2182" t="s">
        <v>2137</v>
      </c>
      <c r="G2182" t="s">
        <v>2138</v>
      </c>
      <c r="H2182" t="s">
        <v>2138</v>
      </c>
      <c r="I2182" t="s">
        <v>2138</v>
      </c>
      <c r="J2182" t="s">
        <v>2139</v>
      </c>
      <c r="K2182" t="s">
        <v>6127</v>
      </c>
    </row>
    <row r="2183" spans="3:11" x14ac:dyDescent="0.3">
      <c r="C2183" t="s">
        <v>6128</v>
      </c>
      <c r="D2183" t="s">
        <v>26</v>
      </c>
      <c r="E2183" t="s">
        <v>2141</v>
      </c>
      <c r="F2183" t="s">
        <v>2137</v>
      </c>
      <c r="G2183" t="s">
        <v>2138</v>
      </c>
      <c r="H2183" t="s">
        <v>2138</v>
      </c>
      <c r="I2183" t="s">
        <v>2138</v>
      </c>
      <c r="J2183" t="s">
        <v>2139</v>
      </c>
      <c r="K2183" t="s">
        <v>6129</v>
      </c>
    </row>
    <row r="2184" spans="3:11" x14ac:dyDescent="0.3">
      <c r="C2184" t="s">
        <v>6130</v>
      </c>
      <c r="D2184" t="s">
        <v>26</v>
      </c>
      <c r="E2184" t="s">
        <v>2141</v>
      </c>
      <c r="F2184" t="s">
        <v>2137</v>
      </c>
      <c r="G2184" t="s">
        <v>2138</v>
      </c>
      <c r="H2184" t="s">
        <v>2138</v>
      </c>
      <c r="I2184" t="s">
        <v>2138</v>
      </c>
      <c r="J2184" t="s">
        <v>2139</v>
      </c>
      <c r="K2184" t="s">
        <v>6131</v>
      </c>
    </row>
    <row r="2185" spans="3:11" x14ac:dyDescent="0.3">
      <c r="C2185" t="s">
        <v>4284</v>
      </c>
      <c r="D2185" t="s">
        <v>26</v>
      </c>
      <c r="E2185" t="s">
        <v>2141</v>
      </c>
      <c r="F2185" t="s">
        <v>2137</v>
      </c>
      <c r="G2185" t="s">
        <v>2138</v>
      </c>
      <c r="H2185" t="s">
        <v>2138</v>
      </c>
      <c r="I2185" t="s">
        <v>2138</v>
      </c>
      <c r="J2185" t="s">
        <v>2139</v>
      </c>
      <c r="K2185" t="s">
        <v>6132</v>
      </c>
    </row>
    <row r="2186" spans="3:11" x14ac:dyDescent="0.3">
      <c r="C2186" t="s">
        <v>6133</v>
      </c>
      <c r="D2186" t="s">
        <v>26</v>
      </c>
      <c r="E2186" t="s">
        <v>2141</v>
      </c>
      <c r="F2186" t="s">
        <v>2137</v>
      </c>
      <c r="G2186" t="s">
        <v>2138</v>
      </c>
      <c r="H2186" t="s">
        <v>2138</v>
      </c>
      <c r="I2186" t="s">
        <v>2138</v>
      </c>
      <c r="J2186" t="s">
        <v>2139</v>
      </c>
      <c r="K2186" t="s">
        <v>6134</v>
      </c>
    </row>
    <row r="2187" spans="3:11" x14ac:dyDescent="0.3">
      <c r="C2187" t="s">
        <v>6135</v>
      </c>
      <c r="D2187" t="s">
        <v>26</v>
      </c>
      <c r="E2187" t="s">
        <v>2141</v>
      </c>
      <c r="F2187" t="s">
        <v>2137</v>
      </c>
      <c r="G2187" t="s">
        <v>2138</v>
      </c>
      <c r="H2187" t="s">
        <v>2138</v>
      </c>
      <c r="I2187" t="s">
        <v>2138</v>
      </c>
      <c r="J2187" t="s">
        <v>2139</v>
      </c>
      <c r="K2187" t="s">
        <v>6136</v>
      </c>
    </row>
    <row r="2188" spans="3:11" x14ac:dyDescent="0.3">
      <c r="C2188" t="s">
        <v>6137</v>
      </c>
      <c r="D2188" t="s">
        <v>26</v>
      </c>
      <c r="E2188" t="s">
        <v>2141</v>
      </c>
      <c r="F2188" t="s">
        <v>2137</v>
      </c>
      <c r="G2188" t="s">
        <v>2138</v>
      </c>
      <c r="H2188" t="s">
        <v>2138</v>
      </c>
      <c r="I2188" t="s">
        <v>2138</v>
      </c>
      <c r="J2188" t="s">
        <v>2139</v>
      </c>
      <c r="K2188" t="s">
        <v>6138</v>
      </c>
    </row>
    <row r="2189" spans="3:11" x14ac:dyDescent="0.3">
      <c r="C2189" t="s">
        <v>6139</v>
      </c>
      <c r="D2189" t="s">
        <v>26</v>
      </c>
      <c r="E2189" t="s">
        <v>2141</v>
      </c>
      <c r="F2189" t="s">
        <v>2137</v>
      </c>
      <c r="G2189" t="s">
        <v>2138</v>
      </c>
      <c r="H2189" t="s">
        <v>2138</v>
      </c>
      <c r="I2189" t="s">
        <v>2138</v>
      </c>
      <c r="J2189" t="s">
        <v>2139</v>
      </c>
      <c r="K2189" t="s">
        <v>6140</v>
      </c>
    </row>
    <row r="2190" spans="3:11" x14ac:dyDescent="0.3">
      <c r="C2190" t="s">
        <v>6141</v>
      </c>
      <c r="D2190" t="s">
        <v>26</v>
      </c>
      <c r="E2190" t="s">
        <v>2141</v>
      </c>
      <c r="F2190" t="s">
        <v>2137</v>
      </c>
      <c r="G2190" t="s">
        <v>2138</v>
      </c>
      <c r="H2190" t="s">
        <v>2138</v>
      </c>
      <c r="I2190" t="s">
        <v>2138</v>
      </c>
      <c r="J2190" t="s">
        <v>2139</v>
      </c>
      <c r="K2190" t="s">
        <v>6142</v>
      </c>
    </row>
    <row r="2191" spans="3:11" x14ac:dyDescent="0.3">
      <c r="C2191" t="s">
        <v>6143</v>
      </c>
      <c r="D2191" t="s">
        <v>26</v>
      </c>
      <c r="E2191" t="s">
        <v>2141</v>
      </c>
      <c r="F2191" t="s">
        <v>2137</v>
      </c>
      <c r="G2191" t="s">
        <v>2138</v>
      </c>
      <c r="H2191" t="s">
        <v>2138</v>
      </c>
      <c r="I2191" t="s">
        <v>2138</v>
      </c>
      <c r="J2191" t="s">
        <v>2139</v>
      </c>
      <c r="K2191" t="s">
        <v>6144</v>
      </c>
    </row>
    <row r="2192" spans="3:11" x14ac:dyDescent="0.3">
      <c r="C2192" t="s">
        <v>6145</v>
      </c>
      <c r="D2192" t="s">
        <v>26</v>
      </c>
      <c r="E2192" t="s">
        <v>2141</v>
      </c>
      <c r="F2192" t="s">
        <v>2137</v>
      </c>
      <c r="G2192" t="s">
        <v>2138</v>
      </c>
      <c r="H2192" t="s">
        <v>2138</v>
      </c>
      <c r="I2192" t="s">
        <v>2138</v>
      </c>
      <c r="J2192" t="s">
        <v>2139</v>
      </c>
      <c r="K2192" t="s">
        <v>6146</v>
      </c>
    </row>
    <row r="2193" spans="3:11" x14ac:dyDescent="0.3">
      <c r="C2193" t="s">
        <v>6147</v>
      </c>
      <c r="D2193" t="s">
        <v>26</v>
      </c>
      <c r="E2193" t="s">
        <v>2141</v>
      </c>
      <c r="F2193" t="s">
        <v>2137</v>
      </c>
      <c r="G2193" t="s">
        <v>2138</v>
      </c>
      <c r="H2193" t="s">
        <v>2138</v>
      </c>
      <c r="I2193" t="s">
        <v>2138</v>
      </c>
      <c r="J2193" t="s">
        <v>2139</v>
      </c>
      <c r="K2193" t="s">
        <v>6148</v>
      </c>
    </row>
    <row r="2194" spans="3:11" x14ac:dyDescent="0.3">
      <c r="C2194" t="s">
        <v>6149</v>
      </c>
      <c r="D2194" t="s">
        <v>26</v>
      </c>
      <c r="E2194" t="s">
        <v>2141</v>
      </c>
      <c r="F2194" t="s">
        <v>2137</v>
      </c>
      <c r="G2194" t="s">
        <v>2138</v>
      </c>
      <c r="H2194" t="s">
        <v>2138</v>
      </c>
      <c r="I2194" t="s">
        <v>2138</v>
      </c>
      <c r="J2194" t="s">
        <v>2139</v>
      </c>
      <c r="K2194" t="s">
        <v>6150</v>
      </c>
    </row>
    <row r="2195" spans="3:11" x14ac:dyDescent="0.3">
      <c r="C2195" t="s">
        <v>6151</v>
      </c>
      <c r="D2195" t="s">
        <v>26</v>
      </c>
      <c r="E2195" t="s">
        <v>2141</v>
      </c>
      <c r="F2195" t="s">
        <v>2137</v>
      </c>
      <c r="G2195" t="s">
        <v>2138</v>
      </c>
      <c r="H2195" t="s">
        <v>2138</v>
      </c>
      <c r="I2195" t="s">
        <v>2138</v>
      </c>
      <c r="J2195" t="s">
        <v>2139</v>
      </c>
      <c r="K2195" t="s">
        <v>6152</v>
      </c>
    </row>
    <row r="2196" spans="3:11" x14ac:dyDescent="0.3">
      <c r="C2196" t="s">
        <v>6153</v>
      </c>
      <c r="D2196" t="s">
        <v>26</v>
      </c>
      <c r="E2196" t="s">
        <v>2141</v>
      </c>
      <c r="F2196" t="s">
        <v>2137</v>
      </c>
      <c r="G2196" t="s">
        <v>2138</v>
      </c>
      <c r="H2196" t="s">
        <v>2138</v>
      </c>
      <c r="I2196" t="s">
        <v>2138</v>
      </c>
      <c r="J2196" t="s">
        <v>2139</v>
      </c>
      <c r="K2196" t="s">
        <v>6154</v>
      </c>
    </row>
    <row r="2197" spans="3:11" x14ac:dyDescent="0.3">
      <c r="C2197" t="s">
        <v>6155</v>
      </c>
      <c r="D2197" t="s">
        <v>26</v>
      </c>
      <c r="E2197" t="s">
        <v>2141</v>
      </c>
      <c r="F2197" t="s">
        <v>2137</v>
      </c>
      <c r="G2197" t="s">
        <v>2138</v>
      </c>
      <c r="H2197" t="s">
        <v>2138</v>
      </c>
      <c r="I2197" t="s">
        <v>2138</v>
      </c>
      <c r="J2197" t="s">
        <v>2139</v>
      </c>
      <c r="K2197" t="s">
        <v>6156</v>
      </c>
    </row>
    <row r="2198" spans="3:11" x14ac:dyDescent="0.3">
      <c r="C2198" t="s">
        <v>6157</v>
      </c>
      <c r="D2198" t="s">
        <v>26</v>
      </c>
      <c r="E2198" t="s">
        <v>2141</v>
      </c>
      <c r="F2198" t="s">
        <v>2137</v>
      </c>
      <c r="G2198" t="s">
        <v>2138</v>
      </c>
      <c r="H2198" t="s">
        <v>2138</v>
      </c>
      <c r="I2198" t="s">
        <v>2138</v>
      </c>
      <c r="J2198" t="s">
        <v>2139</v>
      </c>
      <c r="K2198" t="s">
        <v>6158</v>
      </c>
    </row>
    <row r="2199" spans="3:11" x14ac:dyDescent="0.3">
      <c r="C2199" t="s">
        <v>6159</v>
      </c>
      <c r="D2199" t="s">
        <v>26</v>
      </c>
      <c r="E2199" t="s">
        <v>2141</v>
      </c>
      <c r="F2199" t="s">
        <v>2137</v>
      </c>
      <c r="G2199" t="s">
        <v>2138</v>
      </c>
      <c r="H2199" t="s">
        <v>2138</v>
      </c>
      <c r="I2199" t="s">
        <v>2138</v>
      </c>
      <c r="J2199" t="s">
        <v>2139</v>
      </c>
      <c r="K2199" t="s">
        <v>6160</v>
      </c>
    </row>
    <row r="2200" spans="3:11" x14ac:dyDescent="0.3">
      <c r="C2200" t="s">
        <v>6161</v>
      </c>
      <c r="D2200" t="s">
        <v>26</v>
      </c>
      <c r="E2200" t="s">
        <v>2141</v>
      </c>
      <c r="F2200" t="s">
        <v>2137</v>
      </c>
      <c r="G2200" t="s">
        <v>2138</v>
      </c>
      <c r="H2200" t="s">
        <v>2138</v>
      </c>
      <c r="I2200" t="s">
        <v>2138</v>
      </c>
      <c r="J2200" t="s">
        <v>2139</v>
      </c>
      <c r="K2200" t="s">
        <v>6162</v>
      </c>
    </row>
    <row r="2201" spans="3:11" x14ac:dyDescent="0.3">
      <c r="C2201" t="s">
        <v>6163</v>
      </c>
      <c r="D2201" t="s">
        <v>26</v>
      </c>
      <c r="E2201" t="s">
        <v>2141</v>
      </c>
      <c r="F2201" t="s">
        <v>2137</v>
      </c>
      <c r="G2201" t="s">
        <v>2138</v>
      </c>
      <c r="H2201" t="s">
        <v>2138</v>
      </c>
      <c r="I2201" t="s">
        <v>2138</v>
      </c>
      <c r="J2201" t="s">
        <v>2139</v>
      </c>
      <c r="K2201" t="s">
        <v>6164</v>
      </c>
    </row>
    <row r="2202" spans="3:11" x14ac:dyDescent="0.3">
      <c r="C2202" t="s">
        <v>6165</v>
      </c>
      <c r="D2202" t="s">
        <v>26</v>
      </c>
      <c r="E2202" t="s">
        <v>2141</v>
      </c>
      <c r="F2202" t="s">
        <v>2137</v>
      </c>
      <c r="G2202" t="s">
        <v>2138</v>
      </c>
      <c r="H2202" t="s">
        <v>2138</v>
      </c>
      <c r="I2202" t="s">
        <v>2138</v>
      </c>
      <c r="J2202" t="s">
        <v>2139</v>
      </c>
      <c r="K2202" t="s">
        <v>6166</v>
      </c>
    </row>
    <row r="2203" spans="3:11" x14ac:dyDescent="0.3">
      <c r="C2203" t="s">
        <v>6167</v>
      </c>
      <c r="D2203" t="s">
        <v>26</v>
      </c>
      <c r="E2203" t="s">
        <v>2141</v>
      </c>
      <c r="F2203" t="s">
        <v>2137</v>
      </c>
      <c r="G2203" t="s">
        <v>2138</v>
      </c>
      <c r="H2203" t="s">
        <v>2138</v>
      </c>
      <c r="I2203" t="s">
        <v>2138</v>
      </c>
      <c r="J2203" t="s">
        <v>2139</v>
      </c>
      <c r="K2203" t="s">
        <v>6168</v>
      </c>
    </row>
    <row r="2204" spans="3:11" x14ac:dyDescent="0.3">
      <c r="C2204" t="s">
        <v>6169</v>
      </c>
      <c r="D2204" t="s">
        <v>26</v>
      </c>
      <c r="E2204" t="s">
        <v>2141</v>
      </c>
      <c r="F2204" t="s">
        <v>2137</v>
      </c>
      <c r="G2204" t="s">
        <v>2138</v>
      </c>
      <c r="H2204" t="s">
        <v>2138</v>
      </c>
      <c r="I2204" t="s">
        <v>2138</v>
      </c>
      <c r="J2204" t="s">
        <v>2139</v>
      </c>
      <c r="K2204" t="s">
        <v>6170</v>
      </c>
    </row>
    <row r="2205" spans="3:11" x14ac:dyDescent="0.3">
      <c r="C2205" t="s">
        <v>6171</v>
      </c>
      <c r="D2205" t="s">
        <v>26</v>
      </c>
      <c r="E2205" t="s">
        <v>2141</v>
      </c>
      <c r="F2205" t="s">
        <v>2137</v>
      </c>
      <c r="G2205" t="s">
        <v>2138</v>
      </c>
      <c r="H2205" t="s">
        <v>2138</v>
      </c>
      <c r="I2205" t="s">
        <v>2138</v>
      </c>
      <c r="J2205" t="s">
        <v>2139</v>
      </c>
      <c r="K2205" t="s">
        <v>6172</v>
      </c>
    </row>
    <row r="2206" spans="3:11" x14ac:dyDescent="0.3">
      <c r="C2206" t="s">
        <v>6173</v>
      </c>
      <c r="D2206" t="s">
        <v>26</v>
      </c>
      <c r="E2206" t="s">
        <v>2141</v>
      </c>
      <c r="F2206" t="s">
        <v>2137</v>
      </c>
      <c r="G2206" t="s">
        <v>2138</v>
      </c>
      <c r="H2206" t="s">
        <v>2138</v>
      </c>
      <c r="I2206" t="s">
        <v>2138</v>
      </c>
      <c r="J2206" t="s">
        <v>2139</v>
      </c>
      <c r="K2206" t="s">
        <v>6174</v>
      </c>
    </row>
    <row r="2207" spans="3:11" x14ac:dyDescent="0.3">
      <c r="C2207" t="s">
        <v>6175</v>
      </c>
      <c r="D2207" t="s">
        <v>26</v>
      </c>
      <c r="E2207" t="s">
        <v>2141</v>
      </c>
      <c r="F2207" t="s">
        <v>2137</v>
      </c>
      <c r="G2207" t="s">
        <v>2138</v>
      </c>
      <c r="H2207" t="s">
        <v>2138</v>
      </c>
      <c r="I2207" t="s">
        <v>2138</v>
      </c>
      <c r="J2207" t="s">
        <v>2139</v>
      </c>
      <c r="K2207" t="s">
        <v>6176</v>
      </c>
    </row>
    <row r="2208" spans="3:11" x14ac:dyDescent="0.3">
      <c r="C2208" t="s">
        <v>6177</v>
      </c>
      <c r="D2208" t="s">
        <v>26</v>
      </c>
      <c r="E2208" t="s">
        <v>2141</v>
      </c>
      <c r="F2208" t="s">
        <v>2137</v>
      </c>
      <c r="G2208" t="s">
        <v>2138</v>
      </c>
      <c r="H2208" t="s">
        <v>2138</v>
      </c>
      <c r="I2208" t="s">
        <v>2138</v>
      </c>
      <c r="J2208" t="s">
        <v>2139</v>
      </c>
      <c r="K2208" t="s">
        <v>6178</v>
      </c>
    </row>
    <row r="2209" spans="3:11" x14ac:dyDescent="0.3">
      <c r="C2209" t="s">
        <v>6179</v>
      </c>
      <c r="D2209" t="s">
        <v>26</v>
      </c>
      <c r="E2209" t="s">
        <v>2141</v>
      </c>
      <c r="F2209" t="s">
        <v>2137</v>
      </c>
      <c r="G2209" t="s">
        <v>2138</v>
      </c>
      <c r="H2209" t="s">
        <v>2138</v>
      </c>
      <c r="I2209" t="s">
        <v>2138</v>
      </c>
      <c r="J2209" t="s">
        <v>2139</v>
      </c>
      <c r="K2209" t="s">
        <v>6180</v>
      </c>
    </row>
    <row r="2210" spans="3:11" x14ac:dyDescent="0.3">
      <c r="C2210" t="s">
        <v>6181</v>
      </c>
      <c r="D2210" t="s">
        <v>26</v>
      </c>
      <c r="E2210" t="s">
        <v>2141</v>
      </c>
      <c r="F2210" t="s">
        <v>2137</v>
      </c>
      <c r="G2210" t="s">
        <v>2138</v>
      </c>
      <c r="H2210" t="s">
        <v>2138</v>
      </c>
      <c r="I2210" t="s">
        <v>2138</v>
      </c>
      <c r="J2210" t="s">
        <v>2139</v>
      </c>
      <c r="K2210" t="s">
        <v>6182</v>
      </c>
    </row>
    <row r="2211" spans="3:11" x14ac:dyDescent="0.3">
      <c r="C2211" t="s">
        <v>6183</v>
      </c>
      <c r="D2211" t="s">
        <v>26</v>
      </c>
      <c r="E2211" t="s">
        <v>2141</v>
      </c>
      <c r="F2211" t="s">
        <v>2137</v>
      </c>
      <c r="G2211" t="s">
        <v>2138</v>
      </c>
      <c r="H2211" t="s">
        <v>2138</v>
      </c>
      <c r="I2211" t="s">
        <v>2138</v>
      </c>
      <c r="J2211" t="s">
        <v>2139</v>
      </c>
      <c r="K2211" t="s">
        <v>6184</v>
      </c>
    </row>
    <row r="2212" spans="3:11" x14ac:dyDescent="0.3">
      <c r="C2212" t="s">
        <v>6185</v>
      </c>
      <c r="D2212" t="s">
        <v>26</v>
      </c>
      <c r="E2212" t="s">
        <v>2141</v>
      </c>
      <c r="F2212" t="s">
        <v>2137</v>
      </c>
      <c r="G2212" t="s">
        <v>2138</v>
      </c>
      <c r="H2212" t="s">
        <v>2138</v>
      </c>
      <c r="I2212" t="s">
        <v>2138</v>
      </c>
      <c r="J2212" t="s">
        <v>2139</v>
      </c>
      <c r="K2212" t="s">
        <v>6186</v>
      </c>
    </row>
    <row r="2213" spans="3:11" x14ac:dyDescent="0.3">
      <c r="C2213" t="s">
        <v>6187</v>
      </c>
      <c r="D2213" t="s">
        <v>26</v>
      </c>
      <c r="E2213" t="s">
        <v>2141</v>
      </c>
      <c r="F2213" t="s">
        <v>2137</v>
      </c>
      <c r="G2213" t="s">
        <v>2138</v>
      </c>
      <c r="H2213" t="s">
        <v>2138</v>
      </c>
      <c r="I2213" t="s">
        <v>2138</v>
      </c>
      <c r="J2213" t="s">
        <v>2139</v>
      </c>
      <c r="K2213" t="s">
        <v>6188</v>
      </c>
    </row>
    <row r="2214" spans="3:11" x14ac:dyDescent="0.3">
      <c r="C2214" t="s">
        <v>6189</v>
      </c>
      <c r="D2214" t="s">
        <v>26</v>
      </c>
      <c r="E2214" t="s">
        <v>2141</v>
      </c>
      <c r="F2214" t="s">
        <v>2137</v>
      </c>
      <c r="G2214" t="s">
        <v>2138</v>
      </c>
      <c r="H2214" t="s">
        <v>2138</v>
      </c>
      <c r="I2214" t="s">
        <v>2138</v>
      </c>
      <c r="J2214" t="s">
        <v>2139</v>
      </c>
      <c r="K2214" t="s">
        <v>6190</v>
      </c>
    </row>
    <row r="2215" spans="3:11" x14ac:dyDescent="0.3">
      <c r="C2215" t="s">
        <v>6191</v>
      </c>
      <c r="D2215" t="s">
        <v>26</v>
      </c>
      <c r="E2215" t="s">
        <v>2141</v>
      </c>
      <c r="F2215" t="s">
        <v>2137</v>
      </c>
      <c r="G2215" t="s">
        <v>2138</v>
      </c>
      <c r="H2215" t="s">
        <v>2138</v>
      </c>
      <c r="I2215" t="s">
        <v>2138</v>
      </c>
      <c r="J2215" t="s">
        <v>2139</v>
      </c>
      <c r="K2215" t="s">
        <v>6192</v>
      </c>
    </row>
    <row r="2216" spans="3:11" x14ac:dyDescent="0.3">
      <c r="C2216" t="s">
        <v>6193</v>
      </c>
      <c r="D2216" t="s">
        <v>26</v>
      </c>
      <c r="E2216" t="s">
        <v>2141</v>
      </c>
      <c r="F2216" t="s">
        <v>2137</v>
      </c>
      <c r="G2216" t="s">
        <v>2138</v>
      </c>
      <c r="H2216" t="s">
        <v>2138</v>
      </c>
      <c r="I2216" t="s">
        <v>2138</v>
      </c>
      <c r="J2216" t="s">
        <v>2139</v>
      </c>
      <c r="K2216" t="s">
        <v>6194</v>
      </c>
    </row>
    <row r="2217" spans="3:11" x14ac:dyDescent="0.3">
      <c r="C2217" t="s">
        <v>6195</v>
      </c>
      <c r="D2217" t="s">
        <v>26</v>
      </c>
      <c r="E2217" t="s">
        <v>2141</v>
      </c>
      <c r="F2217" t="s">
        <v>2137</v>
      </c>
      <c r="G2217" t="s">
        <v>2138</v>
      </c>
      <c r="H2217" t="s">
        <v>2138</v>
      </c>
      <c r="I2217" t="s">
        <v>2138</v>
      </c>
      <c r="J2217" t="s">
        <v>2139</v>
      </c>
      <c r="K2217" t="s">
        <v>6196</v>
      </c>
    </row>
    <row r="2218" spans="3:11" x14ac:dyDescent="0.3">
      <c r="C2218" t="s">
        <v>6197</v>
      </c>
      <c r="D2218" t="s">
        <v>26</v>
      </c>
      <c r="E2218" t="s">
        <v>2141</v>
      </c>
      <c r="F2218" t="s">
        <v>2137</v>
      </c>
      <c r="G2218" t="s">
        <v>2138</v>
      </c>
      <c r="H2218" t="s">
        <v>2138</v>
      </c>
      <c r="I2218" t="s">
        <v>2138</v>
      </c>
      <c r="J2218" t="s">
        <v>2139</v>
      </c>
      <c r="K2218" t="s">
        <v>6198</v>
      </c>
    </row>
    <row r="2219" spans="3:11" x14ac:dyDescent="0.3">
      <c r="C2219" t="s">
        <v>6199</v>
      </c>
      <c r="D2219" t="s">
        <v>26</v>
      </c>
      <c r="E2219" t="s">
        <v>2141</v>
      </c>
      <c r="F2219" t="s">
        <v>2137</v>
      </c>
      <c r="G2219" t="s">
        <v>2138</v>
      </c>
      <c r="H2219" t="s">
        <v>2138</v>
      </c>
      <c r="I2219" t="s">
        <v>2138</v>
      </c>
      <c r="J2219" t="s">
        <v>2139</v>
      </c>
      <c r="K2219" t="s">
        <v>6200</v>
      </c>
    </row>
    <row r="2220" spans="3:11" x14ac:dyDescent="0.3">
      <c r="C2220" t="s">
        <v>6201</v>
      </c>
      <c r="D2220" t="s">
        <v>26</v>
      </c>
      <c r="E2220" t="s">
        <v>2141</v>
      </c>
      <c r="F2220" t="s">
        <v>2137</v>
      </c>
      <c r="G2220" t="s">
        <v>2138</v>
      </c>
      <c r="H2220" t="s">
        <v>2138</v>
      </c>
      <c r="I2220" t="s">
        <v>2138</v>
      </c>
      <c r="J2220" t="s">
        <v>2139</v>
      </c>
      <c r="K2220" t="s">
        <v>6202</v>
      </c>
    </row>
    <row r="2221" spans="3:11" x14ac:dyDescent="0.3">
      <c r="C2221" t="s">
        <v>6203</v>
      </c>
      <c r="D2221" t="s">
        <v>26</v>
      </c>
      <c r="E2221" t="s">
        <v>2141</v>
      </c>
      <c r="F2221" t="s">
        <v>2137</v>
      </c>
      <c r="G2221" t="s">
        <v>2138</v>
      </c>
      <c r="H2221" t="s">
        <v>2138</v>
      </c>
      <c r="I2221" t="s">
        <v>2138</v>
      </c>
      <c r="J2221" t="s">
        <v>2139</v>
      </c>
      <c r="K2221" t="s">
        <v>6204</v>
      </c>
    </row>
    <row r="2222" spans="3:11" x14ac:dyDescent="0.3">
      <c r="C2222" t="s">
        <v>6205</v>
      </c>
      <c r="D2222" t="s">
        <v>26</v>
      </c>
      <c r="E2222" t="s">
        <v>2141</v>
      </c>
      <c r="F2222" t="s">
        <v>2137</v>
      </c>
      <c r="G2222" t="s">
        <v>2138</v>
      </c>
      <c r="H2222" t="s">
        <v>2138</v>
      </c>
      <c r="I2222" t="s">
        <v>2138</v>
      </c>
      <c r="J2222" t="s">
        <v>2139</v>
      </c>
      <c r="K2222" t="s">
        <v>6206</v>
      </c>
    </row>
    <row r="2223" spans="3:11" x14ac:dyDescent="0.3">
      <c r="C2223" t="s">
        <v>6207</v>
      </c>
      <c r="D2223" t="s">
        <v>26</v>
      </c>
      <c r="E2223" t="s">
        <v>2141</v>
      </c>
      <c r="F2223" t="s">
        <v>2137</v>
      </c>
      <c r="G2223" t="s">
        <v>2138</v>
      </c>
      <c r="H2223" t="s">
        <v>2138</v>
      </c>
      <c r="I2223" t="s">
        <v>2138</v>
      </c>
      <c r="J2223" t="s">
        <v>2139</v>
      </c>
      <c r="K2223" t="s">
        <v>6208</v>
      </c>
    </row>
    <row r="2224" spans="3:11" x14ac:dyDescent="0.3">
      <c r="C2224" t="s">
        <v>6209</v>
      </c>
      <c r="D2224" t="s">
        <v>26</v>
      </c>
      <c r="E2224" t="s">
        <v>2141</v>
      </c>
      <c r="F2224" t="s">
        <v>2137</v>
      </c>
      <c r="G2224" t="s">
        <v>2138</v>
      </c>
      <c r="H2224" t="s">
        <v>2138</v>
      </c>
      <c r="I2224" t="s">
        <v>2138</v>
      </c>
      <c r="J2224" t="s">
        <v>2139</v>
      </c>
      <c r="K2224" t="s">
        <v>6210</v>
      </c>
    </row>
    <row r="2225" spans="3:11" x14ac:dyDescent="0.3">
      <c r="C2225" t="s">
        <v>6211</v>
      </c>
      <c r="D2225" t="s">
        <v>26</v>
      </c>
      <c r="E2225" t="s">
        <v>2141</v>
      </c>
      <c r="F2225" t="s">
        <v>2137</v>
      </c>
      <c r="G2225" t="s">
        <v>2138</v>
      </c>
      <c r="H2225" t="s">
        <v>2138</v>
      </c>
      <c r="I2225" t="s">
        <v>2138</v>
      </c>
      <c r="J2225" t="s">
        <v>2139</v>
      </c>
      <c r="K2225" t="s">
        <v>6212</v>
      </c>
    </row>
    <row r="2226" spans="3:11" x14ac:dyDescent="0.3">
      <c r="C2226" t="s">
        <v>6213</v>
      </c>
      <c r="D2226" t="s">
        <v>26</v>
      </c>
      <c r="E2226" t="s">
        <v>2141</v>
      </c>
      <c r="F2226" t="s">
        <v>2137</v>
      </c>
      <c r="G2226" t="s">
        <v>2138</v>
      </c>
      <c r="H2226" t="s">
        <v>2138</v>
      </c>
      <c r="I2226" t="s">
        <v>2138</v>
      </c>
      <c r="J2226" t="s">
        <v>2139</v>
      </c>
      <c r="K2226" t="s">
        <v>6214</v>
      </c>
    </row>
    <row r="2227" spans="3:11" x14ac:dyDescent="0.3">
      <c r="C2227" t="s">
        <v>6215</v>
      </c>
      <c r="D2227" t="s">
        <v>26</v>
      </c>
      <c r="E2227" t="s">
        <v>2141</v>
      </c>
      <c r="F2227" t="s">
        <v>2137</v>
      </c>
      <c r="G2227" t="s">
        <v>2138</v>
      </c>
      <c r="H2227" t="s">
        <v>2138</v>
      </c>
      <c r="I2227" t="s">
        <v>2138</v>
      </c>
      <c r="J2227" t="s">
        <v>2139</v>
      </c>
      <c r="K2227" t="s">
        <v>6216</v>
      </c>
    </row>
    <row r="2228" spans="3:11" x14ac:dyDescent="0.3">
      <c r="C2228" t="s">
        <v>6217</v>
      </c>
      <c r="D2228" t="s">
        <v>26</v>
      </c>
      <c r="E2228" t="s">
        <v>2141</v>
      </c>
      <c r="F2228" t="s">
        <v>2137</v>
      </c>
      <c r="G2228" t="s">
        <v>2138</v>
      </c>
      <c r="H2228" t="s">
        <v>2138</v>
      </c>
      <c r="I2228" t="s">
        <v>2138</v>
      </c>
      <c r="J2228" t="s">
        <v>2139</v>
      </c>
      <c r="K2228" t="s">
        <v>6218</v>
      </c>
    </row>
    <row r="2229" spans="3:11" x14ac:dyDescent="0.3">
      <c r="C2229" t="s">
        <v>6219</v>
      </c>
      <c r="D2229" t="s">
        <v>26</v>
      </c>
      <c r="E2229" t="s">
        <v>2141</v>
      </c>
      <c r="F2229" t="s">
        <v>2137</v>
      </c>
      <c r="G2229" t="s">
        <v>2138</v>
      </c>
      <c r="H2229" t="s">
        <v>2138</v>
      </c>
      <c r="I2229" t="s">
        <v>2138</v>
      </c>
      <c r="J2229" t="s">
        <v>2139</v>
      </c>
      <c r="K2229" t="s">
        <v>6220</v>
      </c>
    </row>
    <row r="2230" spans="3:11" x14ac:dyDescent="0.3">
      <c r="C2230" t="s">
        <v>6221</v>
      </c>
      <c r="D2230" t="s">
        <v>26</v>
      </c>
      <c r="E2230" t="s">
        <v>2141</v>
      </c>
      <c r="F2230" t="s">
        <v>2137</v>
      </c>
      <c r="G2230" t="s">
        <v>2138</v>
      </c>
      <c r="H2230" t="s">
        <v>2138</v>
      </c>
      <c r="I2230" t="s">
        <v>2138</v>
      </c>
      <c r="J2230" t="s">
        <v>2139</v>
      </c>
      <c r="K2230" t="s">
        <v>6222</v>
      </c>
    </row>
    <row r="2231" spans="3:11" x14ac:dyDescent="0.3">
      <c r="C2231" t="s">
        <v>6223</v>
      </c>
      <c r="D2231" t="s">
        <v>26</v>
      </c>
      <c r="E2231" t="s">
        <v>2141</v>
      </c>
      <c r="F2231" t="s">
        <v>2137</v>
      </c>
      <c r="G2231" t="s">
        <v>2138</v>
      </c>
      <c r="H2231" t="s">
        <v>2138</v>
      </c>
      <c r="I2231" t="s">
        <v>2138</v>
      </c>
      <c r="J2231" t="s">
        <v>2139</v>
      </c>
      <c r="K2231" t="s">
        <v>6224</v>
      </c>
    </row>
    <row r="2232" spans="3:11" x14ac:dyDescent="0.3">
      <c r="C2232" t="s">
        <v>6225</v>
      </c>
      <c r="D2232" t="s">
        <v>26</v>
      </c>
      <c r="E2232" t="s">
        <v>2141</v>
      </c>
      <c r="F2232" t="s">
        <v>2137</v>
      </c>
      <c r="G2232" t="s">
        <v>2138</v>
      </c>
      <c r="H2232" t="s">
        <v>2138</v>
      </c>
      <c r="I2232" t="s">
        <v>2138</v>
      </c>
      <c r="J2232" t="s">
        <v>2139</v>
      </c>
      <c r="K2232" t="s">
        <v>6226</v>
      </c>
    </row>
    <row r="2233" spans="3:11" x14ac:dyDescent="0.3">
      <c r="C2233" t="s">
        <v>6227</v>
      </c>
      <c r="D2233" t="s">
        <v>26</v>
      </c>
      <c r="E2233" t="s">
        <v>2141</v>
      </c>
      <c r="F2233" t="s">
        <v>2137</v>
      </c>
      <c r="G2233" t="s">
        <v>2138</v>
      </c>
      <c r="H2233" t="s">
        <v>2138</v>
      </c>
      <c r="I2233" t="s">
        <v>2138</v>
      </c>
      <c r="J2233" t="s">
        <v>2139</v>
      </c>
      <c r="K2233" t="s">
        <v>6228</v>
      </c>
    </row>
    <row r="2234" spans="3:11" x14ac:dyDescent="0.3">
      <c r="C2234" t="s">
        <v>6229</v>
      </c>
      <c r="D2234" t="s">
        <v>26</v>
      </c>
      <c r="E2234" t="s">
        <v>2141</v>
      </c>
      <c r="F2234" t="s">
        <v>2137</v>
      </c>
      <c r="G2234" t="s">
        <v>2138</v>
      </c>
      <c r="H2234" t="s">
        <v>2138</v>
      </c>
      <c r="I2234" t="s">
        <v>2138</v>
      </c>
      <c r="J2234" t="s">
        <v>2139</v>
      </c>
      <c r="K2234" t="s">
        <v>6230</v>
      </c>
    </row>
    <row r="2235" spans="3:11" x14ac:dyDescent="0.3">
      <c r="C2235" t="s">
        <v>5505</v>
      </c>
      <c r="D2235" t="s">
        <v>26</v>
      </c>
      <c r="E2235" t="s">
        <v>2141</v>
      </c>
      <c r="F2235" t="s">
        <v>2137</v>
      </c>
      <c r="G2235" t="s">
        <v>2138</v>
      </c>
      <c r="H2235" t="s">
        <v>2138</v>
      </c>
      <c r="I2235" t="s">
        <v>2138</v>
      </c>
      <c r="J2235" t="s">
        <v>2139</v>
      </c>
      <c r="K2235" t="s">
        <v>5506</v>
      </c>
    </row>
    <row r="2236" spans="3:11" x14ac:dyDescent="0.3">
      <c r="C2236" t="s">
        <v>115</v>
      </c>
      <c r="D2236" t="s">
        <v>26</v>
      </c>
      <c r="E2236" t="s">
        <v>2141</v>
      </c>
      <c r="F2236" t="s">
        <v>2137</v>
      </c>
      <c r="G2236" t="s">
        <v>2138</v>
      </c>
      <c r="H2236" t="s">
        <v>2138</v>
      </c>
      <c r="I2236" t="s">
        <v>2138</v>
      </c>
      <c r="J2236" t="s">
        <v>2139</v>
      </c>
      <c r="K2236" t="s">
        <v>6231</v>
      </c>
    </row>
    <row r="2237" spans="3:11" x14ac:dyDescent="0.3">
      <c r="C2237" t="s">
        <v>6232</v>
      </c>
      <c r="D2237" t="s">
        <v>26</v>
      </c>
      <c r="E2237" t="s">
        <v>2141</v>
      </c>
      <c r="F2237" t="s">
        <v>2137</v>
      </c>
      <c r="G2237" t="s">
        <v>2138</v>
      </c>
      <c r="H2237" t="s">
        <v>2138</v>
      </c>
      <c r="I2237" t="s">
        <v>2138</v>
      </c>
      <c r="J2237" t="s">
        <v>2139</v>
      </c>
      <c r="K2237" t="s">
        <v>6233</v>
      </c>
    </row>
    <row r="2238" spans="3:11" x14ac:dyDescent="0.3">
      <c r="C2238" t="s">
        <v>6234</v>
      </c>
      <c r="D2238" t="s">
        <v>26</v>
      </c>
      <c r="E2238" t="s">
        <v>2141</v>
      </c>
      <c r="F2238" t="s">
        <v>2137</v>
      </c>
      <c r="G2238" t="s">
        <v>2138</v>
      </c>
      <c r="H2238" t="s">
        <v>2138</v>
      </c>
      <c r="I2238" t="s">
        <v>2138</v>
      </c>
      <c r="J2238" t="s">
        <v>2139</v>
      </c>
      <c r="K2238" t="s">
        <v>6235</v>
      </c>
    </row>
    <row r="2239" spans="3:11" x14ac:dyDescent="0.3">
      <c r="C2239" t="s">
        <v>6236</v>
      </c>
      <c r="D2239" t="s">
        <v>26</v>
      </c>
      <c r="E2239" t="s">
        <v>2141</v>
      </c>
      <c r="F2239" t="s">
        <v>2137</v>
      </c>
      <c r="G2239" t="s">
        <v>2138</v>
      </c>
      <c r="H2239" t="s">
        <v>2138</v>
      </c>
      <c r="I2239" t="s">
        <v>2138</v>
      </c>
      <c r="J2239" t="s">
        <v>2139</v>
      </c>
      <c r="K2239" t="s">
        <v>6237</v>
      </c>
    </row>
    <row r="2240" spans="3:11" x14ac:dyDescent="0.3">
      <c r="C2240" t="s">
        <v>6238</v>
      </c>
      <c r="D2240" t="s">
        <v>26</v>
      </c>
      <c r="E2240" t="s">
        <v>2141</v>
      </c>
      <c r="F2240" t="s">
        <v>2137</v>
      </c>
      <c r="G2240" t="s">
        <v>2138</v>
      </c>
      <c r="H2240" t="s">
        <v>2138</v>
      </c>
      <c r="I2240" t="s">
        <v>2138</v>
      </c>
      <c r="J2240" t="s">
        <v>2139</v>
      </c>
      <c r="K2240" t="s">
        <v>6239</v>
      </c>
    </row>
    <row r="2241" spans="3:11" x14ac:dyDescent="0.3">
      <c r="C2241" t="s">
        <v>6240</v>
      </c>
      <c r="D2241" t="s">
        <v>26</v>
      </c>
      <c r="E2241" t="s">
        <v>2141</v>
      </c>
      <c r="F2241" t="s">
        <v>2137</v>
      </c>
      <c r="G2241" t="s">
        <v>2138</v>
      </c>
      <c r="H2241" t="s">
        <v>2138</v>
      </c>
      <c r="I2241" t="s">
        <v>2138</v>
      </c>
      <c r="J2241" t="s">
        <v>2139</v>
      </c>
      <c r="K2241" t="s">
        <v>6241</v>
      </c>
    </row>
    <row r="2242" spans="3:11" x14ac:dyDescent="0.3">
      <c r="C2242" t="s">
        <v>6242</v>
      </c>
      <c r="D2242" t="s">
        <v>26</v>
      </c>
      <c r="E2242" t="s">
        <v>2141</v>
      </c>
      <c r="F2242" t="s">
        <v>2137</v>
      </c>
      <c r="G2242" t="s">
        <v>2138</v>
      </c>
      <c r="H2242" t="s">
        <v>2138</v>
      </c>
      <c r="I2242" t="s">
        <v>2138</v>
      </c>
      <c r="J2242" t="s">
        <v>2139</v>
      </c>
      <c r="K2242" t="s">
        <v>6243</v>
      </c>
    </row>
    <row r="2243" spans="3:11" x14ac:dyDescent="0.3">
      <c r="C2243" t="s">
        <v>6244</v>
      </c>
      <c r="D2243" t="s">
        <v>26</v>
      </c>
      <c r="E2243" t="s">
        <v>2141</v>
      </c>
      <c r="F2243" t="s">
        <v>2137</v>
      </c>
      <c r="G2243" t="s">
        <v>2138</v>
      </c>
      <c r="H2243" t="s">
        <v>2138</v>
      </c>
      <c r="I2243" t="s">
        <v>2138</v>
      </c>
      <c r="J2243" t="s">
        <v>2139</v>
      </c>
      <c r="K2243" t="s">
        <v>6245</v>
      </c>
    </row>
    <row r="2244" spans="3:11" x14ac:dyDescent="0.3">
      <c r="C2244" t="s">
        <v>6246</v>
      </c>
      <c r="D2244" t="s">
        <v>26</v>
      </c>
      <c r="E2244" t="s">
        <v>2141</v>
      </c>
      <c r="F2244" t="s">
        <v>2137</v>
      </c>
      <c r="G2244" t="s">
        <v>2138</v>
      </c>
      <c r="H2244" t="s">
        <v>2138</v>
      </c>
      <c r="I2244" t="s">
        <v>2138</v>
      </c>
      <c r="J2244" t="s">
        <v>2139</v>
      </c>
      <c r="K2244" t="s">
        <v>6247</v>
      </c>
    </row>
    <row r="2245" spans="3:11" x14ac:dyDescent="0.3">
      <c r="C2245" t="s">
        <v>6248</v>
      </c>
      <c r="D2245" t="s">
        <v>26</v>
      </c>
      <c r="E2245" t="s">
        <v>2141</v>
      </c>
      <c r="F2245" t="s">
        <v>2137</v>
      </c>
      <c r="G2245" t="s">
        <v>2138</v>
      </c>
      <c r="H2245" t="s">
        <v>2138</v>
      </c>
      <c r="I2245" t="s">
        <v>2138</v>
      </c>
      <c r="J2245" t="s">
        <v>2139</v>
      </c>
      <c r="K2245" t="s">
        <v>6249</v>
      </c>
    </row>
    <row r="2246" spans="3:11" x14ac:dyDescent="0.3">
      <c r="C2246" t="s">
        <v>6250</v>
      </c>
      <c r="D2246" t="s">
        <v>26</v>
      </c>
      <c r="E2246" t="s">
        <v>2141</v>
      </c>
      <c r="F2246" t="s">
        <v>2137</v>
      </c>
      <c r="G2246" t="s">
        <v>2138</v>
      </c>
      <c r="H2246" t="s">
        <v>2138</v>
      </c>
      <c r="I2246" t="s">
        <v>2138</v>
      </c>
      <c r="J2246" t="s">
        <v>2139</v>
      </c>
      <c r="K2246" t="s">
        <v>6251</v>
      </c>
    </row>
    <row r="2247" spans="3:11" x14ac:dyDescent="0.3">
      <c r="C2247" t="s">
        <v>6252</v>
      </c>
      <c r="D2247" t="s">
        <v>26</v>
      </c>
      <c r="E2247" t="s">
        <v>2141</v>
      </c>
      <c r="F2247" t="s">
        <v>2137</v>
      </c>
      <c r="G2247" t="s">
        <v>2138</v>
      </c>
      <c r="H2247" t="s">
        <v>2138</v>
      </c>
      <c r="I2247" t="s">
        <v>2138</v>
      </c>
      <c r="J2247" t="s">
        <v>2139</v>
      </c>
      <c r="K2247" t="s">
        <v>6253</v>
      </c>
    </row>
    <row r="2248" spans="3:11" x14ac:dyDescent="0.3">
      <c r="C2248" t="s">
        <v>6254</v>
      </c>
      <c r="D2248" t="s">
        <v>26</v>
      </c>
      <c r="E2248" t="s">
        <v>2141</v>
      </c>
      <c r="F2248" t="s">
        <v>2137</v>
      </c>
      <c r="G2248" t="s">
        <v>2138</v>
      </c>
      <c r="H2248" t="s">
        <v>2138</v>
      </c>
      <c r="I2248" t="s">
        <v>2138</v>
      </c>
      <c r="J2248" t="s">
        <v>2139</v>
      </c>
      <c r="K2248" t="s">
        <v>6255</v>
      </c>
    </row>
    <row r="2249" spans="3:11" x14ac:dyDescent="0.3">
      <c r="C2249" t="s">
        <v>6256</v>
      </c>
      <c r="D2249" t="s">
        <v>26</v>
      </c>
      <c r="E2249" t="s">
        <v>2141</v>
      </c>
      <c r="F2249" t="s">
        <v>2137</v>
      </c>
      <c r="G2249" t="s">
        <v>2138</v>
      </c>
      <c r="H2249" t="s">
        <v>2138</v>
      </c>
      <c r="I2249" t="s">
        <v>2138</v>
      </c>
      <c r="J2249" t="s">
        <v>2139</v>
      </c>
      <c r="K2249" t="s">
        <v>6257</v>
      </c>
    </row>
    <row r="2250" spans="3:11" x14ac:dyDescent="0.3">
      <c r="C2250" t="s">
        <v>6258</v>
      </c>
      <c r="D2250" t="s">
        <v>26</v>
      </c>
      <c r="E2250" t="s">
        <v>2141</v>
      </c>
      <c r="F2250" t="s">
        <v>2137</v>
      </c>
      <c r="G2250" t="s">
        <v>2138</v>
      </c>
      <c r="H2250" t="s">
        <v>2138</v>
      </c>
      <c r="I2250" t="s">
        <v>2138</v>
      </c>
      <c r="J2250" t="s">
        <v>2139</v>
      </c>
      <c r="K2250" t="s">
        <v>6259</v>
      </c>
    </row>
    <row r="2251" spans="3:11" x14ac:dyDescent="0.3">
      <c r="C2251" t="s">
        <v>6260</v>
      </c>
      <c r="D2251" t="s">
        <v>26</v>
      </c>
      <c r="E2251" t="s">
        <v>2141</v>
      </c>
      <c r="F2251" t="s">
        <v>2137</v>
      </c>
      <c r="G2251" t="s">
        <v>2138</v>
      </c>
      <c r="H2251" t="s">
        <v>2138</v>
      </c>
      <c r="I2251" t="s">
        <v>2138</v>
      </c>
      <c r="J2251" t="s">
        <v>2139</v>
      </c>
      <c r="K2251" t="s">
        <v>6261</v>
      </c>
    </row>
    <row r="2252" spans="3:11" x14ac:dyDescent="0.3">
      <c r="C2252" t="s">
        <v>6262</v>
      </c>
      <c r="D2252" t="s">
        <v>26</v>
      </c>
      <c r="E2252" t="s">
        <v>2141</v>
      </c>
      <c r="F2252" t="s">
        <v>2137</v>
      </c>
      <c r="G2252" t="s">
        <v>2138</v>
      </c>
      <c r="H2252" t="s">
        <v>2138</v>
      </c>
      <c r="I2252" t="s">
        <v>2138</v>
      </c>
      <c r="J2252" t="s">
        <v>2139</v>
      </c>
      <c r="K2252" t="s">
        <v>6263</v>
      </c>
    </row>
    <row r="2253" spans="3:11" x14ac:dyDescent="0.3">
      <c r="C2253" t="s">
        <v>6264</v>
      </c>
      <c r="D2253" t="s">
        <v>26</v>
      </c>
      <c r="E2253" t="s">
        <v>2141</v>
      </c>
      <c r="F2253" t="s">
        <v>2137</v>
      </c>
      <c r="G2253" t="s">
        <v>2138</v>
      </c>
      <c r="H2253" t="s">
        <v>2138</v>
      </c>
      <c r="I2253" t="s">
        <v>2138</v>
      </c>
      <c r="J2253" t="s">
        <v>2139</v>
      </c>
      <c r="K2253" t="s">
        <v>6265</v>
      </c>
    </row>
    <row r="2254" spans="3:11" x14ac:dyDescent="0.3">
      <c r="C2254" t="s">
        <v>6266</v>
      </c>
      <c r="D2254" t="s">
        <v>26</v>
      </c>
      <c r="E2254" t="s">
        <v>2141</v>
      </c>
      <c r="F2254" t="s">
        <v>2137</v>
      </c>
      <c r="G2254" t="s">
        <v>2138</v>
      </c>
      <c r="H2254" t="s">
        <v>2138</v>
      </c>
      <c r="I2254" t="s">
        <v>2138</v>
      </c>
      <c r="J2254" t="s">
        <v>2139</v>
      </c>
      <c r="K2254" t="s">
        <v>6267</v>
      </c>
    </row>
    <row r="2255" spans="3:11" x14ac:dyDescent="0.3">
      <c r="C2255" t="s">
        <v>6268</v>
      </c>
      <c r="D2255" t="s">
        <v>26</v>
      </c>
      <c r="E2255" t="s">
        <v>2141</v>
      </c>
      <c r="F2255" t="s">
        <v>2137</v>
      </c>
      <c r="G2255" t="s">
        <v>2138</v>
      </c>
      <c r="H2255" t="s">
        <v>2138</v>
      </c>
      <c r="I2255" t="s">
        <v>2138</v>
      </c>
      <c r="J2255" t="s">
        <v>2139</v>
      </c>
      <c r="K2255" t="s">
        <v>6269</v>
      </c>
    </row>
    <row r="2256" spans="3:11" x14ac:dyDescent="0.3">
      <c r="C2256" t="s">
        <v>6270</v>
      </c>
      <c r="D2256" t="s">
        <v>26</v>
      </c>
      <c r="E2256" t="s">
        <v>2141</v>
      </c>
      <c r="F2256" t="s">
        <v>2137</v>
      </c>
      <c r="G2256" t="s">
        <v>2138</v>
      </c>
      <c r="H2256" t="s">
        <v>2138</v>
      </c>
      <c r="I2256" t="s">
        <v>2138</v>
      </c>
      <c r="J2256" t="s">
        <v>2139</v>
      </c>
      <c r="K2256" t="s">
        <v>6271</v>
      </c>
    </row>
    <row r="2257" spans="3:11" x14ac:dyDescent="0.3">
      <c r="C2257" t="s">
        <v>6272</v>
      </c>
      <c r="D2257" t="s">
        <v>26</v>
      </c>
      <c r="E2257" t="s">
        <v>2141</v>
      </c>
      <c r="F2257" t="s">
        <v>2137</v>
      </c>
      <c r="G2257" t="s">
        <v>2138</v>
      </c>
      <c r="H2257" t="s">
        <v>2138</v>
      </c>
      <c r="I2257" t="s">
        <v>2138</v>
      </c>
      <c r="J2257" t="s">
        <v>2139</v>
      </c>
      <c r="K2257" t="s">
        <v>6273</v>
      </c>
    </row>
    <row r="2258" spans="3:11" x14ac:dyDescent="0.3">
      <c r="C2258" t="s">
        <v>6274</v>
      </c>
      <c r="D2258" t="s">
        <v>26</v>
      </c>
      <c r="E2258" t="s">
        <v>2141</v>
      </c>
      <c r="F2258" t="s">
        <v>2137</v>
      </c>
      <c r="G2258" t="s">
        <v>2138</v>
      </c>
      <c r="H2258" t="s">
        <v>2138</v>
      </c>
      <c r="I2258" t="s">
        <v>2138</v>
      </c>
      <c r="J2258" t="s">
        <v>2139</v>
      </c>
      <c r="K2258" t="s">
        <v>6275</v>
      </c>
    </row>
    <row r="2259" spans="3:11" x14ac:dyDescent="0.3">
      <c r="C2259" t="s">
        <v>6276</v>
      </c>
      <c r="D2259" t="s">
        <v>26</v>
      </c>
      <c r="E2259" t="s">
        <v>2141</v>
      </c>
      <c r="F2259" t="s">
        <v>2137</v>
      </c>
      <c r="G2259" t="s">
        <v>2138</v>
      </c>
      <c r="H2259" t="s">
        <v>2138</v>
      </c>
      <c r="I2259" t="s">
        <v>2138</v>
      </c>
      <c r="J2259" t="s">
        <v>2139</v>
      </c>
      <c r="K2259" t="s">
        <v>6277</v>
      </c>
    </row>
    <row r="2260" spans="3:11" x14ac:dyDescent="0.3">
      <c r="C2260" t="s">
        <v>6278</v>
      </c>
      <c r="D2260" t="s">
        <v>26</v>
      </c>
      <c r="E2260" t="s">
        <v>2141</v>
      </c>
      <c r="F2260" t="s">
        <v>2137</v>
      </c>
      <c r="G2260" t="s">
        <v>2138</v>
      </c>
      <c r="H2260" t="s">
        <v>2138</v>
      </c>
      <c r="I2260" t="s">
        <v>2138</v>
      </c>
      <c r="J2260" t="s">
        <v>2139</v>
      </c>
      <c r="K2260" t="s">
        <v>6279</v>
      </c>
    </row>
    <row r="2261" spans="3:11" x14ac:dyDescent="0.3">
      <c r="C2261" t="s">
        <v>6280</v>
      </c>
      <c r="D2261" t="s">
        <v>26</v>
      </c>
      <c r="E2261" t="s">
        <v>2141</v>
      </c>
      <c r="F2261" t="s">
        <v>2137</v>
      </c>
      <c r="G2261" t="s">
        <v>2138</v>
      </c>
      <c r="H2261" t="s">
        <v>2138</v>
      </c>
      <c r="I2261" t="s">
        <v>2138</v>
      </c>
      <c r="J2261" t="s">
        <v>2139</v>
      </c>
      <c r="K2261" t="s">
        <v>6281</v>
      </c>
    </row>
    <row r="2262" spans="3:11" x14ac:dyDescent="0.3">
      <c r="C2262" t="s">
        <v>6282</v>
      </c>
      <c r="D2262" t="s">
        <v>26</v>
      </c>
      <c r="E2262" t="s">
        <v>2141</v>
      </c>
      <c r="F2262" t="s">
        <v>2137</v>
      </c>
      <c r="G2262" t="s">
        <v>2138</v>
      </c>
      <c r="H2262" t="s">
        <v>2138</v>
      </c>
      <c r="I2262" t="s">
        <v>2138</v>
      </c>
      <c r="J2262" t="s">
        <v>2139</v>
      </c>
      <c r="K2262" t="s">
        <v>6283</v>
      </c>
    </row>
    <row r="2263" spans="3:11" x14ac:dyDescent="0.3">
      <c r="C2263" t="s">
        <v>6284</v>
      </c>
      <c r="D2263" t="s">
        <v>26</v>
      </c>
      <c r="E2263" t="s">
        <v>2141</v>
      </c>
      <c r="F2263" t="s">
        <v>2137</v>
      </c>
      <c r="G2263" t="s">
        <v>2138</v>
      </c>
      <c r="H2263" t="s">
        <v>2138</v>
      </c>
      <c r="I2263" t="s">
        <v>2138</v>
      </c>
      <c r="J2263" t="s">
        <v>2139</v>
      </c>
      <c r="K2263" t="s">
        <v>6285</v>
      </c>
    </row>
    <row r="2264" spans="3:11" x14ac:dyDescent="0.3">
      <c r="C2264" t="s">
        <v>6286</v>
      </c>
      <c r="D2264" t="s">
        <v>26</v>
      </c>
      <c r="E2264" t="s">
        <v>2141</v>
      </c>
      <c r="F2264" t="s">
        <v>2137</v>
      </c>
      <c r="G2264" t="s">
        <v>2138</v>
      </c>
      <c r="H2264" t="s">
        <v>2138</v>
      </c>
      <c r="I2264" t="s">
        <v>2138</v>
      </c>
      <c r="J2264" t="s">
        <v>2139</v>
      </c>
      <c r="K2264" t="s">
        <v>6287</v>
      </c>
    </row>
    <row r="2265" spans="3:11" x14ac:dyDescent="0.3">
      <c r="C2265" t="s">
        <v>6288</v>
      </c>
      <c r="D2265" t="s">
        <v>26</v>
      </c>
      <c r="E2265" t="s">
        <v>2141</v>
      </c>
      <c r="F2265" t="s">
        <v>2137</v>
      </c>
      <c r="G2265" t="s">
        <v>2138</v>
      </c>
      <c r="H2265" t="s">
        <v>2138</v>
      </c>
      <c r="I2265" t="s">
        <v>2138</v>
      </c>
      <c r="J2265" t="s">
        <v>2139</v>
      </c>
      <c r="K2265" t="s">
        <v>6289</v>
      </c>
    </row>
    <row r="2266" spans="3:11" x14ac:dyDescent="0.3">
      <c r="C2266" t="s">
        <v>6290</v>
      </c>
      <c r="D2266" t="s">
        <v>26</v>
      </c>
      <c r="E2266" t="s">
        <v>2141</v>
      </c>
      <c r="F2266" t="s">
        <v>2137</v>
      </c>
      <c r="G2266" t="s">
        <v>2138</v>
      </c>
      <c r="H2266" t="s">
        <v>2138</v>
      </c>
      <c r="I2266" t="s">
        <v>2138</v>
      </c>
      <c r="J2266" t="s">
        <v>2139</v>
      </c>
      <c r="K2266" t="s">
        <v>6291</v>
      </c>
    </row>
    <row r="2267" spans="3:11" x14ac:dyDescent="0.3">
      <c r="C2267" t="s">
        <v>6292</v>
      </c>
      <c r="D2267" t="s">
        <v>26</v>
      </c>
      <c r="E2267" t="s">
        <v>2141</v>
      </c>
      <c r="F2267" t="s">
        <v>2137</v>
      </c>
      <c r="G2267" t="s">
        <v>2138</v>
      </c>
      <c r="H2267" t="s">
        <v>2138</v>
      </c>
      <c r="I2267" t="s">
        <v>2138</v>
      </c>
      <c r="J2267" t="s">
        <v>2139</v>
      </c>
      <c r="K2267" t="s">
        <v>6293</v>
      </c>
    </row>
    <row r="2268" spans="3:11" x14ac:dyDescent="0.3">
      <c r="C2268" t="s">
        <v>6294</v>
      </c>
      <c r="D2268" t="s">
        <v>26</v>
      </c>
      <c r="E2268" t="s">
        <v>2141</v>
      </c>
      <c r="F2268" t="s">
        <v>2137</v>
      </c>
      <c r="G2268" t="s">
        <v>2138</v>
      </c>
      <c r="H2268" t="s">
        <v>2138</v>
      </c>
      <c r="I2268" t="s">
        <v>2138</v>
      </c>
      <c r="J2268" t="s">
        <v>2139</v>
      </c>
      <c r="K2268" t="s">
        <v>6295</v>
      </c>
    </row>
    <row r="2269" spans="3:11" x14ac:dyDescent="0.3">
      <c r="C2269" t="s">
        <v>6296</v>
      </c>
      <c r="D2269" t="s">
        <v>26</v>
      </c>
      <c r="E2269" t="s">
        <v>2141</v>
      </c>
      <c r="F2269" t="s">
        <v>2137</v>
      </c>
      <c r="G2269" t="s">
        <v>2138</v>
      </c>
      <c r="H2269" t="s">
        <v>2138</v>
      </c>
      <c r="I2269" t="s">
        <v>2138</v>
      </c>
      <c r="J2269" t="s">
        <v>2139</v>
      </c>
      <c r="K2269" t="s">
        <v>6297</v>
      </c>
    </row>
    <row r="2270" spans="3:11" x14ac:dyDescent="0.3">
      <c r="C2270" t="s">
        <v>6298</v>
      </c>
      <c r="D2270" t="s">
        <v>26</v>
      </c>
      <c r="E2270" t="s">
        <v>2141</v>
      </c>
      <c r="F2270" t="s">
        <v>2137</v>
      </c>
      <c r="G2270" t="s">
        <v>2138</v>
      </c>
      <c r="H2270" t="s">
        <v>2138</v>
      </c>
      <c r="I2270" t="s">
        <v>2138</v>
      </c>
      <c r="J2270" t="s">
        <v>2139</v>
      </c>
      <c r="K2270" t="s">
        <v>6299</v>
      </c>
    </row>
    <row r="2271" spans="3:11" x14ac:dyDescent="0.3">
      <c r="C2271" t="s">
        <v>6300</v>
      </c>
      <c r="D2271" t="s">
        <v>26</v>
      </c>
      <c r="E2271" t="s">
        <v>2141</v>
      </c>
      <c r="F2271" t="s">
        <v>2137</v>
      </c>
      <c r="G2271" t="s">
        <v>2138</v>
      </c>
      <c r="H2271" t="s">
        <v>2138</v>
      </c>
      <c r="I2271" t="s">
        <v>2138</v>
      </c>
      <c r="J2271" t="s">
        <v>2139</v>
      </c>
      <c r="K2271" t="s">
        <v>6301</v>
      </c>
    </row>
    <row r="2272" spans="3:11" x14ac:dyDescent="0.3">
      <c r="C2272" t="s">
        <v>6302</v>
      </c>
      <c r="D2272" t="s">
        <v>26</v>
      </c>
      <c r="E2272" t="s">
        <v>2141</v>
      </c>
      <c r="F2272" t="s">
        <v>2137</v>
      </c>
      <c r="G2272" t="s">
        <v>2138</v>
      </c>
      <c r="H2272" t="s">
        <v>2138</v>
      </c>
      <c r="I2272" t="s">
        <v>2138</v>
      </c>
      <c r="J2272" t="s">
        <v>2139</v>
      </c>
      <c r="K2272" t="s">
        <v>6303</v>
      </c>
    </row>
    <row r="2273" spans="3:11" x14ac:dyDescent="0.3">
      <c r="C2273" t="s">
        <v>6304</v>
      </c>
      <c r="D2273" t="s">
        <v>26</v>
      </c>
      <c r="E2273" t="s">
        <v>2141</v>
      </c>
      <c r="F2273" t="s">
        <v>2137</v>
      </c>
      <c r="G2273" t="s">
        <v>2138</v>
      </c>
      <c r="H2273" t="s">
        <v>2138</v>
      </c>
      <c r="I2273" t="s">
        <v>2138</v>
      </c>
      <c r="J2273" t="s">
        <v>2139</v>
      </c>
      <c r="K2273" t="s">
        <v>6305</v>
      </c>
    </row>
    <row r="2274" spans="3:11" x14ac:dyDescent="0.3">
      <c r="C2274" t="s">
        <v>6306</v>
      </c>
      <c r="D2274" t="s">
        <v>26</v>
      </c>
      <c r="E2274" t="s">
        <v>2141</v>
      </c>
      <c r="F2274" t="s">
        <v>2137</v>
      </c>
      <c r="G2274" t="s">
        <v>2138</v>
      </c>
      <c r="H2274" t="s">
        <v>2138</v>
      </c>
      <c r="I2274" t="s">
        <v>2138</v>
      </c>
      <c r="J2274" t="s">
        <v>2139</v>
      </c>
      <c r="K2274" t="s">
        <v>6307</v>
      </c>
    </row>
    <row r="2275" spans="3:11" x14ac:dyDescent="0.3">
      <c r="C2275" t="s">
        <v>6308</v>
      </c>
      <c r="D2275" t="s">
        <v>26</v>
      </c>
      <c r="E2275" t="s">
        <v>2141</v>
      </c>
      <c r="F2275" t="s">
        <v>2137</v>
      </c>
      <c r="G2275" t="s">
        <v>2138</v>
      </c>
      <c r="H2275" t="s">
        <v>2138</v>
      </c>
      <c r="I2275" t="s">
        <v>2138</v>
      </c>
      <c r="J2275" t="s">
        <v>2139</v>
      </c>
      <c r="K2275" t="s">
        <v>6309</v>
      </c>
    </row>
    <row r="2276" spans="3:11" x14ac:dyDescent="0.3">
      <c r="C2276" t="s">
        <v>6310</v>
      </c>
      <c r="D2276" t="s">
        <v>26</v>
      </c>
      <c r="E2276" t="s">
        <v>2141</v>
      </c>
      <c r="F2276" t="s">
        <v>2137</v>
      </c>
      <c r="G2276" t="s">
        <v>2138</v>
      </c>
      <c r="H2276" t="s">
        <v>2138</v>
      </c>
      <c r="I2276" t="s">
        <v>2138</v>
      </c>
      <c r="J2276" t="s">
        <v>2139</v>
      </c>
      <c r="K2276" t="s">
        <v>6311</v>
      </c>
    </row>
    <row r="2277" spans="3:11" x14ac:dyDescent="0.3">
      <c r="C2277" t="s">
        <v>6312</v>
      </c>
      <c r="D2277" t="s">
        <v>26</v>
      </c>
      <c r="E2277" t="s">
        <v>2141</v>
      </c>
      <c r="F2277" t="s">
        <v>2137</v>
      </c>
      <c r="G2277" t="s">
        <v>2138</v>
      </c>
      <c r="H2277" t="s">
        <v>2138</v>
      </c>
      <c r="I2277" t="s">
        <v>2138</v>
      </c>
      <c r="J2277" t="s">
        <v>2139</v>
      </c>
      <c r="K2277" t="s">
        <v>6313</v>
      </c>
    </row>
    <row r="2278" spans="3:11" x14ac:dyDescent="0.3">
      <c r="C2278" t="s">
        <v>6314</v>
      </c>
      <c r="D2278" t="s">
        <v>26</v>
      </c>
      <c r="E2278" t="s">
        <v>2141</v>
      </c>
      <c r="F2278" t="s">
        <v>2137</v>
      </c>
      <c r="G2278" t="s">
        <v>2138</v>
      </c>
      <c r="H2278" t="s">
        <v>2138</v>
      </c>
      <c r="I2278" t="s">
        <v>2138</v>
      </c>
      <c r="J2278" t="s">
        <v>2139</v>
      </c>
      <c r="K2278" t="s">
        <v>6315</v>
      </c>
    </row>
    <row r="2279" spans="3:11" x14ac:dyDescent="0.3">
      <c r="C2279" t="s">
        <v>6316</v>
      </c>
      <c r="D2279" t="s">
        <v>26</v>
      </c>
      <c r="E2279" t="s">
        <v>2141</v>
      </c>
      <c r="F2279" t="s">
        <v>2137</v>
      </c>
      <c r="G2279" t="s">
        <v>2138</v>
      </c>
      <c r="H2279" t="s">
        <v>2138</v>
      </c>
      <c r="I2279" t="s">
        <v>2138</v>
      </c>
      <c r="J2279" t="s">
        <v>2139</v>
      </c>
      <c r="K2279" t="s">
        <v>6317</v>
      </c>
    </row>
    <row r="2280" spans="3:11" x14ac:dyDescent="0.3">
      <c r="C2280" t="s">
        <v>6318</v>
      </c>
      <c r="D2280" t="s">
        <v>26</v>
      </c>
      <c r="E2280" t="s">
        <v>2141</v>
      </c>
      <c r="F2280" t="s">
        <v>2137</v>
      </c>
      <c r="G2280" t="s">
        <v>2138</v>
      </c>
      <c r="H2280" t="s">
        <v>2138</v>
      </c>
      <c r="I2280" t="s">
        <v>2138</v>
      </c>
      <c r="J2280" t="s">
        <v>2139</v>
      </c>
      <c r="K2280" t="s">
        <v>6319</v>
      </c>
    </row>
    <row r="2281" spans="3:11" x14ac:dyDescent="0.3">
      <c r="C2281" t="s">
        <v>6320</v>
      </c>
      <c r="D2281" t="s">
        <v>26</v>
      </c>
      <c r="E2281" t="s">
        <v>2141</v>
      </c>
      <c r="F2281" t="s">
        <v>2137</v>
      </c>
      <c r="G2281" t="s">
        <v>2138</v>
      </c>
      <c r="H2281" t="s">
        <v>2138</v>
      </c>
      <c r="I2281" t="s">
        <v>2138</v>
      </c>
      <c r="J2281" t="s">
        <v>2139</v>
      </c>
      <c r="K2281" t="s">
        <v>6321</v>
      </c>
    </row>
    <row r="2282" spans="3:11" x14ac:dyDescent="0.3">
      <c r="C2282" t="s">
        <v>6322</v>
      </c>
      <c r="D2282" t="s">
        <v>26</v>
      </c>
      <c r="E2282" t="s">
        <v>2141</v>
      </c>
      <c r="F2282" t="s">
        <v>2137</v>
      </c>
      <c r="G2282" t="s">
        <v>2138</v>
      </c>
      <c r="H2282" t="s">
        <v>2138</v>
      </c>
      <c r="I2282" t="s">
        <v>2138</v>
      </c>
      <c r="J2282" t="s">
        <v>2139</v>
      </c>
      <c r="K2282" t="s">
        <v>6323</v>
      </c>
    </row>
    <row r="2283" spans="3:11" x14ac:dyDescent="0.3">
      <c r="C2283" t="s">
        <v>6324</v>
      </c>
      <c r="D2283" t="s">
        <v>26</v>
      </c>
      <c r="E2283" t="s">
        <v>2141</v>
      </c>
      <c r="F2283" t="s">
        <v>2137</v>
      </c>
      <c r="G2283" t="s">
        <v>2138</v>
      </c>
      <c r="H2283" t="s">
        <v>2138</v>
      </c>
      <c r="I2283" t="s">
        <v>2138</v>
      </c>
      <c r="J2283" t="s">
        <v>2139</v>
      </c>
      <c r="K2283" t="s">
        <v>6325</v>
      </c>
    </row>
    <row r="2284" spans="3:11" x14ac:dyDescent="0.3">
      <c r="C2284" t="s">
        <v>6326</v>
      </c>
      <c r="D2284" t="s">
        <v>26</v>
      </c>
      <c r="E2284" t="s">
        <v>2141</v>
      </c>
      <c r="F2284" t="s">
        <v>2137</v>
      </c>
      <c r="G2284" t="s">
        <v>2138</v>
      </c>
      <c r="H2284" t="s">
        <v>2138</v>
      </c>
      <c r="I2284" t="s">
        <v>2138</v>
      </c>
      <c r="J2284" t="s">
        <v>2139</v>
      </c>
      <c r="K2284" t="s">
        <v>6327</v>
      </c>
    </row>
    <row r="2285" spans="3:11" x14ac:dyDescent="0.3">
      <c r="C2285" t="s">
        <v>6328</v>
      </c>
      <c r="D2285" t="s">
        <v>26</v>
      </c>
      <c r="E2285" t="s">
        <v>2141</v>
      </c>
      <c r="F2285" t="s">
        <v>2137</v>
      </c>
      <c r="G2285" t="s">
        <v>2138</v>
      </c>
      <c r="H2285" t="s">
        <v>2138</v>
      </c>
      <c r="I2285" t="s">
        <v>2138</v>
      </c>
      <c r="J2285" t="s">
        <v>2139</v>
      </c>
      <c r="K2285" t="s">
        <v>6329</v>
      </c>
    </row>
    <row r="2286" spans="3:11" x14ac:dyDescent="0.3">
      <c r="C2286" t="s">
        <v>6330</v>
      </c>
      <c r="D2286" t="s">
        <v>26</v>
      </c>
      <c r="E2286" t="s">
        <v>2141</v>
      </c>
      <c r="F2286" t="s">
        <v>2137</v>
      </c>
      <c r="G2286" t="s">
        <v>2138</v>
      </c>
      <c r="H2286" t="s">
        <v>2138</v>
      </c>
      <c r="I2286" t="s">
        <v>2138</v>
      </c>
      <c r="J2286" t="s">
        <v>2139</v>
      </c>
      <c r="K2286" t="s">
        <v>6331</v>
      </c>
    </row>
    <row r="2287" spans="3:11" x14ac:dyDescent="0.3">
      <c r="C2287" t="s">
        <v>6332</v>
      </c>
      <c r="D2287" t="s">
        <v>26</v>
      </c>
      <c r="E2287" t="s">
        <v>2141</v>
      </c>
      <c r="F2287" t="s">
        <v>2137</v>
      </c>
      <c r="G2287" t="s">
        <v>2138</v>
      </c>
      <c r="H2287" t="s">
        <v>2138</v>
      </c>
      <c r="I2287" t="s">
        <v>2138</v>
      </c>
      <c r="J2287" t="s">
        <v>2139</v>
      </c>
      <c r="K2287" t="s">
        <v>6333</v>
      </c>
    </row>
    <row r="2288" spans="3:11" x14ac:dyDescent="0.3">
      <c r="C2288" t="s">
        <v>6334</v>
      </c>
      <c r="D2288" t="s">
        <v>26</v>
      </c>
      <c r="E2288" t="s">
        <v>2141</v>
      </c>
      <c r="F2288" t="s">
        <v>2137</v>
      </c>
      <c r="G2288" t="s">
        <v>2138</v>
      </c>
      <c r="H2288" t="s">
        <v>2138</v>
      </c>
      <c r="I2288" t="s">
        <v>2138</v>
      </c>
      <c r="J2288" t="s">
        <v>2139</v>
      </c>
      <c r="K2288" t="s">
        <v>6335</v>
      </c>
    </row>
    <row r="2289" spans="3:11" x14ac:dyDescent="0.3">
      <c r="C2289" t="s">
        <v>6336</v>
      </c>
      <c r="D2289" t="s">
        <v>26</v>
      </c>
      <c r="E2289" t="s">
        <v>2141</v>
      </c>
      <c r="F2289" t="s">
        <v>2137</v>
      </c>
      <c r="G2289" t="s">
        <v>2138</v>
      </c>
      <c r="H2289" t="s">
        <v>2138</v>
      </c>
      <c r="I2289" t="s">
        <v>2138</v>
      </c>
      <c r="J2289" t="s">
        <v>2139</v>
      </c>
      <c r="K2289" t="s">
        <v>6337</v>
      </c>
    </row>
    <row r="2290" spans="3:11" x14ac:dyDescent="0.3">
      <c r="C2290" t="s">
        <v>6338</v>
      </c>
      <c r="D2290" t="s">
        <v>26</v>
      </c>
      <c r="E2290" t="s">
        <v>2141</v>
      </c>
      <c r="F2290" t="s">
        <v>2137</v>
      </c>
      <c r="G2290" t="s">
        <v>2138</v>
      </c>
      <c r="H2290" t="s">
        <v>2138</v>
      </c>
      <c r="I2290" t="s">
        <v>2138</v>
      </c>
      <c r="J2290" t="s">
        <v>2139</v>
      </c>
      <c r="K2290" t="s">
        <v>6339</v>
      </c>
    </row>
    <row r="2291" spans="3:11" x14ac:dyDescent="0.3">
      <c r="C2291" t="s">
        <v>6340</v>
      </c>
      <c r="D2291" t="s">
        <v>26</v>
      </c>
      <c r="E2291" t="s">
        <v>2141</v>
      </c>
      <c r="F2291" t="s">
        <v>2137</v>
      </c>
      <c r="G2291" t="s">
        <v>2138</v>
      </c>
      <c r="H2291" t="s">
        <v>2138</v>
      </c>
      <c r="I2291" t="s">
        <v>2138</v>
      </c>
      <c r="J2291" t="s">
        <v>2139</v>
      </c>
      <c r="K2291" t="s">
        <v>6341</v>
      </c>
    </row>
    <row r="2292" spans="3:11" x14ac:dyDescent="0.3">
      <c r="C2292" t="s">
        <v>6342</v>
      </c>
      <c r="D2292" t="s">
        <v>26</v>
      </c>
      <c r="E2292" t="s">
        <v>2141</v>
      </c>
      <c r="F2292" t="s">
        <v>2137</v>
      </c>
      <c r="G2292" t="s">
        <v>2138</v>
      </c>
      <c r="H2292" t="s">
        <v>2138</v>
      </c>
      <c r="I2292" t="s">
        <v>2138</v>
      </c>
      <c r="J2292" t="s">
        <v>2139</v>
      </c>
      <c r="K2292" t="s">
        <v>6343</v>
      </c>
    </row>
    <row r="2293" spans="3:11" x14ac:dyDescent="0.3">
      <c r="C2293" t="s">
        <v>6344</v>
      </c>
      <c r="D2293" t="s">
        <v>26</v>
      </c>
      <c r="E2293" t="s">
        <v>2141</v>
      </c>
      <c r="F2293" t="s">
        <v>2137</v>
      </c>
      <c r="G2293" t="s">
        <v>2138</v>
      </c>
      <c r="H2293" t="s">
        <v>2138</v>
      </c>
      <c r="I2293" t="s">
        <v>2138</v>
      </c>
      <c r="J2293" t="s">
        <v>2139</v>
      </c>
      <c r="K2293" t="s">
        <v>6345</v>
      </c>
    </row>
    <row r="2294" spans="3:11" x14ac:dyDescent="0.3">
      <c r="C2294" t="s">
        <v>6346</v>
      </c>
      <c r="D2294" t="s">
        <v>26</v>
      </c>
      <c r="E2294" t="s">
        <v>2141</v>
      </c>
      <c r="F2294" t="s">
        <v>2137</v>
      </c>
      <c r="G2294" t="s">
        <v>2138</v>
      </c>
      <c r="H2294" t="s">
        <v>2138</v>
      </c>
      <c r="I2294" t="s">
        <v>2138</v>
      </c>
      <c r="J2294" t="s">
        <v>2139</v>
      </c>
      <c r="K2294" t="s">
        <v>6347</v>
      </c>
    </row>
    <row r="2295" spans="3:11" x14ac:dyDescent="0.3">
      <c r="C2295" t="s">
        <v>6348</v>
      </c>
      <c r="D2295" t="s">
        <v>26</v>
      </c>
      <c r="E2295" t="s">
        <v>2141</v>
      </c>
      <c r="F2295" t="s">
        <v>2137</v>
      </c>
      <c r="G2295" t="s">
        <v>2138</v>
      </c>
      <c r="H2295" t="s">
        <v>2138</v>
      </c>
      <c r="I2295" t="s">
        <v>2138</v>
      </c>
      <c r="J2295" t="s">
        <v>2139</v>
      </c>
      <c r="K2295" t="s">
        <v>6349</v>
      </c>
    </row>
    <row r="2296" spans="3:11" x14ac:dyDescent="0.3">
      <c r="C2296" t="s">
        <v>6350</v>
      </c>
      <c r="D2296" t="s">
        <v>26</v>
      </c>
      <c r="E2296" t="s">
        <v>2141</v>
      </c>
      <c r="F2296" t="s">
        <v>2137</v>
      </c>
      <c r="G2296" t="s">
        <v>2138</v>
      </c>
      <c r="H2296" t="s">
        <v>2138</v>
      </c>
      <c r="I2296" t="s">
        <v>2138</v>
      </c>
      <c r="J2296" t="s">
        <v>2139</v>
      </c>
      <c r="K2296" t="s">
        <v>6351</v>
      </c>
    </row>
    <row r="2297" spans="3:11" x14ac:dyDescent="0.3">
      <c r="C2297" t="s">
        <v>6352</v>
      </c>
      <c r="D2297" t="s">
        <v>26</v>
      </c>
      <c r="E2297" t="s">
        <v>2141</v>
      </c>
      <c r="F2297" t="s">
        <v>2137</v>
      </c>
      <c r="G2297" t="s">
        <v>2138</v>
      </c>
      <c r="H2297" t="s">
        <v>2138</v>
      </c>
      <c r="I2297" t="s">
        <v>2138</v>
      </c>
      <c r="J2297" t="s">
        <v>2139</v>
      </c>
      <c r="K2297" t="s">
        <v>6353</v>
      </c>
    </row>
    <row r="2298" spans="3:11" x14ac:dyDescent="0.3">
      <c r="C2298" t="s">
        <v>6354</v>
      </c>
      <c r="D2298" t="s">
        <v>26</v>
      </c>
      <c r="E2298" t="s">
        <v>2141</v>
      </c>
      <c r="F2298" t="s">
        <v>2137</v>
      </c>
      <c r="G2298" t="s">
        <v>2138</v>
      </c>
      <c r="H2298" t="s">
        <v>2138</v>
      </c>
      <c r="I2298" t="s">
        <v>2138</v>
      </c>
      <c r="J2298" t="s">
        <v>2139</v>
      </c>
      <c r="K2298" t="s">
        <v>6355</v>
      </c>
    </row>
    <row r="2299" spans="3:11" x14ac:dyDescent="0.3">
      <c r="C2299" t="s">
        <v>6356</v>
      </c>
      <c r="D2299" t="s">
        <v>26</v>
      </c>
      <c r="E2299" t="s">
        <v>2141</v>
      </c>
      <c r="F2299" t="s">
        <v>2137</v>
      </c>
      <c r="G2299" t="s">
        <v>2138</v>
      </c>
      <c r="H2299" t="s">
        <v>2138</v>
      </c>
      <c r="I2299" t="s">
        <v>2138</v>
      </c>
      <c r="J2299" t="s">
        <v>2139</v>
      </c>
      <c r="K2299" t="s">
        <v>6357</v>
      </c>
    </row>
    <row r="2300" spans="3:11" x14ac:dyDescent="0.3">
      <c r="C2300" t="s">
        <v>6358</v>
      </c>
      <c r="D2300" t="s">
        <v>26</v>
      </c>
      <c r="E2300" t="s">
        <v>2141</v>
      </c>
      <c r="F2300" t="s">
        <v>2137</v>
      </c>
      <c r="G2300" t="s">
        <v>2138</v>
      </c>
      <c r="H2300" t="s">
        <v>2138</v>
      </c>
      <c r="I2300" t="s">
        <v>2138</v>
      </c>
      <c r="J2300" t="s">
        <v>2139</v>
      </c>
      <c r="K2300" t="s">
        <v>6359</v>
      </c>
    </row>
    <row r="2301" spans="3:11" x14ac:dyDescent="0.3">
      <c r="C2301" t="s">
        <v>6360</v>
      </c>
      <c r="D2301" t="s">
        <v>26</v>
      </c>
      <c r="E2301" t="s">
        <v>2141</v>
      </c>
      <c r="F2301" t="s">
        <v>2137</v>
      </c>
      <c r="G2301" t="s">
        <v>2138</v>
      </c>
      <c r="H2301" t="s">
        <v>2138</v>
      </c>
      <c r="I2301" t="s">
        <v>2138</v>
      </c>
      <c r="J2301" t="s">
        <v>2139</v>
      </c>
      <c r="K2301" t="s">
        <v>6361</v>
      </c>
    </row>
    <row r="2302" spans="3:11" x14ac:dyDescent="0.3">
      <c r="C2302" t="s">
        <v>6362</v>
      </c>
      <c r="D2302" t="s">
        <v>26</v>
      </c>
      <c r="E2302" t="s">
        <v>2141</v>
      </c>
      <c r="F2302" t="s">
        <v>2137</v>
      </c>
      <c r="G2302" t="s">
        <v>2138</v>
      </c>
      <c r="H2302" t="s">
        <v>2138</v>
      </c>
      <c r="I2302" t="s">
        <v>2138</v>
      </c>
      <c r="J2302" t="s">
        <v>2139</v>
      </c>
      <c r="K2302" t="s">
        <v>6363</v>
      </c>
    </row>
    <row r="2303" spans="3:11" x14ac:dyDescent="0.3">
      <c r="C2303" t="s">
        <v>6364</v>
      </c>
      <c r="D2303" t="s">
        <v>26</v>
      </c>
      <c r="E2303" t="s">
        <v>2141</v>
      </c>
      <c r="F2303" t="s">
        <v>2137</v>
      </c>
      <c r="G2303" t="s">
        <v>2138</v>
      </c>
      <c r="H2303" t="s">
        <v>2138</v>
      </c>
      <c r="I2303" t="s">
        <v>2138</v>
      </c>
      <c r="J2303" t="s">
        <v>2139</v>
      </c>
      <c r="K2303" t="s">
        <v>6365</v>
      </c>
    </row>
    <row r="2304" spans="3:11" x14ac:dyDescent="0.3">
      <c r="C2304" t="s">
        <v>6366</v>
      </c>
      <c r="D2304" t="s">
        <v>26</v>
      </c>
      <c r="E2304" t="s">
        <v>2141</v>
      </c>
      <c r="F2304" t="s">
        <v>2137</v>
      </c>
      <c r="G2304" t="s">
        <v>2138</v>
      </c>
      <c r="H2304" t="s">
        <v>2138</v>
      </c>
      <c r="I2304" t="s">
        <v>2138</v>
      </c>
      <c r="J2304" t="s">
        <v>2139</v>
      </c>
      <c r="K2304" t="s">
        <v>6367</v>
      </c>
    </row>
    <row r="2305" spans="3:11" x14ac:dyDescent="0.3">
      <c r="C2305" t="s">
        <v>6368</v>
      </c>
      <c r="D2305" t="s">
        <v>26</v>
      </c>
      <c r="E2305" t="s">
        <v>2141</v>
      </c>
      <c r="F2305" t="s">
        <v>2137</v>
      </c>
      <c r="G2305" t="s">
        <v>2138</v>
      </c>
      <c r="H2305" t="s">
        <v>2138</v>
      </c>
      <c r="I2305" t="s">
        <v>2138</v>
      </c>
      <c r="J2305" t="s">
        <v>2139</v>
      </c>
      <c r="K2305" t="s">
        <v>6369</v>
      </c>
    </row>
    <row r="2306" spans="3:11" x14ac:dyDescent="0.3">
      <c r="C2306" t="s">
        <v>6370</v>
      </c>
      <c r="D2306" t="s">
        <v>26</v>
      </c>
      <c r="E2306" t="s">
        <v>2141</v>
      </c>
      <c r="F2306" t="s">
        <v>2137</v>
      </c>
      <c r="G2306" t="s">
        <v>2138</v>
      </c>
      <c r="H2306" t="s">
        <v>2138</v>
      </c>
      <c r="I2306" t="s">
        <v>2138</v>
      </c>
      <c r="J2306" t="s">
        <v>2139</v>
      </c>
      <c r="K2306" t="s">
        <v>6371</v>
      </c>
    </row>
    <row r="2307" spans="3:11" x14ac:dyDescent="0.3">
      <c r="C2307" t="s">
        <v>6372</v>
      </c>
      <c r="D2307" t="s">
        <v>26</v>
      </c>
      <c r="E2307" t="s">
        <v>2141</v>
      </c>
      <c r="F2307" t="s">
        <v>2137</v>
      </c>
      <c r="G2307" t="s">
        <v>2138</v>
      </c>
      <c r="H2307" t="s">
        <v>2138</v>
      </c>
      <c r="I2307" t="s">
        <v>2138</v>
      </c>
      <c r="J2307" t="s">
        <v>2139</v>
      </c>
      <c r="K2307" t="s">
        <v>6373</v>
      </c>
    </row>
    <row r="2308" spans="3:11" x14ac:dyDescent="0.3">
      <c r="C2308" t="s">
        <v>6374</v>
      </c>
      <c r="D2308" t="s">
        <v>26</v>
      </c>
      <c r="E2308" t="s">
        <v>2141</v>
      </c>
      <c r="F2308" t="s">
        <v>2137</v>
      </c>
      <c r="G2308" t="s">
        <v>2138</v>
      </c>
      <c r="H2308" t="s">
        <v>2138</v>
      </c>
      <c r="I2308" t="s">
        <v>2138</v>
      </c>
      <c r="J2308" t="s">
        <v>2139</v>
      </c>
      <c r="K2308" t="s">
        <v>6375</v>
      </c>
    </row>
    <row r="2309" spans="3:11" x14ac:dyDescent="0.3">
      <c r="C2309" t="s">
        <v>6376</v>
      </c>
      <c r="D2309" t="s">
        <v>26</v>
      </c>
      <c r="E2309" t="s">
        <v>2141</v>
      </c>
      <c r="F2309" t="s">
        <v>2137</v>
      </c>
      <c r="G2309" t="s">
        <v>2138</v>
      </c>
      <c r="H2309" t="s">
        <v>2138</v>
      </c>
      <c r="I2309" t="s">
        <v>2138</v>
      </c>
      <c r="J2309" t="s">
        <v>2139</v>
      </c>
      <c r="K2309" t="s">
        <v>6377</v>
      </c>
    </row>
    <row r="2310" spans="3:11" x14ac:dyDescent="0.3">
      <c r="C2310" t="s">
        <v>6378</v>
      </c>
      <c r="D2310" t="s">
        <v>26</v>
      </c>
      <c r="E2310" t="s">
        <v>2141</v>
      </c>
      <c r="F2310" t="s">
        <v>2137</v>
      </c>
      <c r="G2310" t="s">
        <v>2138</v>
      </c>
      <c r="H2310" t="s">
        <v>2138</v>
      </c>
      <c r="I2310" t="s">
        <v>2138</v>
      </c>
      <c r="J2310" t="s">
        <v>2139</v>
      </c>
      <c r="K2310" t="s">
        <v>6379</v>
      </c>
    </row>
    <row r="2311" spans="3:11" x14ac:dyDescent="0.3">
      <c r="C2311" t="s">
        <v>6380</v>
      </c>
      <c r="D2311" t="s">
        <v>26</v>
      </c>
      <c r="E2311" t="s">
        <v>2141</v>
      </c>
      <c r="F2311" t="s">
        <v>2137</v>
      </c>
      <c r="G2311" t="s">
        <v>2138</v>
      </c>
      <c r="H2311" t="s">
        <v>2138</v>
      </c>
      <c r="I2311" t="s">
        <v>2138</v>
      </c>
      <c r="J2311" t="s">
        <v>2139</v>
      </c>
      <c r="K2311" t="s">
        <v>6381</v>
      </c>
    </row>
    <row r="2312" spans="3:11" x14ac:dyDescent="0.3">
      <c r="C2312" t="s">
        <v>6382</v>
      </c>
      <c r="D2312" t="s">
        <v>26</v>
      </c>
      <c r="E2312" t="s">
        <v>2141</v>
      </c>
      <c r="F2312" t="s">
        <v>2137</v>
      </c>
      <c r="G2312" t="s">
        <v>2138</v>
      </c>
      <c r="H2312" t="s">
        <v>2138</v>
      </c>
      <c r="I2312" t="s">
        <v>2138</v>
      </c>
      <c r="J2312" t="s">
        <v>2139</v>
      </c>
      <c r="K2312" t="s">
        <v>6383</v>
      </c>
    </row>
    <row r="2313" spans="3:11" x14ac:dyDescent="0.3">
      <c r="C2313" t="s">
        <v>6384</v>
      </c>
      <c r="D2313" t="s">
        <v>26</v>
      </c>
      <c r="E2313" t="s">
        <v>2141</v>
      </c>
      <c r="F2313" t="s">
        <v>2137</v>
      </c>
      <c r="G2313" t="s">
        <v>2138</v>
      </c>
      <c r="H2313" t="s">
        <v>2138</v>
      </c>
      <c r="I2313" t="s">
        <v>2138</v>
      </c>
      <c r="J2313" t="s">
        <v>2139</v>
      </c>
      <c r="K2313" t="s">
        <v>6385</v>
      </c>
    </row>
    <row r="2314" spans="3:11" x14ac:dyDescent="0.3">
      <c r="C2314" t="s">
        <v>6386</v>
      </c>
      <c r="D2314" t="s">
        <v>26</v>
      </c>
      <c r="E2314" t="s">
        <v>2141</v>
      </c>
      <c r="F2314" t="s">
        <v>2137</v>
      </c>
      <c r="G2314" t="s">
        <v>2138</v>
      </c>
      <c r="H2314" t="s">
        <v>2138</v>
      </c>
      <c r="I2314" t="s">
        <v>2138</v>
      </c>
      <c r="J2314" t="s">
        <v>2139</v>
      </c>
      <c r="K2314" t="s">
        <v>6387</v>
      </c>
    </row>
    <row r="2315" spans="3:11" x14ac:dyDescent="0.3">
      <c r="C2315" t="s">
        <v>6388</v>
      </c>
      <c r="D2315" t="s">
        <v>26</v>
      </c>
      <c r="E2315" t="s">
        <v>2141</v>
      </c>
      <c r="F2315" t="s">
        <v>2137</v>
      </c>
      <c r="G2315" t="s">
        <v>2138</v>
      </c>
      <c r="H2315" t="s">
        <v>2138</v>
      </c>
      <c r="I2315" t="s">
        <v>2138</v>
      </c>
      <c r="J2315" t="s">
        <v>2139</v>
      </c>
      <c r="K2315" t="s">
        <v>6389</v>
      </c>
    </row>
    <row r="2316" spans="3:11" x14ac:dyDescent="0.3">
      <c r="C2316" t="s">
        <v>6390</v>
      </c>
      <c r="D2316" t="s">
        <v>26</v>
      </c>
      <c r="E2316" t="s">
        <v>2141</v>
      </c>
      <c r="F2316" t="s">
        <v>2137</v>
      </c>
      <c r="G2316" t="s">
        <v>2138</v>
      </c>
      <c r="H2316" t="s">
        <v>2138</v>
      </c>
      <c r="I2316" t="s">
        <v>2138</v>
      </c>
      <c r="J2316" t="s">
        <v>2139</v>
      </c>
      <c r="K2316" t="s">
        <v>6391</v>
      </c>
    </row>
    <row r="2317" spans="3:11" x14ac:dyDescent="0.3">
      <c r="C2317" t="s">
        <v>5465</v>
      </c>
      <c r="D2317" t="s">
        <v>26</v>
      </c>
      <c r="E2317" t="s">
        <v>2141</v>
      </c>
      <c r="F2317" t="s">
        <v>2137</v>
      </c>
      <c r="G2317" t="s">
        <v>2138</v>
      </c>
      <c r="H2317" t="s">
        <v>2138</v>
      </c>
      <c r="I2317" t="s">
        <v>2138</v>
      </c>
      <c r="J2317" t="s">
        <v>2139</v>
      </c>
      <c r="K2317" t="s">
        <v>6392</v>
      </c>
    </row>
    <row r="2318" spans="3:11" x14ac:dyDescent="0.3">
      <c r="C2318" t="s">
        <v>6393</v>
      </c>
      <c r="D2318" t="s">
        <v>26</v>
      </c>
      <c r="E2318" t="s">
        <v>2141</v>
      </c>
      <c r="F2318" t="s">
        <v>2137</v>
      </c>
      <c r="G2318" t="s">
        <v>2138</v>
      </c>
      <c r="H2318" t="s">
        <v>2138</v>
      </c>
      <c r="I2318" t="s">
        <v>2138</v>
      </c>
      <c r="J2318" t="s">
        <v>2139</v>
      </c>
      <c r="K2318" t="s">
        <v>6394</v>
      </c>
    </row>
    <row r="2319" spans="3:11" x14ac:dyDescent="0.3">
      <c r="C2319" t="s">
        <v>6395</v>
      </c>
      <c r="D2319" t="s">
        <v>26</v>
      </c>
      <c r="E2319" t="s">
        <v>2141</v>
      </c>
      <c r="F2319" t="s">
        <v>2137</v>
      </c>
      <c r="G2319" t="s">
        <v>2138</v>
      </c>
      <c r="H2319" t="s">
        <v>2138</v>
      </c>
      <c r="I2319" t="s">
        <v>2138</v>
      </c>
      <c r="J2319" t="s">
        <v>2139</v>
      </c>
      <c r="K2319" t="s">
        <v>6396</v>
      </c>
    </row>
    <row r="2320" spans="3:11" x14ac:dyDescent="0.3">
      <c r="C2320" t="s">
        <v>6397</v>
      </c>
      <c r="D2320" t="s">
        <v>26</v>
      </c>
      <c r="E2320" t="s">
        <v>2141</v>
      </c>
      <c r="F2320" t="s">
        <v>2137</v>
      </c>
      <c r="G2320" t="s">
        <v>2138</v>
      </c>
      <c r="H2320" t="s">
        <v>2138</v>
      </c>
      <c r="I2320" t="s">
        <v>2138</v>
      </c>
      <c r="J2320" t="s">
        <v>2139</v>
      </c>
      <c r="K2320" t="s">
        <v>6398</v>
      </c>
    </row>
    <row r="2321" spans="3:11" x14ac:dyDescent="0.3">
      <c r="C2321" t="s">
        <v>6399</v>
      </c>
      <c r="D2321" t="s">
        <v>26</v>
      </c>
      <c r="E2321" t="s">
        <v>2141</v>
      </c>
      <c r="F2321" t="s">
        <v>2137</v>
      </c>
      <c r="G2321" t="s">
        <v>2138</v>
      </c>
      <c r="H2321" t="s">
        <v>2138</v>
      </c>
      <c r="I2321" t="s">
        <v>2138</v>
      </c>
      <c r="J2321" t="s">
        <v>2139</v>
      </c>
      <c r="K2321" t="s">
        <v>6400</v>
      </c>
    </row>
    <row r="2322" spans="3:11" x14ac:dyDescent="0.3">
      <c r="C2322" t="s">
        <v>6401</v>
      </c>
      <c r="D2322" t="s">
        <v>26</v>
      </c>
      <c r="E2322" t="s">
        <v>2141</v>
      </c>
      <c r="F2322" t="s">
        <v>2137</v>
      </c>
      <c r="G2322" t="s">
        <v>2138</v>
      </c>
      <c r="H2322" t="s">
        <v>2138</v>
      </c>
      <c r="I2322" t="s">
        <v>2138</v>
      </c>
      <c r="J2322" t="s">
        <v>2139</v>
      </c>
      <c r="K2322" t="s">
        <v>6402</v>
      </c>
    </row>
    <row r="2323" spans="3:11" x14ac:dyDescent="0.3">
      <c r="C2323" t="s">
        <v>6403</v>
      </c>
      <c r="D2323" t="s">
        <v>26</v>
      </c>
      <c r="E2323" t="s">
        <v>2141</v>
      </c>
      <c r="F2323" t="s">
        <v>2137</v>
      </c>
      <c r="G2323" t="s">
        <v>2138</v>
      </c>
      <c r="H2323" t="s">
        <v>2138</v>
      </c>
      <c r="I2323" t="s">
        <v>2138</v>
      </c>
      <c r="J2323" t="s">
        <v>2139</v>
      </c>
      <c r="K2323" t="s">
        <v>6404</v>
      </c>
    </row>
    <row r="2324" spans="3:11" x14ac:dyDescent="0.3">
      <c r="C2324" t="s">
        <v>6405</v>
      </c>
      <c r="D2324" t="s">
        <v>26</v>
      </c>
      <c r="E2324" t="s">
        <v>2141</v>
      </c>
      <c r="F2324" t="s">
        <v>2137</v>
      </c>
      <c r="G2324" t="s">
        <v>2138</v>
      </c>
      <c r="H2324" t="s">
        <v>2138</v>
      </c>
      <c r="I2324" t="s">
        <v>2138</v>
      </c>
      <c r="J2324" t="s">
        <v>2139</v>
      </c>
      <c r="K2324" t="s">
        <v>6406</v>
      </c>
    </row>
    <row r="2325" spans="3:11" x14ac:dyDescent="0.3">
      <c r="C2325" t="s">
        <v>6407</v>
      </c>
      <c r="D2325" t="s">
        <v>26</v>
      </c>
      <c r="E2325" t="s">
        <v>2141</v>
      </c>
      <c r="F2325" t="s">
        <v>2137</v>
      </c>
      <c r="G2325" t="s">
        <v>2138</v>
      </c>
      <c r="H2325" t="s">
        <v>2138</v>
      </c>
      <c r="I2325" t="s">
        <v>2138</v>
      </c>
      <c r="J2325" t="s">
        <v>2139</v>
      </c>
      <c r="K2325" t="s">
        <v>6408</v>
      </c>
    </row>
    <row r="2326" spans="3:11" x14ac:dyDescent="0.3">
      <c r="C2326" t="s">
        <v>6409</v>
      </c>
      <c r="D2326" t="s">
        <v>26</v>
      </c>
      <c r="E2326" t="s">
        <v>2141</v>
      </c>
      <c r="F2326" t="s">
        <v>2137</v>
      </c>
      <c r="G2326" t="s">
        <v>2138</v>
      </c>
      <c r="H2326" t="s">
        <v>2138</v>
      </c>
      <c r="I2326" t="s">
        <v>2138</v>
      </c>
      <c r="J2326" t="s">
        <v>2139</v>
      </c>
      <c r="K2326" t="s">
        <v>6410</v>
      </c>
    </row>
    <row r="2327" spans="3:11" x14ac:dyDescent="0.3">
      <c r="C2327" t="s">
        <v>6411</v>
      </c>
      <c r="D2327" t="s">
        <v>26</v>
      </c>
      <c r="E2327" t="s">
        <v>2141</v>
      </c>
      <c r="F2327" t="s">
        <v>2137</v>
      </c>
      <c r="G2327" t="s">
        <v>2138</v>
      </c>
      <c r="H2327" t="s">
        <v>2138</v>
      </c>
      <c r="I2327" t="s">
        <v>2138</v>
      </c>
      <c r="J2327" t="s">
        <v>2139</v>
      </c>
      <c r="K2327" t="s">
        <v>6412</v>
      </c>
    </row>
    <row r="2328" spans="3:11" x14ac:dyDescent="0.3">
      <c r="C2328" t="s">
        <v>6413</v>
      </c>
      <c r="D2328" t="s">
        <v>26</v>
      </c>
      <c r="E2328" t="s">
        <v>2141</v>
      </c>
      <c r="F2328" t="s">
        <v>2137</v>
      </c>
      <c r="G2328" t="s">
        <v>2138</v>
      </c>
      <c r="H2328" t="s">
        <v>2138</v>
      </c>
      <c r="I2328" t="s">
        <v>2138</v>
      </c>
      <c r="J2328" t="s">
        <v>2139</v>
      </c>
      <c r="K2328" t="s">
        <v>6414</v>
      </c>
    </row>
    <row r="2329" spans="3:11" x14ac:dyDescent="0.3">
      <c r="C2329" t="s">
        <v>6415</v>
      </c>
      <c r="D2329" t="s">
        <v>26</v>
      </c>
      <c r="E2329" t="s">
        <v>2141</v>
      </c>
      <c r="F2329" t="s">
        <v>2137</v>
      </c>
      <c r="G2329" t="s">
        <v>2138</v>
      </c>
      <c r="H2329" t="s">
        <v>2138</v>
      </c>
      <c r="I2329" t="s">
        <v>2138</v>
      </c>
      <c r="J2329" t="s">
        <v>2139</v>
      </c>
      <c r="K2329" t="s">
        <v>6416</v>
      </c>
    </row>
    <row r="2330" spans="3:11" x14ac:dyDescent="0.3">
      <c r="C2330" t="s">
        <v>6417</v>
      </c>
      <c r="D2330" t="s">
        <v>26</v>
      </c>
      <c r="E2330" t="s">
        <v>2141</v>
      </c>
      <c r="F2330" t="s">
        <v>2137</v>
      </c>
      <c r="G2330" t="s">
        <v>2138</v>
      </c>
      <c r="H2330" t="s">
        <v>2138</v>
      </c>
      <c r="I2330" t="s">
        <v>2138</v>
      </c>
      <c r="J2330" t="s">
        <v>2139</v>
      </c>
      <c r="K2330" t="s">
        <v>6418</v>
      </c>
    </row>
    <row r="2331" spans="3:11" x14ac:dyDescent="0.3">
      <c r="C2331" t="s">
        <v>6419</v>
      </c>
      <c r="D2331" t="s">
        <v>26</v>
      </c>
      <c r="E2331" t="s">
        <v>2141</v>
      </c>
      <c r="F2331" t="s">
        <v>2137</v>
      </c>
      <c r="G2331" t="s">
        <v>2138</v>
      </c>
      <c r="H2331" t="s">
        <v>2138</v>
      </c>
      <c r="I2331" t="s">
        <v>2138</v>
      </c>
      <c r="J2331" t="s">
        <v>2139</v>
      </c>
      <c r="K2331" t="s">
        <v>6420</v>
      </c>
    </row>
    <row r="2332" spans="3:11" x14ac:dyDescent="0.3">
      <c r="C2332" t="s">
        <v>6421</v>
      </c>
      <c r="D2332" t="s">
        <v>26</v>
      </c>
      <c r="E2332" t="s">
        <v>2141</v>
      </c>
      <c r="F2332" t="s">
        <v>2137</v>
      </c>
      <c r="G2332" t="s">
        <v>2138</v>
      </c>
      <c r="H2332" t="s">
        <v>2138</v>
      </c>
      <c r="I2332" t="s">
        <v>2138</v>
      </c>
      <c r="J2332" t="s">
        <v>2139</v>
      </c>
      <c r="K2332" t="s">
        <v>6422</v>
      </c>
    </row>
    <row r="2333" spans="3:11" x14ac:dyDescent="0.3">
      <c r="C2333" t="s">
        <v>6423</v>
      </c>
      <c r="D2333" t="s">
        <v>26</v>
      </c>
      <c r="E2333" t="s">
        <v>2141</v>
      </c>
      <c r="F2333" t="s">
        <v>2137</v>
      </c>
      <c r="G2333" t="s">
        <v>2138</v>
      </c>
      <c r="H2333" t="s">
        <v>2138</v>
      </c>
      <c r="I2333" t="s">
        <v>2138</v>
      </c>
      <c r="J2333" t="s">
        <v>2139</v>
      </c>
      <c r="K2333" t="s">
        <v>6424</v>
      </c>
    </row>
    <row r="2334" spans="3:11" x14ac:dyDescent="0.3">
      <c r="C2334" t="s">
        <v>6425</v>
      </c>
      <c r="D2334" t="s">
        <v>26</v>
      </c>
      <c r="E2334" t="s">
        <v>2141</v>
      </c>
      <c r="F2334" t="s">
        <v>2137</v>
      </c>
      <c r="G2334" t="s">
        <v>2138</v>
      </c>
      <c r="H2334" t="s">
        <v>2138</v>
      </c>
      <c r="I2334" t="s">
        <v>2138</v>
      </c>
      <c r="J2334" t="s">
        <v>2139</v>
      </c>
      <c r="K2334" t="s">
        <v>6426</v>
      </c>
    </row>
    <row r="2335" spans="3:11" x14ac:dyDescent="0.3">
      <c r="C2335" t="s">
        <v>6427</v>
      </c>
      <c r="D2335" t="s">
        <v>26</v>
      </c>
      <c r="E2335" t="s">
        <v>2141</v>
      </c>
      <c r="F2335" t="s">
        <v>2137</v>
      </c>
      <c r="G2335" t="s">
        <v>2138</v>
      </c>
      <c r="H2335" t="s">
        <v>2138</v>
      </c>
      <c r="I2335" t="s">
        <v>2138</v>
      </c>
      <c r="J2335" t="s">
        <v>2139</v>
      </c>
      <c r="K2335" t="s">
        <v>6428</v>
      </c>
    </row>
    <row r="2336" spans="3:11" x14ac:dyDescent="0.3">
      <c r="C2336" t="s">
        <v>6429</v>
      </c>
      <c r="D2336" t="s">
        <v>26</v>
      </c>
      <c r="E2336" t="s">
        <v>2141</v>
      </c>
      <c r="F2336" t="s">
        <v>2137</v>
      </c>
      <c r="G2336" t="s">
        <v>2138</v>
      </c>
      <c r="H2336" t="s">
        <v>2138</v>
      </c>
      <c r="I2336" t="s">
        <v>2138</v>
      </c>
      <c r="J2336" t="s">
        <v>2139</v>
      </c>
      <c r="K2336" t="s">
        <v>6430</v>
      </c>
    </row>
    <row r="2337" spans="3:11" x14ac:dyDescent="0.3">
      <c r="C2337" t="s">
        <v>6431</v>
      </c>
      <c r="D2337" t="s">
        <v>26</v>
      </c>
      <c r="E2337" t="s">
        <v>2141</v>
      </c>
      <c r="F2337" t="s">
        <v>2137</v>
      </c>
      <c r="G2337" t="s">
        <v>2138</v>
      </c>
      <c r="H2337" t="s">
        <v>2138</v>
      </c>
      <c r="I2337" t="s">
        <v>2138</v>
      </c>
      <c r="J2337" t="s">
        <v>2139</v>
      </c>
      <c r="K2337" t="s">
        <v>6432</v>
      </c>
    </row>
    <row r="2338" spans="3:11" x14ac:dyDescent="0.3">
      <c r="C2338" t="s">
        <v>6433</v>
      </c>
      <c r="D2338" t="s">
        <v>26</v>
      </c>
      <c r="E2338" t="s">
        <v>2141</v>
      </c>
      <c r="F2338" t="s">
        <v>2137</v>
      </c>
      <c r="G2338" t="s">
        <v>2138</v>
      </c>
      <c r="H2338" t="s">
        <v>2138</v>
      </c>
      <c r="I2338" t="s">
        <v>2138</v>
      </c>
      <c r="J2338" t="s">
        <v>2139</v>
      </c>
      <c r="K2338" t="s">
        <v>6434</v>
      </c>
    </row>
    <row r="2339" spans="3:11" x14ac:dyDescent="0.3">
      <c r="C2339" t="s">
        <v>6435</v>
      </c>
      <c r="D2339" t="s">
        <v>26</v>
      </c>
      <c r="E2339" t="s">
        <v>2141</v>
      </c>
      <c r="F2339" t="s">
        <v>2137</v>
      </c>
      <c r="G2339" t="s">
        <v>2138</v>
      </c>
      <c r="H2339" t="s">
        <v>2138</v>
      </c>
      <c r="I2339" t="s">
        <v>2138</v>
      </c>
      <c r="J2339" t="s">
        <v>2139</v>
      </c>
      <c r="K2339" t="s">
        <v>6436</v>
      </c>
    </row>
    <row r="2340" spans="3:11" x14ac:dyDescent="0.3">
      <c r="C2340" t="s">
        <v>6437</v>
      </c>
      <c r="D2340" t="s">
        <v>26</v>
      </c>
      <c r="E2340" t="s">
        <v>2141</v>
      </c>
      <c r="F2340" t="s">
        <v>2137</v>
      </c>
      <c r="G2340" t="s">
        <v>2138</v>
      </c>
      <c r="H2340" t="s">
        <v>2138</v>
      </c>
      <c r="I2340" t="s">
        <v>2138</v>
      </c>
      <c r="J2340" t="s">
        <v>2139</v>
      </c>
      <c r="K2340" t="s">
        <v>6438</v>
      </c>
    </row>
    <row r="2341" spans="3:11" x14ac:dyDescent="0.3">
      <c r="C2341" t="s">
        <v>6439</v>
      </c>
      <c r="D2341" t="s">
        <v>26</v>
      </c>
      <c r="E2341" t="s">
        <v>2141</v>
      </c>
      <c r="F2341" t="s">
        <v>2137</v>
      </c>
      <c r="G2341" t="s">
        <v>2138</v>
      </c>
      <c r="H2341" t="s">
        <v>2138</v>
      </c>
      <c r="I2341" t="s">
        <v>2138</v>
      </c>
      <c r="J2341" t="s">
        <v>2139</v>
      </c>
      <c r="K2341" t="s">
        <v>6440</v>
      </c>
    </row>
    <row r="2342" spans="3:11" x14ac:dyDescent="0.3">
      <c r="C2342" t="s">
        <v>6441</v>
      </c>
      <c r="D2342" t="s">
        <v>26</v>
      </c>
      <c r="E2342" t="s">
        <v>2141</v>
      </c>
      <c r="F2342" t="s">
        <v>2137</v>
      </c>
      <c r="G2342" t="s">
        <v>2138</v>
      </c>
      <c r="H2342" t="s">
        <v>2138</v>
      </c>
      <c r="I2342" t="s">
        <v>2138</v>
      </c>
      <c r="J2342" t="s">
        <v>2139</v>
      </c>
      <c r="K2342" t="s">
        <v>6442</v>
      </c>
    </row>
    <row r="2343" spans="3:11" x14ac:dyDescent="0.3">
      <c r="C2343" t="s">
        <v>6443</v>
      </c>
      <c r="D2343" t="s">
        <v>26</v>
      </c>
      <c r="E2343" t="s">
        <v>2141</v>
      </c>
      <c r="F2343" t="s">
        <v>2137</v>
      </c>
      <c r="G2343" t="s">
        <v>2138</v>
      </c>
      <c r="H2343" t="s">
        <v>2138</v>
      </c>
      <c r="I2343" t="s">
        <v>2138</v>
      </c>
      <c r="J2343" t="s">
        <v>2139</v>
      </c>
      <c r="K2343" t="s">
        <v>6444</v>
      </c>
    </row>
    <row r="2344" spans="3:11" x14ac:dyDescent="0.3">
      <c r="C2344" t="s">
        <v>6445</v>
      </c>
      <c r="D2344" t="s">
        <v>26</v>
      </c>
      <c r="E2344" t="s">
        <v>2141</v>
      </c>
      <c r="F2344" t="s">
        <v>2137</v>
      </c>
      <c r="G2344" t="s">
        <v>2138</v>
      </c>
      <c r="H2344" t="s">
        <v>2138</v>
      </c>
      <c r="I2344" t="s">
        <v>2138</v>
      </c>
      <c r="J2344" t="s">
        <v>2139</v>
      </c>
      <c r="K2344" t="s">
        <v>6446</v>
      </c>
    </row>
    <row r="2345" spans="3:11" x14ac:dyDescent="0.3">
      <c r="C2345" t="s">
        <v>6447</v>
      </c>
      <c r="D2345" t="s">
        <v>26</v>
      </c>
      <c r="E2345" t="s">
        <v>2141</v>
      </c>
      <c r="F2345" t="s">
        <v>2137</v>
      </c>
      <c r="G2345" t="s">
        <v>2138</v>
      </c>
      <c r="H2345" t="s">
        <v>2138</v>
      </c>
      <c r="I2345" t="s">
        <v>2138</v>
      </c>
      <c r="J2345" t="s">
        <v>2139</v>
      </c>
      <c r="K2345" t="s">
        <v>6448</v>
      </c>
    </row>
    <row r="2346" spans="3:11" x14ac:dyDescent="0.3">
      <c r="C2346" t="s">
        <v>6449</v>
      </c>
      <c r="D2346" t="s">
        <v>26</v>
      </c>
      <c r="E2346" t="s">
        <v>2141</v>
      </c>
      <c r="F2346" t="s">
        <v>2137</v>
      </c>
      <c r="G2346" t="s">
        <v>2138</v>
      </c>
      <c r="H2346" t="s">
        <v>2138</v>
      </c>
      <c r="I2346" t="s">
        <v>2138</v>
      </c>
      <c r="J2346" t="s">
        <v>2139</v>
      </c>
      <c r="K2346" t="s">
        <v>6450</v>
      </c>
    </row>
    <row r="2347" spans="3:11" x14ac:dyDescent="0.3">
      <c r="C2347" t="s">
        <v>6451</v>
      </c>
      <c r="D2347" t="s">
        <v>26</v>
      </c>
      <c r="E2347" t="s">
        <v>2141</v>
      </c>
      <c r="F2347" t="s">
        <v>2137</v>
      </c>
      <c r="G2347" t="s">
        <v>2138</v>
      </c>
      <c r="H2347" t="s">
        <v>2138</v>
      </c>
      <c r="I2347" t="s">
        <v>2138</v>
      </c>
      <c r="J2347" t="s">
        <v>2139</v>
      </c>
      <c r="K2347" t="s">
        <v>6452</v>
      </c>
    </row>
    <row r="2348" spans="3:11" x14ac:dyDescent="0.3">
      <c r="C2348" t="s">
        <v>6453</v>
      </c>
      <c r="D2348" t="s">
        <v>26</v>
      </c>
      <c r="E2348" t="s">
        <v>2141</v>
      </c>
      <c r="F2348" t="s">
        <v>2137</v>
      </c>
      <c r="G2348" t="s">
        <v>2138</v>
      </c>
      <c r="H2348" t="s">
        <v>2138</v>
      </c>
      <c r="I2348" t="s">
        <v>2138</v>
      </c>
      <c r="J2348" t="s">
        <v>2139</v>
      </c>
      <c r="K2348" t="s">
        <v>6454</v>
      </c>
    </row>
    <row r="2349" spans="3:11" x14ac:dyDescent="0.3">
      <c r="C2349" t="s">
        <v>6455</v>
      </c>
      <c r="D2349" t="s">
        <v>26</v>
      </c>
      <c r="E2349" t="s">
        <v>2141</v>
      </c>
      <c r="F2349" t="s">
        <v>2137</v>
      </c>
      <c r="G2349" t="s">
        <v>2138</v>
      </c>
      <c r="H2349" t="s">
        <v>2138</v>
      </c>
      <c r="I2349" t="s">
        <v>2138</v>
      </c>
      <c r="J2349" t="s">
        <v>2139</v>
      </c>
      <c r="K2349" t="s">
        <v>6456</v>
      </c>
    </row>
    <row r="2350" spans="3:11" x14ac:dyDescent="0.3">
      <c r="C2350" t="s">
        <v>6457</v>
      </c>
      <c r="D2350" t="s">
        <v>26</v>
      </c>
      <c r="E2350" t="s">
        <v>2141</v>
      </c>
      <c r="F2350" t="s">
        <v>2137</v>
      </c>
      <c r="G2350" t="s">
        <v>2138</v>
      </c>
      <c r="H2350" t="s">
        <v>2138</v>
      </c>
      <c r="I2350" t="s">
        <v>2138</v>
      </c>
      <c r="J2350" t="s">
        <v>2139</v>
      </c>
      <c r="K2350" t="s">
        <v>6458</v>
      </c>
    </row>
    <row r="2351" spans="3:11" x14ac:dyDescent="0.3">
      <c r="C2351" t="s">
        <v>6459</v>
      </c>
      <c r="D2351" t="s">
        <v>26</v>
      </c>
      <c r="E2351" t="s">
        <v>2141</v>
      </c>
      <c r="F2351" t="s">
        <v>2137</v>
      </c>
      <c r="G2351" t="s">
        <v>2138</v>
      </c>
      <c r="H2351" t="s">
        <v>2138</v>
      </c>
      <c r="I2351" t="s">
        <v>2138</v>
      </c>
      <c r="J2351" t="s">
        <v>2139</v>
      </c>
      <c r="K2351" t="s">
        <v>6460</v>
      </c>
    </row>
    <row r="2352" spans="3:11" x14ac:dyDescent="0.3">
      <c r="C2352" t="s">
        <v>6461</v>
      </c>
      <c r="D2352" t="s">
        <v>26</v>
      </c>
      <c r="E2352" t="s">
        <v>2141</v>
      </c>
      <c r="F2352" t="s">
        <v>2137</v>
      </c>
      <c r="G2352" t="s">
        <v>2138</v>
      </c>
      <c r="H2352" t="s">
        <v>2138</v>
      </c>
      <c r="I2352" t="s">
        <v>2138</v>
      </c>
      <c r="J2352" t="s">
        <v>2139</v>
      </c>
      <c r="K2352" t="s">
        <v>6462</v>
      </c>
    </row>
    <row r="2353" spans="3:11" x14ac:dyDescent="0.3">
      <c r="C2353" t="s">
        <v>6463</v>
      </c>
      <c r="D2353" t="s">
        <v>26</v>
      </c>
      <c r="E2353" t="s">
        <v>2141</v>
      </c>
      <c r="F2353" t="s">
        <v>2137</v>
      </c>
      <c r="G2353" t="s">
        <v>2138</v>
      </c>
      <c r="H2353" t="s">
        <v>2138</v>
      </c>
      <c r="I2353" t="s">
        <v>2138</v>
      </c>
      <c r="J2353" t="s">
        <v>2139</v>
      </c>
      <c r="K2353" t="s">
        <v>6464</v>
      </c>
    </row>
    <row r="2354" spans="3:11" x14ac:dyDescent="0.3">
      <c r="C2354" t="s">
        <v>6465</v>
      </c>
      <c r="D2354" t="s">
        <v>26</v>
      </c>
      <c r="E2354" t="s">
        <v>2141</v>
      </c>
      <c r="F2354" t="s">
        <v>2137</v>
      </c>
      <c r="G2354" t="s">
        <v>2138</v>
      </c>
      <c r="H2354" t="s">
        <v>2138</v>
      </c>
      <c r="I2354" t="s">
        <v>2138</v>
      </c>
      <c r="J2354" t="s">
        <v>2139</v>
      </c>
      <c r="K2354" t="s">
        <v>6466</v>
      </c>
    </row>
    <row r="2355" spans="3:11" x14ac:dyDescent="0.3">
      <c r="C2355" t="s">
        <v>6467</v>
      </c>
      <c r="D2355" t="s">
        <v>26</v>
      </c>
      <c r="E2355" t="s">
        <v>2141</v>
      </c>
      <c r="F2355" t="s">
        <v>2137</v>
      </c>
      <c r="G2355" t="s">
        <v>2138</v>
      </c>
      <c r="H2355" t="s">
        <v>2138</v>
      </c>
      <c r="I2355" t="s">
        <v>2138</v>
      </c>
      <c r="J2355" t="s">
        <v>2139</v>
      </c>
      <c r="K2355" t="s">
        <v>6468</v>
      </c>
    </row>
    <row r="2356" spans="3:11" x14ac:dyDescent="0.3">
      <c r="C2356" t="s">
        <v>6469</v>
      </c>
      <c r="D2356" t="s">
        <v>26</v>
      </c>
      <c r="E2356" t="s">
        <v>2141</v>
      </c>
      <c r="F2356" t="s">
        <v>2137</v>
      </c>
      <c r="G2356" t="s">
        <v>2138</v>
      </c>
      <c r="H2356" t="s">
        <v>2138</v>
      </c>
      <c r="I2356" t="s">
        <v>2138</v>
      </c>
      <c r="J2356" t="s">
        <v>2139</v>
      </c>
      <c r="K2356" t="s">
        <v>6470</v>
      </c>
    </row>
    <row r="2357" spans="3:11" x14ac:dyDescent="0.3">
      <c r="C2357" t="s">
        <v>6471</v>
      </c>
      <c r="D2357" t="s">
        <v>26</v>
      </c>
      <c r="E2357" t="s">
        <v>2141</v>
      </c>
      <c r="F2357" t="s">
        <v>2137</v>
      </c>
      <c r="G2357" t="s">
        <v>2138</v>
      </c>
      <c r="H2357" t="s">
        <v>2138</v>
      </c>
      <c r="I2357" t="s">
        <v>2138</v>
      </c>
      <c r="J2357" t="s">
        <v>2139</v>
      </c>
      <c r="K2357" t="s">
        <v>6472</v>
      </c>
    </row>
    <row r="2358" spans="3:11" x14ac:dyDescent="0.3">
      <c r="C2358" t="s">
        <v>6473</v>
      </c>
      <c r="D2358" t="s">
        <v>26</v>
      </c>
      <c r="E2358" t="s">
        <v>2141</v>
      </c>
      <c r="F2358" t="s">
        <v>2137</v>
      </c>
      <c r="G2358" t="s">
        <v>2138</v>
      </c>
      <c r="H2358" t="s">
        <v>2138</v>
      </c>
      <c r="I2358" t="s">
        <v>2138</v>
      </c>
      <c r="J2358" t="s">
        <v>2139</v>
      </c>
      <c r="K2358" t="s">
        <v>6474</v>
      </c>
    </row>
    <row r="2359" spans="3:11" x14ac:dyDescent="0.3">
      <c r="C2359" t="s">
        <v>6475</v>
      </c>
      <c r="D2359" t="s">
        <v>26</v>
      </c>
      <c r="E2359" t="s">
        <v>2141</v>
      </c>
      <c r="F2359" t="s">
        <v>2137</v>
      </c>
      <c r="G2359" t="s">
        <v>2138</v>
      </c>
      <c r="H2359" t="s">
        <v>2138</v>
      </c>
      <c r="I2359" t="s">
        <v>2138</v>
      </c>
      <c r="J2359" t="s">
        <v>2139</v>
      </c>
      <c r="K2359" t="s">
        <v>6476</v>
      </c>
    </row>
    <row r="2360" spans="3:11" x14ac:dyDescent="0.3">
      <c r="C2360" t="s">
        <v>6477</v>
      </c>
      <c r="D2360" t="s">
        <v>26</v>
      </c>
      <c r="E2360" t="s">
        <v>2141</v>
      </c>
      <c r="F2360" t="s">
        <v>2137</v>
      </c>
      <c r="G2360" t="s">
        <v>2138</v>
      </c>
      <c r="H2360" t="s">
        <v>2138</v>
      </c>
      <c r="I2360" t="s">
        <v>2138</v>
      </c>
      <c r="J2360" t="s">
        <v>2139</v>
      </c>
      <c r="K2360" t="s">
        <v>6478</v>
      </c>
    </row>
    <row r="2361" spans="3:11" x14ac:dyDescent="0.3">
      <c r="C2361" t="s">
        <v>6479</v>
      </c>
      <c r="D2361" t="s">
        <v>26</v>
      </c>
      <c r="E2361" t="s">
        <v>2141</v>
      </c>
      <c r="F2361" t="s">
        <v>2137</v>
      </c>
      <c r="G2361" t="s">
        <v>2138</v>
      </c>
      <c r="H2361" t="s">
        <v>2138</v>
      </c>
      <c r="I2361" t="s">
        <v>2138</v>
      </c>
      <c r="J2361" t="s">
        <v>2139</v>
      </c>
      <c r="K2361" t="s">
        <v>6480</v>
      </c>
    </row>
    <row r="2362" spans="3:11" x14ac:dyDescent="0.3">
      <c r="C2362" t="s">
        <v>2</v>
      </c>
      <c r="D2362" t="s">
        <v>3</v>
      </c>
      <c r="E2362" t="s">
        <v>2141</v>
      </c>
      <c r="F2362" t="s">
        <v>2137</v>
      </c>
      <c r="G2362" t="s">
        <v>2138</v>
      </c>
      <c r="H2362" t="s">
        <v>2138</v>
      </c>
      <c r="I2362" t="s">
        <v>2138</v>
      </c>
      <c r="J2362" t="s">
        <v>2139</v>
      </c>
      <c r="K2362" t="s">
        <v>4358</v>
      </c>
    </row>
    <row r="2363" spans="3:11" x14ac:dyDescent="0.3">
      <c r="C2363" t="s">
        <v>4</v>
      </c>
      <c r="D2363" t="s">
        <v>3</v>
      </c>
      <c r="E2363" t="s">
        <v>2141</v>
      </c>
      <c r="F2363" t="s">
        <v>2137</v>
      </c>
      <c r="G2363" t="s">
        <v>2138</v>
      </c>
      <c r="H2363" t="s">
        <v>2138</v>
      </c>
      <c r="I2363" t="s">
        <v>2138</v>
      </c>
      <c r="J2363" t="s">
        <v>2139</v>
      </c>
      <c r="K2363" t="s">
        <v>4359</v>
      </c>
    </row>
    <row r="2364" spans="3:11" x14ac:dyDescent="0.3">
      <c r="C2364" t="s">
        <v>63</v>
      </c>
      <c r="D2364" t="s">
        <v>3</v>
      </c>
      <c r="E2364" t="s">
        <v>2141</v>
      </c>
      <c r="F2364" t="s">
        <v>2137</v>
      </c>
      <c r="G2364" t="s">
        <v>2138</v>
      </c>
      <c r="H2364" t="s">
        <v>2138</v>
      </c>
      <c r="I2364" t="s">
        <v>2138</v>
      </c>
      <c r="J2364" t="s">
        <v>2139</v>
      </c>
      <c r="K2364" t="s">
        <v>4360</v>
      </c>
    </row>
    <row r="2365" spans="3:11" x14ac:dyDescent="0.3">
      <c r="C2365" t="s">
        <v>64</v>
      </c>
      <c r="D2365" t="s">
        <v>3</v>
      </c>
      <c r="E2365" t="s">
        <v>2141</v>
      </c>
      <c r="F2365" t="s">
        <v>2137</v>
      </c>
      <c r="G2365" t="s">
        <v>2138</v>
      </c>
      <c r="H2365" t="s">
        <v>2138</v>
      </c>
      <c r="I2365" t="s">
        <v>2138</v>
      </c>
      <c r="J2365" t="s">
        <v>2139</v>
      </c>
      <c r="K2365" t="s">
        <v>4361</v>
      </c>
    </row>
    <row r="2366" spans="3:11" x14ac:dyDescent="0.3">
      <c r="C2366" t="s">
        <v>65</v>
      </c>
      <c r="D2366" t="s">
        <v>3</v>
      </c>
      <c r="E2366" t="s">
        <v>2141</v>
      </c>
      <c r="F2366" t="s">
        <v>2137</v>
      </c>
      <c r="G2366" t="s">
        <v>2138</v>
      </c>
      <c r="H2366" t="s">
        <v>2138</v>
      </c>
      <c r="I2366" t="s">
        <v>2138</v>
      </c>
      <c r="J2366" t="s">
        <v>2139</v>
      </c>
      <c r="K2366" t="s">
        <v>4362</v>
      </c>
    </row>
    <row r="2367" spans="3:11" x14ac:dyDescent="0.3">
      <c r="C2367" t="s">
        <v>66</v>
      </c>
      <c r="D2367" t="s">
        <v>3</v>
      </c>
      <c r="E2367" t="s">
        <v>2141</v>
      </c>
      <c r="F2367" t="s">
        <v>2137</v>
      </c>
      <c r="G2367" t="s">
        <v>2138</v>
      </c>
      <c r="H2367" t="s">
        <v>2138</v>
      </c>
      <c r="I2367" t="s">
        <v>2138</v>
      </c>
      <c r="J2367" t="s">
        <v>2139</v>
      </c>
      <c r="K2367" t="s">
        <v>4363</v>
      </c>
    </row>
    <row r="2368" spans="3:11" x14ac:dyDescent="0.3">
      <c r="C2368" t="s">
        <v>67</v>
      </c>
      <c r="D2368" t="s">
        <v>3</v>
      </c>
      <c r="E2368" t="s">
        <v>2141</v>
      </c>
      <c r="F2368" t="s">
        <v>2137</v>
      </c>
      <c r="G2368" t="s">
        <v>2138</v>
      </c>
      <c r="H2368" t="s">
        <v>2138</v>
      </c>
      <c r="I2368" t="s">
        <v>2138</v>
      </c>
      <c r="J2368" t="s">
        <v>2139</v>
      </c>
      <c r="K2368" t="s">
        <v>4364</v>
      </c>
    </row>
    <row r="2369" spans="3:11" x14ac:dyDescent="0.3">
      <c r="C2369" t="s">
        <v>68</v>
      </c>
      <c r="D2369" t="s">
        <v>3</v>
      </c>
      <c r="E2369" t="s">
        <v>2141</v>
      </c>
      <c r="F2369" t="s">
        <v>2137</v>
      </c>
      <c r="G2369" t="s">
        <v>2138</v>
      </c>
      <c r="H2369" t="s">
        <v>2138</v>
      </c>
      <c r="I2369" t="s">
        <v>2138</v>
      </c>
      <c r="J2369" t="s">
        <v>2139</v>
      </c>
      <c r="K2369" t="s">
        <v>4365</v>
      </c>
    </row>
    <row r="2370" spans="3:11" x14ac:dyDescent="0.3">
      <c r="C2370" t="s">
        <v>69</v>
      </c>
      <c r="D2370" t="s">
        <v>3</v>
      </c>
      <c r="E2370" t="s">
        <v>2141</v>
      </c>
      <c r="F2370" t="s">
        <v>2137</v>
      </c>
      <c r="G2370" t="s">
        <v>2138</v>
      </c>
      <c r="H2370" t="s">
        <v>2138</v>
      </c>
      <c r="I2370" t="s">
        <v>2138</v>
      </c>
      <c r="J2370" t="s">
        <v>2139</v>
      </c>
      <c r="K2370" t="s">
        <v>4366</v>
      </c>
    </row>
    <row r="2371" spans="3:11" x14ac:dyDescent="0.3">
      <c r="C2371" t="s">
        <v>70</v>
      </c>
      <c r="D2371" t="s">
        <v>3</v>
      </c>
      <c r="E2371" t="s">
        <v>2141</v>
      </c>
      <c r="F2371" t="s">
        <v>2137</v>
      </c>
      <c r="G2371" t="s">
        <v>2138</v>
      </c>
      <c r="H2371" t="s">
        <v>2138</v>
      </c>
      <c r="I2371" t="s">
        <v>2138</v>
      </c>
      <c r="J2371" t="s">
        <v>2139</v>
      </c>
      <c r="K2371" t="s">
        <v>4367</v>
      </c>
    </row>
    <row r="2372" spans="3:11" x14ac:dyDescent="0.3">
      <c r="C2372" t="s">
        <v>217</v>
      </c>
      <c r="D2372" t="s">
        <v>3</v>
      </c>
      <c r="E2372" t="s">
        <v>2141</v>
      </c>
      <c r="F2372" t="s">
        <v>2137</v>
      </c>
      <c r="G2372" t="s">
        <v>2138</v>
      </c>
      <c r="H2372" t="s">
        <v>2138</v>
      </c>
      <c r="I2372" t="s">
        <v>2138</v>
      </c>
      <c r="J2372" t="s">
        <v>2139</v>
      </c>
      <c r="K2372" t="s">
        <v>4368</v>
      </c>
    </row>
    <row r="2373" spans="3:11" x14ac:dyDescent="0.3">
      <c r="C2373" t="s">
        <v>378</v>
      </c>
      <c r="D2373" t="s">
        <v>3</v>
      </c>
      <c r="E2373" t="s">
        <v>2141</v>
      </c>
      <c r="F2373" t="s">
        <v>2137</v>
      </c>
      <c r="G2373" t="s">
        <v>2138</v>
      </c>
      <c r="H2373" t="s">
        <v>2138</v>
      </c>
      <c r="I2373" t="s">
        <v>2138</v>
      </c>
      <c r="J2373" t="s">
        <v>2139</v>
      </c>
      <c r="K2373" t="s">
        <v>4369</v>
      </c>
    </row>
    <row r="2374" spans="3:11" x14ac:dyDescent="0.3">
      <c r="C2374" t="s">
        <v>4370</v>
      </c>
      <c r="D2374" t="s">
        <v>3</v>
      </c>
      <c r="E2374" t="s">
        <v>2141</v>
      </c>
      <c r="F2374" t="s">
        <v>2137</v>
      </c>
      <c r="G2374" t="s">
        <v>2138</v>
      </c>
      <c r="H2374" t="s">
        <v>2138</v>
      </c>
      <c r="I2374" t="s">
        <v>2138</v>
      </c>
      <c r="J2374" t="s">
        <v>2139</v>
      </c>
      <c r="K2374" t="s">
        <v>4371</v>
      </c>
    </row>
    <row r="2375" spans="3:11" x14ac:dyDescent="0.3">
      <c r="C2375" t="s">
        <v>381</v>
      </c>
      <c r="D2375" t="s">
        <v>3</v>
      </c>
      <c r="E2375" t="s">
        <v>2141</v>
      </c>
      <c r="F2375" t="s">
        <v>2137</v>
      </c>
      <c r="G2375" t="s">
        <v>2138</v>
      </c>
      <c r="H2375" t="s">
        <v>2138</v>
      </c>
      <c r="I2375" t="s">
        <v>2138</v>
      </c>
      <c r="J2375" t="s">
        <v>2139</v>
      </c>
      <c r="K2375" t="s">
        <v>4372</v>
      </c>
    </row>
    <row r="2376" spans="3:11" x14ac:dyDescent="0.3">
      <c r="C2376" t="s">
        <v>470</v>
      </c>
      <c r="D2376" t="s">
        <v>3</v>
      </c>
      <c r="E2376" t="s">
        <v>2141</v>
      </c>
      <c r="F2376" t="s">
        <v>2137</v>
      </c>
      <c r="G2376" t="s">
        <v>2138</v>
      </c>
      <c r="H2376" t="s">
        <v>2138</v>
      </c>
      <c r="I2376" t="s">
        <v>2138</v>
      </c>
      <c r="J2376" t="s">
        <v>2139</v>
      </c>
      <c r="K2376" t="s">
        <v>4373</v>
      </c>
    </row>
    <row r="2377" spans="3:11" x14ac:dyDescent="0.3">
      <c r="C2377" t="s">
        <v>706</v>
      </c>
      <c r="D2377" t="s">
        <v>3</v>
      </c>
      <c r="E2377" t="s">
        <v>2141</v>
      </c>
      <c r="F2377" t="s">
        <v>2137</v>
      </c>
      <c r="G2377" t="s">
        <v>2138</v>
      </c>
      <c r="H2377" t="s">
        <v>2138</v>
      </c>
      <c r="I2377" t="s">
        <v>2138</v>
      </c>
      <c r="J2377" t="s">
        <v>2139</v>
      </c>
      <c r="K2377" t="s">
        <v>4374</v>
      </c>
    </row>
    <row r="2378" spans="3:11" x14ac:dyDescent="0.3">
      <c r="C2378" t="s">
        <v>707</v>
      </c>
      <c r="D2378" t="s">
        <v>3</v>
      </c>
      <c r="E2378" t="s">
        <v>2141</v>
      </c>
      <c r="F2378" t="s">
        <v>2137</v>
      </c>
      <c r="G2378" t="s">
        <v>2138</v>
      </c>
      <c r="H2378" t="s">
        <v>2138</v>
      </c>
      <c r="I2378" t="s">
        <v>2138</v>
      </c>
      <c r="J2378" t="s">
        <v>2139</v>
      </c>
      <c r="K2378" t="s">
        <v>4375</v>
      </c>
    </row>
    <row r="2379" spans="3:11" x14ac:dyDescent="0.3">
      <c r="C2379" t="s">
        <v>708</v>
      </c>
      <c r="D2379" t="s">
        <v>3</v>
      </c>
      <c r="E2379" t="s">
        <v>2141</v>
      </c>
      <c r="F2379" t="s">
        <v>2137</v>
      </c>
      <c r="G2379" t="s">
        <v>2138</v>
      </c>
      <c r="H2379" t="s">
        <v>2138</v>
      </c>
      <c r="I2379" t="s">
        <v>2138</v>
      </c>
      <c r="J2379" t="s">
        <v>2139</v>
      </c>
      <c r="K2379" t="s">
        <v>4376</v>
      </c>
    </row>
    <row r="2380" spans="3:11" x14ac:dyDescent="0.3">
      <c r="C2380" t="s">
        <v>709</v>
      </c>
      <c r="D2380" t="s">
        <v>3</v>
      </c>
      <c r="E2380" t="s">
        <v>2141</v>
      </c>
      <c r="F2380" t="s">
        <v>2137</v>
      </c>
      <c r="G2380" t="s">
        <v>2138</v>
      </c>
      <c r="H2380" t="s">
        <v>2138</v>
      </c>
      <c r="I2380" t="s">
        <v>2138</v>
      </c>
      <c r="J2380" t="s">
        <v>2139</v>
      </c>
      <c r="K2380" t="s">
        <v>4377</v>
      </c>
    </row>
    <row r="2381" spans="3:11" x14ac:dyDescent="0.3">
      <c r="C2381" t="s">
        <v>710</v>
      </c>
      <c r="D2381" t="s">
        <v>3</v>
      </c>
      <c r="E2381" t="s">
        <v>2141</v>
      </c>
      <c r="F2381" t="s">
        <v>2137</v>
      </c>
      <c r="G2381" t="s">
        <v>2138</v>
      </c>
      <c r="H2381" t="s">
        <v>2138</v>
      </c>
      <c r="I2381" t="s">
        <v>2138</v>
      </c>
      <c r="J2381" t="s">
        <v>2139</v>
      </c>
      <c r="K2381" t="s">
        <v>4378</v>
      </c>
    </row>
    <row r="2382" spans="3:11" x14ac:dyDescent="0.3">
      <c r="C2382" t="s">
        <v>711</v>
      </c>
      <c r="D2382" t="s">
        <v>3</v>
      </c>
      <c r="E2382" t="s">
        <v>2141</v>
      </c>
      <c r="F2382" t="s">
        <v>2137</v>
      </c>
      <c r="G2382" t="s">
        <v>2138</v>
      </c>
      <c r="H2382" t="s">
        <v>2138</v>
      </c>
      <c r="I2382" t="s">
        <v>2138</v>
      </c>
      <c r="J2382" t="s">
        <v>2139</v>
      </c>
      <c r="K2382" t="s">
        <v>4379</v>
      </c>
    </row>
    <row r="2383" spans="3:11" x14ac:dyDescent="0.3">
      <c r="C2383" t="s">
        <v>712</v>
      </c>
      <c r="D2383" t="s">
        <v>3</v>
      </c>
      <c r="E2383" t="s">
        <v>2141</v>
      </c>
      <c r="F2383" t="s">
        <v>2137</v>
      </c>
      <c r="G2383" t="s">
        <v>2138</v>
      </c>
      <c r="H2383" t="s">
        <v>2138</v>
      </c>
      <c r="I2383" t="s">
        <v>2138</v>
      </c>
      <c r="J2383" t="s">
        <v>2139</v>
      </c>
      <c r="K2383" t="s">
        <v>4380</v>
      </c>
    </row>
    <row r="2384" spans="3:11" x14ac:dyDescent="0.3">
      <c r="C2384" t="s">
        <v>713</v>
      </c>
      <c r="D2384" t="s">
        <v>3</v>
      </c>
      <c r="E2384" t="s">
        <v>2141</v>
      </c>
      <c r="F2384" t="s">
        <v>2137</v>
      </c>
      <c r="G2384" t="s">
        <v>2138</v>
      </c>
      <c r="H2384" t="s">
        <v>2138</v>
      </c>
      <c r="I2384" t="s">
        <v>2138</v>
      </c>
      <c r="J2384" t="s">
        <v>2139</v>
      </c>
      <c r="K2384" t="s">
        <v>4381</v>
      </c>
    </row>
    <row r="2385" spans="3:11" x14ac:dyDescent="0.3">
      <c r="C2385" t="s">
        <v>714</v>
      </c>
      <c r="D2385" t="s">
        <v>3</v>
      </c>
      <c r="E2385" t="s">
        <v>2141</v>
      </c>
      <c r="F2385" t="s">
        <v>2137</v>
      </c>
      <c r="G2385" t="s">
        <v>2138</v>
      </c>
      <c r="H2385" t="s">
        <v>2138</v>
      </c>
      <c r="I2385" t="s">
        <v>2138</v>
      </c>
      <c r="J2385" t="s">
        <v>2139</v>
      </c>
      <c r="K2385" t="s">
        <v>4382</v>
      </c>
    </row>
    <row r="2386" spans="3:11" x14ac:dyDescent="0.3">
      <c r="C2386" t="s">
        <v>715</v>
      </c>
      <c r="D2386" t="s">
        <v>3</v>
      </c>
      <c r="E2386" t="s">
        <v>2141</v>
      </c>
      <c r="F2386" t="s">
        <v>2137</v>
      </c>
      <c r="G2386" t="s">
        <v>2138</v>
      </c>
      <c r="H2386" t="s">
        <v>2138</v>
      </c>
      <c r="I2386" t="s">
        <v>2138</v>
      </c>
      <c r="J2386" t="s">
        <v>2139</v>
      </c>
      <c r="K2386" t="s">
        <v>4383</v>
      </c>
    </row>
    <row r="2387" spans="3:11" x14ac:dyDescent="0.3">
      <c r="C2387" t="s">
        <v>716</v>
      </c>
      <c r="D2387" t="s">
        <v>3</v>
      </c>
      <c r="E2387" t="s">
        <v>2141</v>
      </c>
      <c r="F2387" t="s">
        <v>2137</v>
      </c>
      <c r="G2387" t="s">
        <v>2138</v>
      </c>
      <c r="H2387" t="s">
        <v>2138</v>
      </c>
      <c r="I2387" t="s">
        <v>2138</v>
      </c>
      <c r="J2387" t="s">
        <v>2139</v>
      </c>
      <c r="K2387" t="s">
        <v>4384</v>
      </c>
    </row>
    <row r="2388" spans="3:11" x14ac:dyDescent="0.3">
      <c r="C2388" t="s">
        <v>717</v>
      </c>
      <c r="D2388" t="s">
        <v>3</v>
      </c>
      <c r="E2388" t="s">
        <v>2141</v>
      </c>
      <c r="F2388" t="s">
        <v>2137</v>
      </c>
      <c r="G2388" t="s">
        <v>2138</v>
      </c>
      <c r="H2388" t="s">
        <v>2138</v>
      </c>
      <c r="I2388" t="s">
        <v>2138</v>
      </c>
      <c r="J2388" t="s">
        <v>2139</v>
      </c>
      <c r="K2388" t="s">
        <v>4385</v>
      </c>
    </row>
    <row r="2389" spans="3:11" x14ac:dyDescent="0.3">
      <c r="C2389" t="s">
        <v>718</v>
      </c>
      <c r="D2389" t="s">
        <v>3</v>
      </c>
      <c r="E2389" t="s">
        <v>2141</v>
      </c>
      <c r="F2389" t="s">
        <v>2137</v>
      </c>
      <c r="G2389" t="s">
        <v>2138</v>
      </c>
      <c r="H2389" t="s">
        <v>2138</v>
      </c>
      <c r="I2389" t="s">
        <v>2138</v>
      </c>
      <c r="J2389" t="s">
        <v>2139</v>
      </c>
      <c r="K2389" t="s">
        <v>4386</v>
      </c>
    </row>
    <row r="2390" spans="3:11" x14ac:dyDescent="0.3">
      <c r="C2390" t="s">
        <v>719</v>
      </c>
      <c r="D2390" t="s">
        <v>3</v>
      </c>
      <c r="E2390" t="s">
        <v>2141</v>
      </c>
      <c r="F2390" t="s">
        <v>2137</v>
      </c>
      <c r="G2390" t="s">
        <v>2138</v>
      </c>
      <c r="H2390" t="s">
        <v>2138</v>
      </c>
      <c r="I2390" t="s">
        <v>2138</v>
      </c>
      <c r="J2390" t="s">
        <v>2139</v>
      </c>
      <c r="K2390" t="s">
        <v>4387</v>
      </c>
    </row>
    <row r="2391" spans="3:11" x14ac:dyDescent="0.3">
      <c r="C2391" t="s">
        <v>720</v>
      </c>
      <c r="D2391" t="s">
        <v>3</v>
      </c>
      <c r="E2391" t="s">
        <v>2141</v>
      </c>
      <c r="F2391" t="s">
        <v>2137</v>
      </c>
      <c r="G2391" t="s">
        <v>2138</v>
      </c>
      <c r="H2391" t="s">
        <v>2138</v>
      </c>
      <c r="I2391" t="s">
        <v>2138</v>
      </c>
      <c r="J2391" t="s">
        <v>2139</v>
      </c>
      <c r="K2391" t="s">
        <v>4388</v>
      </c>
    </row>
    <row r="2392" spans="3:11" x14ac:dyDescent="0.3">
      <c r="C2392" t="s">
        <v>721</v>
      </c>
      <c r="D2392" t="s">
        <v>3</v>
      </c>
      <c r="E2392" t="s">
        <v>2141</v>
      </c>
      <c r="F2392" t="s">
        <v>2137</v>
      </c>
      <c r="G2392" t="s">
        <v>2138</v>
      </c>
      <c r="H2392" t="s">
        <v>2138</v>
      </c>
      <c r="I2392" t="s">
        <v>2138</v>
      </c>
      <c r="J2392" t="s">
        <v>2139</v>
      </c>
      <c r="K2392" t="s">
        <v>4389</v>
      </c>
    </row>
    <row r="2393" spans="3:11" x14ac:dyDescent="0.3">
      <c r="C2393" t="s">
        <v>722</v>
      </c>
      <c r="D2393" t="s">
        <v>3</v>
      </c>
      <c r="E2393" t="s">
        <v>2141</v>
      </c>
      <c r="F2393" t="s">
        <v>2137</v>
      </c>
      <c r="G2393" t="s">
        <v>2138</v>
      </c>
      <c r="H2393" t="s">
        <v>2138</v>
      </c>
      <c r="I2393" t="s">
        <v>2138</v>
      </c>
      <c r="J2393" t="s">
        <v>2139</v>
      </c>
      <c r="K2393" t="s">
        <v>4390</v>
      </c>
    </row>
    <row r="2394" spans="3:11" x14ac:dyDescent="0.3">
      <c r="C2394" t="s">
        <v>723</v>
      </c>
      <c r="D2394" t="s">
        <v>3</v>
      </c>
      <c r="E2394" t="s">
        <v>2141</v>
      </c>
      <c r="F2394" t="s">
        <v>2137</v>
      </c>
      <c r="G2394" t="s">
        <v>2138</v>
      </c>
      <c r="H2394" t="s">
        <v>2138</v>
      </c>
      <c r="I2394" t="s">
        <v>2138</v>
      </c>
      <c r="J2394" t="s">
        <v>2139</v>
      </c>
      <c r="K2394" t="s">
        <v>4391</v>
      </c>
    </row>
    <row r="2395" spans="3:11" x14ac:dyDescent="0.3">
      <c r="C2395" t="s">
        <v>725</v>
      </c>
      <c r="D2395" t="s">
        <v>3</v>
      </c>
      <c r="E2395" t="s">
        <v>2141</v>
      </c>
      <c r="F2395" t="s">
        <v>2137</v>
      </c>
      <c r="G2395" t="s">
        <v>2138</v>
      </c>
      <c r="H2395" t="s">
        <v>2138</v>
      </c>
      <c r="I2395" t="s">
        <v>2138</v>
      </c>
      <c r="J2395" t="s">
        <v>2139</v>
      </c>
      <c r="K2395" t="s">
        <v>4392</v>
      </c>
    </row>
    <row r="2396" spans="3:11" x14ac:dyDescent="0.3">
      <c r="C2396" t="s">
        <v>728</v>
      </c>
      <c r="D2396" t="s">
        <v>3</v>
      </c>
      <c r="E2396" t="s">
        <v>2141</v>
      </c>
      <c r="F2396" t="s">
        <v>2137</v>
      </c>
      <c r="G2396" t="s">
        <v>2138</v>
      </c>
      <c r="H2396" t="s">
        <v>2138</v>
      </c>
      <c r="I2396" t="s">
        <v>2138</v>
      </c>
      <c r="J2396" t="s">
        <v>2139</v>
      </c>
      <c r="K2396" t="s">
        <v>4393</v>
      </c>
    </row>
    <row r="2397" spans="3:11" x14ac:dyDescent="0.3">
      <c r="C2397" t="s">
        <v>744</v>
      </c>
      <c r="D2397" t="s">
        <v>3</v>
      </c>
      <c r="E2397" t="s">
        <v>2141</v>
      </c>
      <c r="F2397" t="s">
        <v>2137</v>
      </c>
      <c r="G2397" t="s">
        <v>2138</v>
      </c>
      <c r="H2397" t="s">
        <v>2138</v>
      </c>
      <c r="I2397" t="s">
        <v>2138</v>
      </c>
      <c r="J2397" t="s">
        <v>2139</v>
      </c>
      <c r="K2397" t="s">
        <v>4394</v>
      </c>
    </row>
    <row r="2398" spans="3:11" x14ac:dyDescent="0.3">
      <c r="C2398" t="s">
        <v>746</v>
      </c>
      <c r="D2398" t="s">
        <v>3</v>
      </c>
      <c r="E2398" t="s">
        <v>2141</v>
      </c>
      <c r="F2398" t="s">
        <v>2137</v>
      </c>
      <c r="G2398" t="s">
        <v>2138</v>
      </c>
      <c r="H2398" t="s">
        <v>2138</v>
      </c>
      <c r="I2398" t="s">
        <v>2138</v>
      </c>
      <c r="J2398" t="s">
        <v>2139</v>
      </c>
      <c r="K2398" t="s">
        <v>4395</v>
      </c>
    </row>
    <row r="2399" spans="3:11" x14ac:dyDescent="0.3">
      <c r="C2399" t="s">
        <v>760</v>
      </c>
      <c r="D2399" t="s">
        <v>3</v>
      </c>
      <c r="E2399" t="s">
        <v>2141</v>
      </c>
      <c r="F2399" t="s">
        <v>2137</v>
      </c>
      <c r="G2399" t="s">
        <v>2138</v>
      </c>
      <c r="H2399" t="s">
        <v>2138</v>
      </c>
      <c r="I2399" t="s">
        <v>2138</v>
      </c>
      <c r="J2399" t="s">
        <v>2139</v>
      </c>
      <c r="K2399" t="s">
        <v>4396</v>
      </c>
    </row>
    <row r="2400" spans="3:11" x14ac:dyDescent="0.3">
      <c r="C2400" t="s">
        <v>761</v>
      </c>
      <c r="D2400" t="s">
        <v>3</v>
      </c>
      <c r="E2400" t="s">
        <v>2141</v>
      </c>
      <c r="F2400" t="s">
        <v>2137</v>
      </c>
      <c r="G2400" t="s">
        <v>2138</v>
      </c>
      <c r="H2400" t="s">
        <v>2138</v>
      </c>
      <c r="I2400" t="s">
        <v>2138</v>
      </c>
      <c r="J2400" t="s">
        <v>2139</v>
      </c>
      <c r="K2400" t="s">
        <v>4397</v>
      </c>
    </row>
    <row r="2401" spans="3:11" x14ac:dyDescent="0.3">
      <c r="C2401" t="s">
        <v>762</v>
      </c>
      <c r="D2401" t="s">
        <v>3</v>
      </c>
      <c r="E2401" t="s">
        <v>2141</v>
      </c>
      <c r="F2401" t="s">
        <v>2137</v>
      </c>
      <c r="G2401" t="s">
        <v>2138</v>
      </c>
      <c r="H2401" t="s">
        <v>2138</v>
      </c>
      <c r="I2401" t="s">
        <v>2138</v>
      </c>
      <c r="J2401" t="s">
        <v>2139</v>
      </c>
      <c r="K2401" t="s">
        <v>4398</v>
      </c>
    </row>
    <row r="2402" spans="3:11" x14ac:dyDescent="0.3">
      <c r="C2402" t="s">
        <v>801</v>
      </c>
      <c r="D2402" t="s">
        <v>3</v>
      </c>
      <c r="E2402" t="s">
        <v>2141</v>
      </c>
      <c r="F2402" t="s">
        <v>2137</v>
      </c>
      <c r="G2402" t="s">
        <v>2138</v>
      </c>
      <c r="H2402" t="s">
        <v>2138</v>
      </c>
      <c r="I2402" t="s">
        <v>2138</v>
      </c>
      <c r="J2402" t="s">
        <v>2139</v>
      </c>
      <c r="K2402" t="s">
        <v>4399</v>
      </c>
    </row>
    <row r="2403" spans="3:11" x14ac:dyDescent="0.3">
      <c r="C2403" t="s">
        <v>802</v>
      </c>
      <c r="D2403" t="s">
        <v>3</v>
      </c>
      <c r="E2403" t="s">
        <v>2141</v>
      </c>
      <c r="F2403" t="s">
        <v>2137</v>
      </c>
      <c r="G2403" t="s">
        <v>2138</v>
      </c>
      <c r="H2403" t="s">
        <v>2138</v>
      </c>
      <c r="I2403" t="s">
        <v>2138</v>
      </c>
      <c r="J2403" t="s">
        <v>2139</v>
      </c>
      <c r="K2403" t="s">
        <v>4400</v>
      </c>
    </row>
    <row r="2404" spans="3:11" x14ac:dyDescent="0.3">
      <c r="C2404" t="s">
        <v>805</v>
      </c>
      <c r="D2404" t="s">
        <v>3</v>
      </c>
      <c r="E2404" t="s">
        <v>2141</v>
      </c>
      <c r="F2404" t="s">
        <v>2137</v>
      </c>
      <c r="G2404" t="s">
        <v>2138</v>
      </c>
      <c r="H2404" t="s">
        <v>2138</v>
      </c>
      <c r="I2404" t="s">
        <v>2138</v>
      </c>
      <c r="J2404" t="s">
        <v>2139</v>
      </c>
      <c r="K2404" t="s">
        <v>4401</v>
      </c>
    </row>
    <row r="2405" spans="3:11" x14ac:dyDescent="0.3">
      <c r="C2405" t="s">
        <v>806</v>
      </c>
      <c r="D2405" t="s">
        <v>3</v>
      </c>
      <c r="E2405" t="s">
        <v>2141</v>
      </c>
      <c r="F2405" t="s">
        <v>2137</v>
      </c>
      <c r="G2405" t="s">
        <v>2138</v>
      </c>
      <c r="H2405" t="s">
        <v>2138</v>
      </c>
      <c r="I2405" t="s">
        <v>2138</v>
      </c>
      <c r="J2405" t="s">
        <v>2139</v>
      </c>
      <c r="K2405" t="s">
        <v>4402</v>
      </c>
    </row>
    <row r="2406" spans="3:11" x14ac:dyDescent="0.3">
      <c r="C2406" t="s">
        <v>815</v>
      </c>
      <c r="D2406" t="s">
        <v>3</v>
      </c>
      <c r="E2406" t="s">
        <v>2141</v>
      </c>
      <c r="F2406" t="s">
        <v>2137</v>
      </c>
      <c r="G2406" t="s">
        <v>2138</v>
      </c>
      <c r="H2406" t="s">
        <v>2138</v>
      </c>
      <c r="I2406" t="s">
        <v>2138</v>
      </c>
      <c r="J2406" t="s">
        <v>2139</v>
      </c>
      <c r="K2406" t="s">
        <v>4403</v>
      </c>
    </row>
    <row r="2407" spans="3:11" x14ac:dyDescent="0.3">
      <c r="C2407" t="s">
        <v>819</v>
      </c>
      <c r="D2407" t="s">
        <v>3</v>
      </c>
      <c r="E2407" t="s">
        <v>2141</v>
      </c>
      <c r="F2407" t="s">
        <v>2137</v>
      </c>
      <c r="G2407" t="s">
        <v>2138</v>
      </c>
      <c r="H2407" t="s">
        <v>2138</v>
      </c>
      <c r="I2407" t="s">
        <v>2138</v>
      </c>
      <c r="J2407" t="s">
        <v>2139</v>
      </c>
      <c r="K2407" t="s">
        <v>4404</v>
      </c>
    </row>
    <row r="2408" spans="3:11" x14ac:dyDescent="0.3">
      <c r="C2408" t="s">
        <v>871</v>
      </c>
      <c r="D2408" t="s">
        <v>3</v>
      </c>
      <c r="E2408" t="s">
        <v>2141</v>
      </c>
      <c r="F2408" t="s">
        <v>2137</v>
      </c>
      <c r="G2408" t="s">
        <v>2138</v>
      </c>
      <c r="H2408" t="s">
        <v>2138</v>
      </c>
      <c r="I2408" t="s">
        <v>2138</v>
      </c>
      <c r="J2408" t="s">
        <v>2139</v>
      </c>
      <c r="K2408" t="s">
        <v>4405</v>
      </c>
    </row>
    <row r="2409" spans="3:11" x14ac:dyDescent="0.3">
      <c r="C2409" t="s">
        <v>883</v>
      </c>
      <c r="D2409" t="s">
        <v>3</v>
      </c>
      <c r="E2409" t="s">
        <v>2141</v>
      </c>
      <c r="F2409" t="s">
        <v>2137</v>
      </c>
      <c r="G2409" t="s">
        <v>2138</v>
      </c>
      <c r="H2409" t="s">
        <v>2138</v>
      </c>
      <c r="I2409" t="s">
        <v>2138</v>
      </c>
      <c r="J2409" t="s">
        <v>2139</v>
      </c>
      <c r="K2409" t="s">
        <v>4406</v>
      </c>
    </row>
    <row r="2410" spans="3:11" x14ac:dyDescent="0.3">
      <c r="C2410" t="s">
        <v>887</v>
      </c>
      <c r="D2410" t="s">
        <v>3</v>
      </c>
      <c r="E2410" t="s">
        <v>2141</v>
      </c>
      <c r="F2410" t="s">
        <v>2137</v>
      </c>
      <c r="G2410" t="s">
        <v>2138</v>
      </c>
      <c r="H2410" t="s">
        <v>2138</v>
      </c>
      <c r="I2410" t="s">
        <v>2138</v>
      </c>
      <c r="J2410" t="s">
        <v>2139</v>
      </c>
      <c r="K2410" t="s">
        <v>4407</v>
      </c>
    </row>
    <row r="2411" spans="3:11" x14ac:dyDescent="0.3">
      <c r="C2411" t="s">
        <v>889</v>
      </c>
      <c r="D2411" t="s">
        <v>3</v>
      </c>
      <c r="E2411" t="s">
        <v>2141</v>
      </c>
      <c r="F2411" t="s">
        <v>2137</v>
      </c>
      <c r="G2411" t="s">
        <v>2138</v>
      </c>
      <c r="H2411" t="s">
        <v>2138</v>
      </c>
      <c r="I2411" t="s">
        <v>2138</v>
      </c>
      <c r="J2411" t="s">
        <v>2139</v>
      </c>
      <c r="K2411" t="s">
        <v>4408</v>
      </c>
    </row>
    <row r="2412" spans="3:11" x14ac:dyDescent="0.3">
      <c r="C2412" t="s">
        <v>890</v>
      </c>
      <c r="D2412" t="s">
        <v>3</v>
      </c>
      <c r="E2412" t="s">
        <v>2141</v>
      </c>
      <c r="F2412" t="s">
        <v>2137</v>
      </c>
      <c r="G2412" t="s">
        <v>2138</v>
      </c>
      <c r="H2412" t="s">
        <v>2138</v>
      </c>
      <c r="I2412" t="s">
        <v>2138</v>
      </c>
      <c r="J2412" t="s">
        <v>2139</v>
      </c>
      <c r="K2412" t="s">
        <v>4409</v>
      </c>
    </row>
    <row r="2413" spans="3:11" x14ac:dyDescent="0.3">
      <c r="C2413" t="s">
        <v>893</v>
      </c>
      <c r="D2413" t="s">
        <v>3</v>
      </c>
      <c r="E2413" t="s">
        <v>2141</v>
      </c>
      <c r="F2413" t="s">
        <v>2137</v>
      </c>
      <c r="G2413" t="s">
        <v>2138</v>
      </c>
      <c r="H2413" t="s">
        <v>2138</v>
      </c>
      <c r="I2413" t="s">
        <v>2138</v>
      </c>
      <c r="J2413" t="s">
        <v>2139</v>
      </c>
      <c r="K2413" t="s">
        <v>4410</v>
      </c>
    </row>
    <row r="2414" spans="3:11" x14ac:dyDescent="0.3">
      <c r="C2414" t="s">
        <v>899</v>
      </c>
      <c r="D2414" t="s">
        <v>3</v>
      </c>
      <c r="E2414" t="s">
        <v>2141</v>
      </c>
      <c r="F2414" t="s">
        <v>2137</v>
      </c>
      <c r="G2414" t="s">
        <v>2138</v>
      </c>
      <c r="H2414" t="s">
        <v>2138</v>
      </c>
      <c r="I2414" t="s">
        <v>2138</v>
      </c>
      <c r="J2414" t="s">
        <v>2139</v>
      </c>
      <c r="K2414" t="s">
        <v>4411</v>
      </c>
    </row>
    <row r="2415" spans="3:11" x14ac:dyDescent="0.3">
      <c r="C2415" t="s">
        <v>4412</v>
      </c>
      <c r="D2415" t="s">
        <v>3</v>
      </c>
      <c r="E2415" t="s">
        <v>2141</v>
      </c>
      <c r="F2415" t="s">
        <v>2137</v>
      </c>
      <c r="G2415" t="s">
        <v>2138</v>
      </c>
      <c r="H2415" t="s">
        <v>2138</v>
      </c>
      <c r="I2415" t="s">
        <v>2138</v>
      </c>
      <c r="J2415" t="s">
        <v>2139</v>
      </c>
      <c r="K2415" t="s">
        <v>4413</v>
      </c>
    </row>
    <row r="2416" spans="3:11" x14ac:dyDescent="0.3">
      <c r="C2416" t="s">
        <v>4414</v>
      </c>
      <c r="D2416" t="s">
        <v>3</v>
      </c>
      <c r="E2416" t="s">
        <v>2141</v>
      </c>
      <c r="F2416" t="s">
        <v>2137</v>
      </c>
      <c r="G2416" t="s">
        <v>2138</v>
      </c>
      <c r="H2416" t="s">
        <v>2138</v>
      </c>
      <c r="I2416" t="s">
        <v>2138</v>
      </c>
      <c r="J2416" t="s">
        <v>2139</v>
      </c>
      <c r="K2416" t="s">
        <v>4415</v>
      </c>
    </row>
    <row r="2417" spans="3:11" x14ac:dyDescent="0.3">
      <c r="C2417" t="s">
        <v>4416</v>
      </c>
      <c r="D2417" t="s">
        <v>3</v>
      </c>
      <c r="E2417" t="s">
        <v>2141</v>
      </c>
      <c r="F2417" t="s">
        <v>2137</v>
      </c>
      <c r="G2417" t="s">
        <v>2138</v>
      </c>
      <c r="H2417" t="s">
        <v>2138</v>
      </c>
      <c r="I2417" t="s">
        <v>2138</v>
      </c>
      <c r="J2417" t="s">
        <v>2139</v>
      </c>
      <c r="K2417" t="s">
        <v>4417</v>
      </c>
    </row>
    <row r="2418" spans="3:11" x14ac:dyDescent="0.3">
      <c r="C2418" t="s">
        <v>4418</v>
      </c>
      <c r="D2418" t="s">
        <v>3</v>
      </c>
      <c r="E2418" t="s">
        <v>2141</v>
      </c>
      <c r="F2418" t="s">
        <v>2137</v>
      </c>
      <c r="G2418" t="s">
        <v>2138</v>
      </c>
      <c r="H2418" t="s">
        <v>2138</v>
      </c>
      <c r="I2418" t="s">
        <v>2138</v>
      </c>
      <c r="J2418" t="s">
        <v>2139</v>
      </c>
      <c r="K2418" t="s">
        <v>4419</v>
      </c>
    </row>
    <row r="2419" spans="3:11" x14ac:dyDescent="0.3">
      <c r="C2419" t="s">
        <v>4420</v>
      </c>
      <c r="D2419" t="s">
        <v>3</v>
      </c>
      <c r="E2419" t="s">
        <v>2141</v>
      </c>
      <c r="F2419" t="s">
        <v>2137</v>
      </c>
      <c r="G2419" t="s">
        <v>2138</v>
      </c>
      <c r="H2419" t="s">
        <v>2138</v>
      </c>
      <c r="I2419" t="s">
        <v>2138</v>
      </c>
      <c r="J2419" t="s">
        <v>2139</v>
      </c>
      <c r="K2419" t="s">
        <v>4421</v>
      </c>
    </row>
    <row r="2420" spans="3:11" x14ac:dyDescent="0.3">
      <c r="C2420" t="s">
        <v>4422</v>
      </c>
      <c r="D2420" t="s">
        <v>3</v>
      </c>
      <c r="E2420" t="s">
        <v>2141</v>
      </c>
      <c r="F2420" t="s">
        <v>2137</v>
      </c>
      <c r="G2420" t="s">
        <v>2138</v>
      </c>
      <c r="H2420" t="s">
        <v>2138</v>
      </c>
      <c r="I2420" t="s">
        <v>2138</v>
      </c>
      <c r="J2420" t="s">
        <v>2139</v>
      </c>
      <c r="K2420" t="s">
        <v>4423</v>
      </c>
    </row>
    <row r="2421" spans="3:11" x14ac:dyDescent="0.3">
      <c r="C2421" t="s">
        <v>4424</v>
      </c>
      <c r="D2421" t="s">
        <v>3</v>
      </c>
      <c r="E2421" t="s">
        <v>2141</v>
      </c>
      <c r="F2421" t="s">
        <v>2137</v>
      </c>
      <c r="G2421" t="s">
        <v>2138</v>
      </c>
      <c r="H2421" t="s">
        <v>2138</v>
      </c>
      <c r="I2421" t="s">
        <v>2138</v>
      </c>
      <c r="J2421" t="s">
        <v>2139</v>
      </c>
      <c r="K2421" t="s">
        <v>4425</v>
      </c>
    </row>
    <row r="2422" spans="3:11" x14ac:dyDescent="0.3">
      <c r="C2422" t="s">
        <v>4426</v>
      </c>
      <c r="D2422" t="s">
        <v>3</v>
      </c>
      <c r="E2422" t="s">
        <v>2141</v>
      </c>
      <c r="F2422" t="s">
        <v>2137</v>
      </c>
      <c r="G2422" t="s">
        <v>2138</v>
      </c>
      <c r="H2422" t="s">
        <v>2138</v>
      </c>
      <c r="I2422" t="s">
        <v>2138</v>
      </c>
      <c r="J2422" t="s">
        <v>2139</v>
      </c>
      <c r="K2422" t="s">
        <v>4427</v>
      </c>
    </row>
    <row r="2423" spans="3:11" x14ac:dyDescent="0.3">
      <c r="C2423" t="s">
        <v>4428</v>
      </c>
      <c r="D2423" t="s">
        <v>3</v>
      </c>
      <c r="E2423" t="s">
        <v>2141</v>
      </c>
      <c r="F2423" t="s">
        <v>2137</v>
      </c>
      <c r="G2423" t="s">
        <v>2138</v>
      </c>
      <c r="H2423" t="s">
        <v>2138</v>
      </c>
      <c r="I2423" t="s">
        <v>2138</v>
      </c>
      <c r="J2423" t="s">
        <v>2139</v>
      </c>
      <c r="K2423" t="s">
        <v>4429</v>
      </c>
    </row>
    <row r="2424" spans="3:11" x14ac:dyDescent="0.3">
      <c r="C2424" t="s">
        <v>4430</v>
      </c>
      <c r="D2424" t="s">
        <v>3</v>
      </c>
      <c r="E2424" t="s">
        <v>2141</v>
      </c>
      <c r="F2424" t="s">
        <v>2137</v>
      </c>
      <c r="G2424" t="s">
        <v>2138</v>
      </c>
      <c r="H2424" t="s">
        <v>2138</v>
      </c>
      <c r="I2424" t="s">
        <v>2138</v>
      </c>
      <c r="J2424" t="s">
        <v>2139</v>
      </c>
      <c r="K2424" t="s">
        <v>4431</v>
      </c>
    </row>
    <row r="2425" spans="3:11" x14ac:dyDescent="0.3">
      <c r="C2425" t="s">
        <v>4432</v>
      </c>
      <c r="D2425" t="s">
        <v>3</v>
      </c>
      <c r="E2425" t="s">
        <v>2141</v>
      </c>
      <c r="F2425" t="s">
        <v>2137</v>
      </c>
      <c r="G2425" t="s">
        <v>2138</v>
      </c>
      <c r="H2425" t="s">
        <v>2138</v>
      </c>
      <c r="I2425" t="s">
        <v>2138</v>
      </c>
      <c r="J2425" t="s">
        <v>2139</v>
      </c>
      <c r="K2425" t="s">
        <v>4433</v>
      </c>
    </row>
    <row r="2426" spans="3:11" x14ac:dyDescent="0.3">
      <c r="C2426" t="s">
        <v>4434</v>
      </c>
      <c r="D2426" t="s">
        <v>3</v>
      </c>
      <c r="E2426" t="s">
        <v>2141</v>
      </c>
      <c r="F2426" t="s">
        <v>2137</v>
      </c>
      <c r="G2426" t="s">
        <v>2138</v>
      </c>
      <c r="H2426" t="s">
        <v>2138</v>
      </c>
      <c r="I2426" t="s">
        <v>2138</v>
      </c>
      <c r="J2426" t="s">
        <v>2139</v>
      </c>
      <c r="K2426" t="s">
        <v>4435</v>
      </c>
    </row>
    <row r="2427" spans="3:11" x14ac:dyDescent="0.3">
      <c r="C2427" t="s">
        <v>4436</v>
      </c>
      <c r="D2427" t="s">
        <v>3</v>
      </c>
      <c r="E2427" t="s">
        <v>2141</v>
      </c>
      <c r="F2427" t="s">
        <v>2137</v>
      </c>
      <c r="G2427" t="s">
        <v>2138</v>
      </c>
      <c r="H2427" t="s">
        <v>2138</v>
      </c>
      <c r="I2427" t="s">
        <v>2138</v>
      </c>
      <c r="J2427" t="s">
        <v>2139</v>
      </c>
      <c r="K2427" t="s">
        <v>4437</v>
      </c>
    </row>
    <row r="2428" spans="3:11" x14ac:dyDescent="0.3">
      <c r="C2428" t="s">
        <v>4438</v>
      </c>
      <c r="D2428" t="s">
        <v>3</v>
      </c>
      <c r="E2428" t="s">
        <v>2141</v>
      </c>
      <c r="F2428" t="s">
        <v>2137</v>
      </c>
      <c r="G2428" t="s">
        <v>2138</v>
      </c>
      <c r="H2428" t="s">
        <v>2138</v>
      </c>
      <c r="I2428" t="s">
        <v>2138</v>
      </c>
      <c r="J2428" t="s">
        <v>2139</v>
      </c>
      <c r="K2428" t="s">
        <v>4439</v>
      </c>
    </row>
    <row r="2429" spans="3:11" x14ac:dyDescent="0.3">
      <c r="C2429" t="s">
        <v>4440</v>
      </c>
      <c r="D2429" t="s">
        <v>3</v>
      </c>
      <c r="E2429" t="s">
        <v>2141</v>
      </c>
      <c r="F2429" t="s">
        <v>2137</v>
      </c>
      <c r="G2429" t="s">
        <v>2138</v>
      </c>
      <c r="H2429" t="s">
        <v>2138</v>
      </c>
      <c r="I2429" t="s">
        <v>2138</v>
      </c>
      <c r="J2429" t="s">
        <v>2139</v>
      </c>
      <c r="K2429" t="s">
        <v>4441</v>
      </c>
    </row>
    <row r="2430" spans="3:11" x14ac:dyDescent="0.3">
      <c r="C2430" t="s">
        <v>4442</v>
      </c>
      <c r="D2430" t="s">
        <v>3</v>
      </c>
      <c r="E2430" t="s">
        <v>2141</v>
      </c>
      <c r="F2430" t="s">
        <v>2137</v>
      </c>
      <c r="G2430" t="s">
        <v>2138</v>
      </c>
      <c r="H2430" t="s">
        <v>2138</v>
      </c>
      <c r="I2430" t="s">
        <v>2138</v>
      </c>
      <c r="J2430" t="s">
        <v>2139</v>
      </c>
      <c r="K2430" t="s">
        <v>4443</v>
      </c>
    </row>
    <row r="2431" spans="3:11" x14ac:dyDescent="0.3">
      <c r="C2431" t="s">
        <v>4444</v>
      </c>
      <c r="D2431" t="s">
        <v>3</v>
      </c>
      <c r="E2431" t="s">
        <v>2141</v>
      </c>
      <c r="F2431" t="s">
        <v>2137</v>
      </c>
      <c r="G2431" t="s">
        <v>2138</v>
      </c>
      <c r="H2431" t="s">
        <v>2138</v>
      </c>
      <c r="I2431" t="s">
        <v>2138</v>
      </c>
      <c r="J2431" t="s">
        <v>2139</v>
      </c>
      <c r="K2431" t="s">
        <v>4445</v>
      </c>
    </row>
    <row r="2432" spans="3:11" x14ac:dyDescent="0.3">
      <c r="C2432" t="s">
        <v>4446</v>
      </c>
      <c r="D2432" t="s">
        <v>3</v>
      </c>
      <c r="E2432" t="s">
        <v>2141</v>
      </c>
      <c r="F2432" t="s">
        <v>2137</v>
      </c>
      <c r="G2432" t="s">
        <v>2138</v>
      </c>
      <c r="H2432" t="s">
        <v>2138</v>
      </c>
      <c r="I2432" t="s">
        <v>2138</v>
      </c>
      <c r="J2432" t="s">
        <v>2139</v>
      </c>
      <c r="K2432" t="s">
        <v>4447</v>
      </c>
    </row>
    <row r="2433" spans="3:11" x14ac:dyDescent="0.3">
      <c r="C2433" t="s">
        <v>4448</v>
      </c>
      <c r="D2433" t="s">
        <v>3</v>
      </c>
      <c r="E2433" t="s">
        <v>2141</v>
      </c>
      <c r="F2433" t="s">
        <v>2137</v>
      </c>
      <c r="G2433" t="s">
        <v>2138</v>
      </c>
      <c r="H2433" t="s">
        <v>2138</v>
      </c>
      <c r="I2433" t="s">
        <v>2138</v>
      </c>
      <c r="J2433" t="s">
        <v>2139</v>
      </c>
      <c r="K2433" t="s">
        <v>4449</v>
      </c>
    </row>
    <row r="2434" spans="3:11" x14ac:dyDescent="0.3">
      <c r="C2434" t="s">
        <v>4450</v>
      </c>
      <c r="D2434" t="s">
        <v>3</v>
      </c>
      <c r="E2434" t="s">
        <v>2141</v>
      </c>
      <c r="F2434" t="s">
        <v>2137</v>
      </c>
      <c r="G2434" t="s">
        <v>2138</v>
      </c>
      <c r="H2434" t="s">
        <v>2138</v>
      </c>
      <c r="I2434" t="s">
        <v>2138</v>
      </c>
      <c r="J2434" t="s">
        <v>2139</v>
      </c>
      <c r="K2434" t="s">
        <v>4451</v>
      </c>
    </row>
    <row r="2435" spans="3:11" x14ac:dyDescent="0.3">
      <c r="C2435" t="s">
        <v>4452</v>
      </c>
      <c r="D2435" t="s">
        <v>3</v>
      </c>
      <c r="E2435" t="s">
        <v>2141</v>
      </c>
      <c r="F2435" t="s">
        <v>2137</v>
      </c>
      <c r="G2435" t="s">
        <v>2138</v>
      </c>
      <c r="H2435" t="s">
        <v>2138</v>
      </c>
      <c r="I2435" t="s">
        <v>2138</v>
      </c>
      <c r="J2435" t="s">
        <v>2139</v>
      </c>
      <c r="K2435" t="s">
        <v>4453</v>
      </c>
    </row>
    <row r="2436" spans="3:11" x14ac:dyDescent="0.3">
      <c r="C2436" t="s">
        <v>4454</v>
      </c>
      <c r="D2436" t="s">
        <v>3</v>
      </c>
      <c r="E2436" t="s">
        <v>2141</v>
      </c>
      <c r="F2436" t="s">
        <v>2137</v>
      </c>
      <c r="G2436" t="s">
        <v>2138</v>
      </c>
      <c r="H2436" t="s">
        <v>2138</v>
      </c>
      <c r="I2436" t="s">
        <v>2138</v>
      </c>
      <c r="J2436" t="s">
        <v>2139</v>
      </c>
      <c r="K2436" t="s">
        <v>4455</v>
      </c>
    </row>
    <row r="2437" spans="3:11" x14ac:dyDescent="0.3">
      <c r="C2437" t="s">
        <v>4456</v>
      </c>
      <c r="D2437" t="s">
        <v>3</v>
      </c>
      <c r="E2437" t="s">
        <v>2141</v>
      </c>
      <c r="F2437" t="s">
        <v>2137</v>
      </c>
      <c r="G2437" t="s">
        <v>2138</v>
      </c>
      <c r="H2437" t="s">
        <v>2138</v>
      </c>
      <c r="I2437" t="s">
        <v>2138</v>
      </c>
      <c r="J2437" t="s">
        <v>2139</v>
      </c>
      <c r="K2437" t="s">
        <v>4457</v>
      </c>
    </row>
    <row r="2438" spans="3:11" x14ac:dyDescent="0.3">
      <c r="C2438" t="s">
        <v>4458</v>
      </c>
      <c r="D2438" t="s">
        <v>3</v>
      </c>
      <c r="E2438" t="s">
        <v>2141</v>
      </c>
      <c r="F2438" t="s">
        <v>2137</v>
      </c>
      <c r="G2438" t="s">
        <v>2138</v>
      </c>
      <c r="H2438" t="s">
        <v>2138</v>
      </c>
      <c r="I2438" t="s">
        <v>2138</v>
      </c>
      <c r="J2438" t="s">
        <v>2139</v>
      </c>
      <c r="K2438" t="s">
        <v>4459</v>
      </c>
    </row>
    <row r="2439" spans="3:11" x14ac:dyDescent="0.3">
      <c r="C2439" t="s">
        <v>4460</v>
      </c>
      <c r="D2439" t="s">
        <v>3</v>
      </c>
      <c r="E2439" t="s">
        <v>2141</v>
      </c>
      <c r="F2439" t="s">
        <v>2137</v>
      </c>
      <c r="G2439" t="s">
        <v>2138</v>
      </c>
      <c r="H2439" t="s">
        <v>2138</v>
      </c>
      <c r="I2439" t="s">
        <v>2138</v>
      </c>
      <c r="J2439" t="s">
        <v>2139</v>
      </c>
      <c r="K2439" t="s">
        <v>4461</v>
      </c>
    </row>
    <row r="2440" spans="3:11" x14ac:dyDescent="0.3">
      <c r="C2440" t="s">
        <v>4462</v>
      </c>
      <c r="D2440" t="s">
        <v>3</v>
      </c>
      <c r="E2440" t="s">
        <v>2141</v>
      </c>
      <c r="F2440" t="s">
        <v>2137</v>
      </c>
      <c r="G2440" t="s">
        <v>2138</v>
      </c>
      <c r="H2440" t="s">
        <v>2138</v>
      </c>
      <c r="I2440" t="s">
        <v>2138</v>
      </c>
      <c r="J2440" t="s">
        <v>2139</v>
      </c>
      <c r="K2440" t="s">
        <v>4463</v>
      </c>
    </row>
    <row r="2441" spans="3:11" x14ac:dyDescent="0.3">
      <c r="C2441" t="s">
        <v>4464</v>
      </c>
      <c r="D2441" t="s">
        <v>3</v>
      </c>
      <c r="E2441" t="s">
        <v>2141</v>
      </c>
      <c r="F2441" t="s">
        <v>2137</v>
      </c>
      <c r="G2441" t="s">
        <v>2138</v>
      </c>
      <c r="H2441" t="s">
        <v>2138</v>
      </c>
      <c r="I2441" t="s">
        <v>2138</v>
      </c>
      <c r="J2441" t="s">
        <v>2139</v>
      </c>
      <c r="K2441" t="s">
        <v>4465</v>
      </c>
    </row>
    <row r="2442" spans="3:11" x14ac:dyDescent="0.3">
      <c r="C2442" t="s">
        <v>4466</v>
      </c>
      <c r="D2442" t="s">
        <v>3</v>
      </c>
      <c r="E2442" t="s">
        <v>2141</v>
      </c>
      <c r="F2442" t="s">
        <v>2137</v>
      </c>
      <c r="G2442" t="s">
        <v>2138</v>
      </c>
      <c r="H2442" t="s">
        <v>2138</v>
      </c>
      <c r="I2442" t="s">
        <v>2138</v>
      </c>
      <c r="J2442" t="s">
        <v>2139</v>
      </c>
      <c r="K2442" t="s">
        <v>4467</v>
      </c>
    </row>
    <row r="2443" spans="3:11" x14ac:dyDescent="0.3">
      <c r="C2443" t="s">
        <v>4468</v>
      </c>
      <c r="D2443" t="s">
        <v>3</v>
      </c>
      <c r="E2443" t="s">
        <v>2141</v>
      </c>
      <c r="F2443" t="s">
        <v>2137</v>
      </c>
      <c r="G2443" t="s">
        <v>2138</v>
      </c>
      <c r="H2443" t="s">
        <v>2138</v>
      </c>
      <c r="I2443" t="s">
        <v>2138</v>
      </c>
      <c r="J2443" t="s">
        <v>2139</v>
      </c>
      <c r="K2443" t="s">
        <v>4469</v>
      </c>
    </row>
    <row r="2444" spans="3:11" x14ac:dyDescent="0.3">
      <c r="C2444" t="s">
        <v>4470</v>
      </c>
      <c r="D2444" t="s">
        <v>3</v>
      </c>
      <c r="E2444" t="s">
        <v>2141</v>
      </c>
      <c r="F2444" t="s">
        <v>2137</v>
      </c>
      <c r="G2444" t="s">
        <v>2138</v>
      </c>
      <c r="H2444" t="s">
        <v>2138</v>
      </c>
      <c r="I2444" t="s">
        <v>2138</v>
      </c>
      <c r="J2444" t="s">
        <v>2139</v>
      </c>
      <c r="K2444" t="s">
        <v>4471</v>
      </c>
    </row>
    <row r="2445" spans="3:11" x14ac:dyDescent="0.3">
      <c r="C2445" t="s">
        <v>4472</v>
      </c>
      <c r="D2445" t="s">
        <v>3</v>
      </c>
      <c r="E2445" t="s">
        <v>2141</v>
      </c>
      <c r="F2445" t="s">
        <v>2137</v>
      </c>
      <c r="G2445" t="s">
        <v>2138</v>
      </c>
      <c r="H2445" t="s">
        <v>2138</v>
      </c>
      <c r="I2445" t="s">
        <v>2138</v>
      </c>
      <c r="J2445" t="s">
        <v>2139</v>
      </c>
      <c r="K2445" t="s">
        <v>4473</v>
      </c>
    </row>
    <row r="2446" spans="3:11" x14ac:dyDescent="0.3">
      <c r="C2446" t="s">
        <v>4474</v>
      </c>
      <c r="D2446" t="s">
        <v>3</v>
      </c>
      <c r="E2446" t="s">
        <v>2141</v>
      </c>
      <c r="F2446" t="s">
        <v>2137</v>
      </c>
      <c r="G2446" t="s">
        <v>2138</v>
      </c>
      <c r="H2446" t="s">
        <v>2138</v>
      </c>
      <c r="I2446" t="s">
        <v>2138</v>
      </c>
      <c r="J2446" t="s">
        <v>2139</v>
      </c>
      <c r="K2446" t="s">
        <v>4475</v>
      </c>
    </row>
    <row r="2447" spans="3:11" x14ac:dyDescent="0.3">
      <c r="C2447" t="s">
        <v>4476</v>
      </c>
      <c r="D2447" t="s">
        <v>3</v>
      </c>
      <c r="E2447" t="s">
        <v>2141</v>
      </c>
      <c r="F2447" t="s">
        <v>2137</v>
      </c>
      <c r="G2447" t="s">
        <v>2138</v>
      </c>
      <c r="H2447" t="s">
        <v>2138</v>
      </c>
      <c r="I2447" t="s">
        <v>2138</v>
      </c>
      <c r="J2447" t="s">
        <v>2139</v>
      </c>
      <c r="K2447" t="s">
        <v>4477</v>
      </c>
    </row>
    <row r="2448" spans="3:11" x14ac:dyDescent="0.3">
      <c r="C2448" t="s">
        <v>4478</v>
      </c>
      <c r="D2448" t="s">
        <v>3</v>
      </c>
      <c r="E2448" t="s">
        <v>2141</v>
      </c>
      <c r="F2448" t="s">
        <v>2137</v>
      </c>
      <c r="G2448" t="s">
        <v>2138</v>
      </c>
      <c r="H2448" t="s">
        <v>2138</v>
      </c>
      <c r="I2448" t="s">
        <v>2138</v>
      </c>
      <c r="J2448" t="s">
        <v>2139</v>
      </c>
      <c r="K2448" t="s">
        <v>4479</v>
      </c>
    </row>
    <row r="2449" spans="3:11" x14ac:dyDescent="0.3">
      <c r="C2449" t="s">
        <v>4480</v>
      </c>
      <c r="D2449" t="s">
        <v>3</v>
      </c>
      <c r="E2449" t="s">
        <v>2141</v>
      </c>
      <c r="F2449" t="s">
        <v>2137</v>
      </c>
      <c r="G2449" t="s">
        <v>2138</v>
      </c>
      <c r="H2449" t="s">
        <v>2138</v>
      </c>
      <c r="I2449" t="s">
        <v>2138</v>
      </c>
      <c r="J2449" t="s">
        <v>2139</v>
      </c>
      <c r="K2449" t="s">
        <v>4481</v>
      </c>
    </row>
    <row r="2450" spans="3:11" x14ac:dyDescent="0.3">
      <c r="C2450" t="s">
        <v>4482</v>
      </c>
      <c r="D2450" t="s">
        <v>3</v>
      </c>
      <c r="E2450" t="s">
        <v>2141</v>
      </c>
      <c r="F2450" t="s">
        <v>2137</v>
      </c>
      <c r="G2450" t="s">
        <v>2138</v>
      </c>
      <c r="H2450" t="s">
        <v>2138</v>
      </c>
      <c r="I2450" t="s">
        <v>2138</v>
      </c>
      <c r="J2450" t="s">
        <v>2139</v>
      </c>
      <c r="K2450" t="s">
        <v>4483</v>
      </c>
    </row>
    <row r="2451" spans="3:11" x14ac:dyDescent="0.3">
      <c r="C2451" t="s">
        <v>4484</v>
      </c>
      <c r="D2451" t="s">
        <v>3</v>
      </c>
      <c r="E2451" t="s">
        <v>2141</v>
      </c>
      <c r="F2451" t="s">
        <v>2137</v>
      </c>
      <c r="G2451" t="s">
        <v>2138</v>
      </c>
      <c r="H2451" t="s">
        <v>2138</v>
      </c>
      <c r="I2451" t="s">
        <v>2138</v>
      </c>
      <c r="J2451" t="s">
        <v>2139</v>
      </c>
      <c r="K2451" t="s">
        <v>4485</v>
      </c>
    </row>
    <row r="2452" spans="3:11" x14ac:dyDescent="0.3">
      <c r="C2452" t="s">
        <v>4486</v>
      </c>
      <c r="D2452" t="s">
        <v>3</v>
      </c>
      <c r="E2452" t="s">
        <v>2141</v>
      </c>
      <c r="F2452" t="s">
        <v>2137</v>
      </c>
      <c r="G2452" t="s">
        <v>2138</v>
      </c>
      <c r="H2452" t="s">
        <v>2138</v>
      </c>
      <c r="I2452" t="s">
        <v>2138</v>
      </c>
      <c r="J2452" t="s">
        <v>2139</v>
      </c>
      <c r="K2452" t="s">
        <v>4487</v>
      </c>
    </row>
    <row r="2453" spans="3:11" x14ac:dyDescent="0.3">
      <c r="C2453" t="s">
        <v>4488</v>
      </c>
      <c r="D2453" t="s">
        <v>3</v>
      </c>
      <c r="E2453" t="s">
        <v>2141</v>
      </c>
      <c r="F2453" t="s">
        <v>2137</v>
      </c>
      <c r="G2453" t="s">
        <v>2138</v>
      </c>
      <c r="H2453" t="s">
        <v>2138</v>
      </c>
      <c r="I2453" t="s">
        <v>2138</v>
      </c>
      <c r="J2453" t="s">
        <v>2139</v>
      </c>
      <c r="K2453" t="s">
        <v>4489</v>
      </c>
    </row>
    <row r="2454" spans="3:11" x14ac:dyDescent="0.3">
      <c r="C2454" t="s">
        <v>4490</v>
      </c>
      <c r="D2454" t="s">
        <v>3</v>
      </c>
      <c r="E2454" t="s">
        <v>2141</v>
      </c>
      <c r="F2454" t="s">
        <v>2137</v>
      </c>
      <c r="G2454" t="s">
        <v>2138</v>
      </c>
      <c r="H2454" t="s">
        <v>2138</v>
      </c>
      <c r="I2454" t="s">
        <v>2138</v>
      </c>
      <c r="J2454" t="s">
        <v>2139</v>
      </c>
      <c r="K2454" t="s">
        <v>4491</v>
      </c>
    </row>
    <row r="2455" spans="3:11" x14ac:dyDescent="0.3">
      <c r="C2455" t="s">
        <v>4492</v>
      </c>
      <c r="D2455" t="s">
        <v>3</v>
      </c>
      <c r="E2455" t="s">
        <v>2141</v>
      </c>
      <c r="F2455" t="s">
        <v>2137</v>
      </c>
      <c r="G2455" t="s">
        <v>2138</v>
      </c>
      <c r="H2455" t="s">
        <v>2138</v>
      </c>
      <c r="I2455" t="s">
        <v>2138</v>
      </c>
      <c r="J2455" t="s">
        <v>2139</v>
      </c>
      <c r="K2455" t="s">
        <v>4493</v>
      </c>
    </row>
    <row r="2456" spans="3:11" x14ac:dyDescent="0.3">
      <c r="C2456" t="s">
        <v>4494</v>
      </c>
      <c r="D2456" t="s">
        <v>3</v>
      </c>
      <c r="E2456" t="s">
        <v>2141</v>
      </c>
      <c r="F2456" t="s">
        <v>2137</v>
      </c>
      <c r="G2456" t="s">
        <v>2138</v>
      </c>
      <c r="H2456" t="s">
        <v>2138</v>
      </c>
      <c r="I2456" t="s">
        <v>2138</v>
      </c>
      <c r="J2456" t="s">
        <v>2139</v>
      </c>
      <c r="K2456" t="s">
        <v>4495</v>
      </c>
    </row>
    <row r="2457" spans="3:11" x14ac:dyDescent="0.3">
      <c r="C2457" t="s">
        <v>4496</v>
      </c>
      <c r="D2457" t="s">
        <v>3</v>
      </c>
      <c r="E2457" t="s">
        <v>2141</v>
      </c>
      <c r="F2457" t="s">
        <v>2137</v>
      </c>
      <c r="G2457" t="s">
        <v>2138</v>
      </c>
      <c r="H2457" t="s">
        <v>2138</v>
      </c>
      <c r="I2457" t="s">
        <v>2138</v>
      </c>
      <c r="J2457" t="s">
        <v>2139</v>
      </c>
      <c r="K2457" t="s">
        <v>4497</v>
      </c>
    </row>
    <row r="2458" spans="3:11" x14ac:dyDescent="0.3">
      <c r="C2458" t="s">
        <v>4498</v>
      </c>
      <c r="D2458" t="s">
        <v>3</v>
      </c>
      <c r="E2458" t="s">
        <v>2141</v>
      </c>
      <c r="F2458" t="s">
        <v>2137</v>
      </c>
      <c r="G2458" t="s">
        <v>2138</v>
      </c>
      <c r="H2458" t="s">
        <v>2138</v>
      </c>
      <c r="I2458" t="s">
        <v>2138</v>
      </c>
      <c r="J2458" t="s">
        <v>2139</v>
      </c>
      <c r="K2458" t="s">
        <v>4499</v>
      </c>
    </row>
    <row r="2459" spans="3:11" x14ac:dyDescent="0.3">
      <c r="C2459" t="s">
        <v>4500</v>
      </c>
      <c r="D2459" t="s">
        <v>3</v>
      </c>
      <c r="E2459" t="s">
        <v>2141</v>
      </c>
      <c r="F2459" t="s">
        <v>2137</v>
      </c>
      <c r="G2459" t="s">
        <v>2138</v>
      </c>
      <c r="H2459" t="s">
        <v>2138</v>
      </c>
      <c r="I2459" t="s">
        <v>2138</v>
      </c>
      <c r="J2459" t="s">
        <v>2139</v>
      </c>
      <c r="K2459" t="s">
        <v>4501</v>
      </c>
    </row>
    <row r="2460" spans="3:11" x14ac:dyDescent="0.3">
      <c r="C2460" t="s">
        <v>4502</v>
      </c>
      <c r="D2460" t="s">
        <v>3</v>
      </c>
      <c r="E2460" t="s">
        <v>2141</v>
      </c>
      <c r="F2460" t="s">
        <v>2137</v>
      </c>
      <c r="G2460" t="s">
        <v>2138</v>
      </c>
      <c r="H2460" t="s">
        <v>2138</v>
      </c>
      <c r="I2460" t="s">
        <v>2138</v>
      </c>
      <c r="J2460" t="s">
        <v>2139</v>
      </c>
      <c r="K2460" t="s">
        <v>4503</v>
      </c>
    </row>
    <row r="2461" spans="3:11" x14ac:dyDescent="0.3">
      <c r="C2461" t="s">
        <v>4504</v>
      </c>
      <c r="D2461" t="s">
        <v>3</v>
      </c>
      <c r="E2461" t="s">
        <v>2141</v>
      </c>
      <c r="F2461" t="s">
        <v>2137</v>
      </c>
      <c r="G2461" t="s">
        <v>2138</v>
      </c>
      <c r="H2461" t="s">
        <v>2138</v>
      </c>
      <c r="I2461" t="s">
        <v>2138</v>
      </c>
      <c r="J2461" t="s">
        <v>2139</v>
      </c>
      <c r="K2461" t="s">
        <v>4505</v>
      </c>
    </row>
    <row r="2462" spans="3:11" x14ac:dyDescent="0.3">
      <c r="C2462" t="s">
        <v>4506</v>
      </c>
      <c r="D2462" t="s">
        <v>3</v>
      </c>
      <c r="E2462" t="s">
        <v>2141</v>
      </c>
      <c r="F2462" t="s">
        <v>2137</v>
      </c>
      <c r="G2462" t="s">
        <v>2138</v>
      </c>
      <c r="H2462" t="s">
        <v>2138</v>
      </c>
      <c r="I2462" t="s">
        <v>2138</v>
      </c>
      <c r="J2462" t="s">
        <v>2139</v>
      </c>
      <c r="K2462" t="s">
        <v>4507</v>
      </c>
    </row>
    <row r="2463" spans="3:11" x14ac:dyDescent="0.3">
      <c r="C2463" t="s">
        <v>4508</v>
      </c>
      <c r="D2463" t="s">
        <v>3</v>
      </c>
      <c r="E2463" t="s">
        <v>2141</v>
      </c>
      <c r="F2463" t="s">
        <v>2137</v>
      </c>
      <c r="G2463" t="s">
        <v>2138</v>
      </c>
      <c r="H2463" t="s">
        <v>2138</v>
      </c>
      <c r="I2463" t="s">
        <v>2138</v>
      </c>
      <c r="J2463" t="s">
        <v>2139</v>
      </c>
      <c r="K2463" t="s">
        <v>4509</v>
      </c>
    </row>
    <row r="2464" spans="3:11" x14ac:dyDescent="0.3">
      <c r="C2464" t="s">
        <v>4510</v>
      </c>
      <c r="D2464" t="s">
        <v>3</v>
      </c>
      <c r="E2464" t="s">
        <v>2141</v>
      </c>
      <c r="F2464" t="s">
        <v>2137</v>
      </c>
      <c r="G2464" t="s">
        <v>2138</v>
      </c>
      <c r="H2464" t="s">
        <v>2138</v>
      </c>
      <c r="I2464" t="s">
        <v>2138</v>
      </c>
      <c r="J2464" t="s">
        <v>2139</v>
      </c>
      <c r="K2464" t="s">
        <v>4511</v>
      </c>
    </row>
    <row r="2465" spans="3:11" x14ac:dyDescent="0.3">
      <c r="C2465" t="s">
        <v>4512</v>
      </c>
      <c r="D2465" t="s">
        <v>3</v>
      </c>
      <c r="E2465" t="s">
        <v>2141</v>
      </c>
      <c r="F2465" t="s">
        <v>2137</v>
      </c>
      <c r="G2465" t="s">
        <v>2138</v>
      </c>
      <c r="H2465" t="s">
        <v>2138</v>
      </c>
      <c r="I2465" t="s">
        <v>2138</v>
      </c>
      <c r="J2465" t="s">
        <v>2139</v>
      </c>
      <c r="K2465" t="s">
        <v>4513</v>
      </c>
    </row>
    <row r="2466" spans="3:11" x14ac:dyDescent="0.3">
      <c r="C2466" t="s">
        <v>4514</v>
      </c>
      <c r="D2466" t="s">
        <v>3</v>
      </c>
      <c r="E2466" t="s">
        <v>2141</v>
      </c>
      <c r="F2466" t="s">
        <v>2137</v>
      </c>
      <c r="G2466" t="s">
        <v>2138</v>
      </c>
      <c r="H2466" t="s">
        <v>2138</v>
      </c>
      <c r="I2466" t="s">
        <v>2138</v>
      </c>
      <c r="J2466" t="s">
        <v>2139</v>
      </c>
      <c r="K2466" t="s">
        <v>4515</v>
      </c>
    </row>
    <row r="2467" spans="3:11" x14ac:dyDescent="0.3">
      <c r="C2467" t="s">
        <v>4516</v>
      </c>
      <c r="D2467" t="s">
        <v>3</v>
      </c>
      <c r="E2467" t="s">
        <v>2141</v>
      </c>
      <c r="F2467" t="s">
        <v>2137</v>
      </c>
      <c r="G2467" t="s">
        <v>2138</v>
      </c>
      <c r="H2467" t="s">
        <v>2138</v>
      </c>
      <c r="I2467" t="s">
        <v>2138</v>
      </c>
      <c r="J2467" t="s">
        <v>2139</v>
      </c>
      <c r="K2467" t="s">
        <v>4517</v>
      </c>
    </row>
    <row r="2468" spans="3:11" x14ac:dyDescent="0.3">
      <c r="C2468" t="s">
        <v>4518</v>
      </c>
      <c r="D2468" t="s">
        <v>3</v>
      </c>
      <c r="E2468" t="s">
        <v>2141</v>
      </c>
      <c r="F2468" t="s">
        <v>2137</v>
      </c>
      <c r="G2468" t="s">
        <v>2138</v>
      </c>
      <c r="H2468" t="s">
        <v>2138</v>
      </c>
      <c r="I2468" t="s">
        <v>2138</v>
      </c>
      <c r="J2468" t="s">
        <v>2139</v>
      </c>
      <c r="K2468" t="s">
        <v>4519</v>
      </c>
    </row>
    <row r="2469" spans="3:11" x14ac:dyDescent="0.3">
      <c r="C2469" t="s">
        <v>4520</v>
      </c>
      <c r="D2469" t="s">
        <v>3</v>
      </c>
      <c r="E2469" t="s">
        <v>2141</v>
      </c>
      <c r="F2469" t="s">
        <v>2137</v>
      </c>
      <c r="G2469" t="s">
        <v>2138</v>
      </c>
      <c r="H2469" t="s">
        <v>2138</v>
      </c>
      <c r="I2469" t="s">
        <v>2138</v>
      </c>
      <c r="J2469" t="s">
        <v>2139</v>
      </c>
      <c r="K2469" t="s">
        <v>4521</v>
      </c>
    </row>
    <row r="2470" spans="3:11" x14ac:dyDescent="0.3">
      <c r="C2470" t="s">
        <v>4522</v>
      </c>
      <c r="D2470" t="s">
        <v>3</v>
      </c>
      <c r="E2470" t="s">
        <v>2141</v>
      </c>
      <c r="F2470" t="s">
        <v>2137</v>
      </c>
      <c r="G2470" t="s">
        <v>2138</v>
      </c>
      <c r="H2470" t="s">
        <v>2138</v>
      </c>
      <c r="I2470" t="s">
        <v>2138</v>
      </c>
      <c r="J2470" t="s">
        <v>2139</v>
      </c>
      <c r="K2470" t="s">
        <v>4523</v>
      </c>
    </row>
    <row r="2471" spans="3:11" x14ac:dyDescent="0.3">
      <c r="C2471" t="s">
        <v>4524</v>
      </c>
      <c r="D2471" t="s">
        <v>3</v>
      </c>
      <c r="E2471" t="s">
        <v>2141</v>
      </c>
      <c r="F2471" t="s">
        <v>2137</v>
      </c>
      <c r="G2471" t="s">
        <v>2138</v>
      </c>
      <c r="H2471" t="s">
        <v>2138</v>
      </c>
      <c r="I2471" t="s">
        <v>2138</v>
      </c>
      <c r="J2471" t="s">
        <v>2139</v>
      </c>
      <c r="K2471" t="s">
        <v>4525</v>
      </c>
    </row>
    <row r="2472" spans="3:11" x14ac:dyDescent="0.3">
      <c r="C2472" t="s">
        <v>4526</v>
      </c>
      <c r="D2472" t="s">
        <v>3</v>
      </c>
      <c r="E2472" t="s">
        <v>2141</v>
      </c>
      <c r="F2472" t="s">
        <v>2137</v>
      </c>
      <c r="G2472" t="s">
        <v>2138</v>
      </c>
      <c r="H2472" t="s">
        <v>2138</v>
      </c>
      <c r="I2472" t="s">
        <v>2138</v>
      </c>
      <c r="J2472" t="s">
        <v>2139</v>
      </c>
      <c r="K2472" t="s">
        <v>4527</v>
      </c>
    </row>
    <row r="2473" spans="3:11" x14ac:dyDescent="0.3">
      <c r="C2473" t="s">
        <v>4528</v>
      </c>
      <c r="D2473" t="s">
        <v>3</v>
      </c>
      <c r="E2473" t="s">
        <v>2141</v>
      </c>
      <c r="F2473" t="s">
        <v>2137</v>
      </c>
      <c r="G2473" t="s">
        <v>2138</v>
      </c>
      <c r="H2473" t="s">
        <v>2138</v>
      </c>
      <c r="I2473" t="s">
        <v>2138</v>
      </c>
      <c r="J2473" t="s">
        <v>2139</v>
      </c>
      <c r="K2473" t="s">
        <v>4529</v>
      </c>
    </row>
    <row r="2474" spans="3:11" x14ac:dyDescent="0.3">
      <c r="C2474" t="s">
        <v>4530</v>
      </c>
      <c r="D2474" t="s">
        <v>3</v>
      </c>
      <c r="E2474" t="s">
        <v>2141</v>
      </c>
      <c r="F2474" t="s">
        <v>2137</v>
      </c>
      <c r="G2474" t="s">
        <v>2138</v>
      </c>
      <c r="H2474" t="s">
        <v>2138</v>
      </c>
      <c r="I2474" t="s">
        <v>2138</v>
      </c>
      <c r="J2474" t="s">
        <v>2139</v>
      </c>
      <c r="K2474" t="s">
        <v>4531</v>
      </c>
    </row>
    <row r="2475" spans="3:11" x14ac:dyDescent="0.3">
      <c r="C2475" t="s">
        <v>936</v>
      </c>
      <c r="D2475" t="s">
        <v>3</v>
      </c>
      <c r="E2475" t="s">
        <v>2141</v>
      </c>
      <c r="F2475" t="s">
        <v>2137</v>
      </c>
      <c r="G2475" t="s">
        <v>2138</v>
      </c>
      <c r="H2475" t="s">
        <v>2138</v>
      </c>
      <c r="I2475" t="s">
        <v>2138</v>
      </c>
      <c r="J2475" t="s">
        <v>2139</v>
      </c>
      <c r="K2475" t="s">
        <v>4532</v>
      </c>
    </row>
    <row r="2476" spans="3:11" x14ac:dyDescent="0.3">
      <c r="C2476" t="s">
        <v>937</v>
      </c>
      <c r="D2476" t="s">
        <v>3</v>
      </c>
      <c r="E2476" t="s">
        <v>2141</v>
      </c>
      <c r="F2476" t="s">
        <v>2137</v>
      </c>
      <c r="G2476" t="s">
        <v>2138</v>
      </c>
      <c r="H2476" t="s">
        <v>2138</v>
      </c>
      <c r="I2476" t="s">
        <v>2138</v>
      </c>
      <c r="J2476" t="s">
        <v>2139</v>
      </c>
      <c r="K2476" t="s">
        <v>4533</v>
      </c>
    </row>
    <row r="2477" spans="3:11" x14ac:dyDescent="0.3">
      <c r="C2477" t="s">
        <v>938</v>
      </c>
      <c r="D2477" t="s">
        <v>3</v>
      </c>
      <c r="E2477" t="s">
        <v>2141</v>
      </c>
      <c r="F2477" t="s">
        <v>2137</v>
      </c>
      <c r="G2477" t="s">
        <v>2138</v>
      </c>
      <c r="H2477" t="s">
        <v>2138</v>
      </c>
      <c r="I2477" t="s">
        <v>2138</v>
      </c>
      <c r="J2477" t="s">
        <v>2139</v>
      </c>
      <c r="K2477" t="s">
        <v>4534</v>
      </c>
    </row>
    <row r="2478" spans="3:11" x14ac:dyDescent="0.3">
      <c r="C2478" t="s">
        <v>939</v>
      </c>
      <c r="D2478" t="s">
        <v>3</v>
      </c>
      <c r="E2478" t="s">
        <v>2141</v>
      </c>
      <c r="F2478" t="s">
        <v>2137</v>
      </c>
      <c r="G2478" t="s">
        <v>2138</v>
      </c>
      <c r="H2478" t="s">
        <v>2138</v>
      </c>
      <c r="I2478" t="s">
        <v>2138</v>
      </c>
      <c r="J2478" t="s">
        <v>2139</v>
      </c>
      <c r="K2478" t="s">
        <v>4535</v>
      </c>
    </row>
    <row r="2479" spans="3:11" x14ac:dyDescent="0.3">
      <c r="C2479" t="s">
        <v>955</v>
      </c>
      <c r="D2479" t="s">
        <v>3</v>
      </c>
      <c r="E2479" t="s">
        <v>2141</v>
      </c>
      <c r="F2479" t="s">
        <v>2137</v>
      </c>
      <c r="G2479" t="s">
        <v>2138</v>
      </c>
      <c r="H2479" t="s">
        <v>2138</v>
      </c>
      <c r="I2479" t="s">
        <v>2138</v>
      </c>
      <c r="J2479" t="s">
        <v>2139</v>
      </c>
      <c r="K2479" t="s">
        <v>4536</v>
      </c>
    </row>
    <row r="2480" spans="3:11" x14ac:dyDescent="0.3">
      <c r="C2480" t="s">
        <v>1001</v>
      </c>
      <c r="D2480" t="s">
        <v>3</v>
      </c>
      <c r="E2480" t="s">
        <v>2141</v>
      </c>
      <c r="F2480" t="s">
        <v>2137</v>
      </c>
      <c r="G2480" t="s">
        <v>2138</v>
      </c>
      <c r="H2480" t="s">
        <v>2138</v>
      </c>
      <c r="I2480" t="s">
        <v>2138</v>
      </c>
      <c r="J2480" t="s">
        <v>2139</v>
      </c>
      <c r="K2480" t="s">
        <v>4537</v>
      </c>
    </row>
    <row r="2481" spans="3:11" x14ac:dyDescent="0.3">
      <c r="C2481" t="s">
        <v>1002</v>
      </c>
      <c r="D2481" t="s">
        <v>3</v>
      </c>
      <c r="E2481" t="s">
        <v>2141</v>
      </c>
      <c r="F2481" t="s">
        <v>2137</v>
      </c>
      <c r="G2481" t="s">
        <v>2138</v>
      </c>
      <c r="H2481" t="s">
        <v>2138</v>
      </c>
      <c r="I2481" t="s">
        <v>2138</v>
      </c>
      <c r="J2481" t="s">
        <v>2139</v>
      </c>
      <c r="K2481" t="s">
        <v>4538</v>
      </c>
    </row>
    <row r="2482" spans="3:11" x14ac:dyDescent="0.3">
      <c r="C2482" t="s">
        <v>1003</v>
      </c>
      <c r="D2482" t="s">
        <v>3</v>
      </c>
      <c r="E2482" t="s">
        <v>2141</v>
      </c>
      <c r="F2482" t="s">
        <v>2137</v>
      </c>
      <c r="G2482" t="s">
        <v>2138</v>
      </c>
      <c r="H2482" t="s">
        <v>2138</v>
      </c>
      <c r="I2482" t="s">
        <v>2138</v>
      </c>
      <c r="J2482" t="s">
        <v>2139</v>
      </c>
      <c r="K2482" t="s">
        <v>4539</v>
      </c>
    </row>
    <row r="2483" spans="3:11" x14ac:dyDescent="0.3">
      <c r="C2483" t="s">
        <v>1004</v>
      </c>
      <c r="D2483" t="s">
        <v>3</v>
      </c>
      <c r="E2483" t="s">
        <v>2141</v>
      </c>
      <c r="F2483" t="s">
        <v>2137</v>
      </c>
      <c r="G2483" t="s">
        <v>2138</v>
      </c>
      <c r="H2483" t="s">
        <v>2138</v>
      </c>
      <c r="I2483" t="s">
        <v>2138</v>
      </c>
      <c r="J2483" t="s">
        <v>2139</v>
      </c>
      <c r="K2483" t="s">
        <v>4540</v>
      </c>
    </row>
    <row r="2484" spans="3:11" x14ac:dyDescent="0.3">
      <c r="C2484" t="s">
        <v>1039</v>
      </c>
      <c r="D2484" t="s">
        <v>3</v>
      </c>
      <c r="E2484" t="s">
        <v>2141</v>
      </c>
      <c r="F2484" t="s">
        <v>2137</v>
      </c>
      <c r="G2484" t="s">
        <v>2138</v>
      </c>
      <c r="H2484" t="s">
        <v>2138</v>
      </c>
      <c r="I2484" t="s">
        <v>2138</v>
      </c>
      <c r="J2484" t="s">
        <v>2139</v>
      </c>
      <c r="K2484" t="s">
        <v>4541</v>
      </c>
    </row>
    <row r="2485" spans="3:11" x14ac:dyDescent="0.3">
      <c r="C2485" t="s">
        <v>1040</v>
      </c>
      <c r="D2485" t="s">
        <v>3</v>
      </c>
      <c r="E2485" t="s">
        <v>2141</v>
      </c>
      <c r="F2485" t="s">
        <v>2137</v>
      </c>
      <c r="G2485" t="s">
        <v>2138</v>
      </c>
      <c r="H2485" t="s">
        <v>2138</v>
      </c>
      <c r="I2485" t="s">
        <v>2138</v>
      </c>
      <c r="J2485" t="s">
        <v>2139</v>
      </c>
      <c r="K2485" t="s">
        <v>4542</v>
      </c>
    </row>
    <row r="2486" spans="3:11" x14ac:dyDescent="0.3">
      <c r="C2486" t="s">
        <v>1116</v>
      </c>
      <c r="D2486" t="s">
        <v>3</v>
      </c>
      <c r="E2486" t="s">
        <v>2141</v>
      </c>
      <c r="F2486" t="s">
        <v>2137</v>
      </c>
      <c r="G2486" t="s">
        <v>2138</v>
      </c>
      <c r="H2486" t="s">
        <v>2138</v>
      </c>
      <c r="I2486" t="s">
        <v>2138</v>
      </c>
      <c r="J2486" t="s">
        <v>2139</v>
      </c>
      <c r="K2486" t="s">
        <v>4543</v>
      </c>
    </row>
    <row r="2487" spans="3:11" x14ac:dyDescent="0.3">
      <c r="C2487" t="s">
        <v>1117</v>
      </c>
      <c r="D2487" t="s">
        <v>3</v>
      </c>
      <c r="E2487" t="s">
        <v>2141</v>
      </c>
      <c r="F2487" t="s">
        <v>2137</v>
      </c>
      <c r="G2487" t="s">
        <v>2138</v>
      </c>
      <c r="H2487" t="s">
        <v>2138</v>
      </c>
      <c r="I2487" t="s">
        <v>2138</v>
      </c>
      <c r="J2487" t="s">
        <v>2139</v>
      </c>
      <c r="K2487" t="s">
        <v>4544</v>
      </c>
    </row>
    <row r="2488" spans="3:11" x14ac:dyDescent="0.3">
      <c r="C2488" t="s">
        <v>1118</v>
      </c>
      <c r="D2488" t="s">
        <v>3</v>
      </c>
      <c r="E2488" t="s">
        <v>2141</v>
      </c>
      <c r="F2488" t="s">
        <v>2137</v>
      </c>
      <c r="G2488" t="s">
        <v>2138</v>
      </c>
      <c r="H2488" t="s">
        <v>2138</v>
      </c>
      <c r="I2488" t="s">
        <v>2138</v>
      </c>
      <c r="J2488" t="s">
        <v>2139</v>
      </c>
      <c r="K2488" t="s">
        <v>4545</v>
      </c>
    </row>
    <row r="2489" spans="3:11" x14ac:dyDescent="0.3">
      <c r="C2489" t="s">
        <v>1119</v>
      </c>
      <c r="D2489" t="s">
        <v>3</v>
      </c>
      <c r="E2489" t="s">
        <v>2141</v>
      </c>
      <c r="F2489" t="s">
        <v>2137</v>
      </c>
      <c r="G2489" t="s">
        <v>2138</v>
      </c>
      <c r="H2489" t="s">
        <v>2138</v>
      </c>
      <c r="I2489" t="s">
        <v>2138</v>
      </c>
      <c r="J2489" t="s">
        <v>2139</v>
      </c>
      <c r="K2489" t="s">
        <v>4546</v>
      </c>
    </row>
    <row r="2490" spans="3:11" x14ac:dyDescent="0.3">
      <c r="C2490" t="s">
        <v>1171</v>
      </c>
      <c r="D2490" t="s">
        <v>3</v>
      </c>
      <c r="E2490" t="s">
        <v>2141</v>
      </c>
      <c r="F2490" t="s">
        <v>2137</v>
      </c>
      <c r="G2490" t="s">
        <v>2138</v>
      </c>
      <c r="H2490" t="s">
        <v>2138</v>
      </c>
      <c r="I2490" t="s">
        <v>2138</v>
      </c>
      <c r="J2490" t="s">
        <v>2139</v>
      </c>
      <c r="K2490" t="s">
        <v>4547</v>
      </c>
    </row>
    <row r="2491" spans="3:11" x14ac:dyDescent="0.3">
      <c r="C2491" t="s">
        <v>1173</v>
      </c>
      <c r="D2491" t="s">
        <v>3</v>
      </c>
      <c r="E2491" t="s">
        <v>2141</v>
      </c>
      <c r="F2491" t="s">
        <v>2137</v>
      </c>
      <c r="G2491" t="s">
        <v>2138</v>
      </c>
      <c r="H2491" t="s">
        <v>2138</v>
      </c>
      <c r="I2491" t="s">
        <v>2138</v>
      </c>
      <c r="J2491" t="s">
        <v>2139</v>
      </c>
      <c r="K2491" t="s">
        <v>4548</v>
      </c>
    </row>
    <row r="2492" spans="3:11" x14ac:dyDescent="0.3">
      <c r="C2492" t="s">
        <v>1174</v>
      </c>
      <c r="D2492" t="s">
        <v>3</v>
      </c>
      <c r="E2492" t="s">
        <v>2141</v>
      </c>
      <c r="F2492" t="s">
        <v>2137</v>
      </c>
      <c r="G2492" t="s">
        <v>2138</v>
      </c>
      <c r="H2492" t="s">
        <v>2138</v>
      </c>
      <c r="I2492" t="s">
        <v>2138</v>
      </c>
      <c r="J2492" t="s">
        <v>2139</v>
      </c>
      <c r="K2492" t="s">
        <v>4549</v>
      </c>
    </row>
    <row r="2493" spans="3:11" x14ac:dyDescent="0.3">
      <c r="C2493" t="s">
        <v>1179</v>
      </c>
      <c r="D2493" t="s">
        <v>3</v>
      </c>
      <c r="E2493" t="s">
        <v>2141</v>
      </c>
      <c r="F2493" t="s">
        <v>2137</v>
      </c>
      <c r="G2493" t="s">
        <v>2138</v>
      </c>
      <c r="H2493" t="s">
        <v>2138</v>
      </c>
      <c r="I2493" t="s">
        <v>2138</v>
      </c>
      <c r="J2493" t="s">
        <v>2139</v>
      </c>
      <c r="K2493" t="s">
        <v>4550</v>
      </c>
    </row>
    <row r="2494" spans="3:11" x14ac:dyDescent="0.3">
      <c r="C2494" t="s">
        <v>1183</v>
      </c>
      <c r="D2494" t="s">
        <v>3</v>
      </c>
      <c r="E2494" t="s">
        <v>2141</v>
      </c>
      <c r="F2494" t="s">
        <v>2137</v>
      </c>
      <c r="G2494" t="s">
        <v>2138</v>
      </c>
      <c r="H2494" t="s">
        <v>2138</v>
      </c>
      <c r="I2494" t="s">
        <v>2138</v>
      </c>
      <c r="J2494" t="s">
        <v>2139</v>
      </c>
      <c r="K2494" t="s">
        <v>4551</v>
      </c>
    </row>
    <row r="2495" spans="3:11" x14ac:dyDescent="0.3">
      <c r="C2495" t="s">
        <v>1184</v>
      </c>
      <c r="D2495" t="s">
        <v>3</v>
      </c>
      <c r="E2495" t="s">
        <v>2141</v>
      </c>
      <c r="F2495" t="s">
        <v>2137</v>
      </c>
      <c r="G2495" t="s">
        <v>2138</v>
      </c>
      <c r="H2495" t="s">
        <v>2138</v>
      </c>
      <c r="I2495" t="s">
        <v>2138</v>
      </c>
      <c r="J2495" t="s">
        <v>2139</v>
      </c>
      <c r="K2495" t="s">
        <v>4552</v>
      </c>
    </row>
    <row r="2496" spans="3:11" x14ac:dyDescent="0.3">
      <c r="C2496" t="s">
        <v>1185</v>
      </c>
      <c r="D2496" t="s">
        <v>3</v>
      </c>
      <c r="E2496" t="s">
        <v>2141</v>
      </c>
      <c r="F2496" t="s">
        <v>2137</v>
      </c>
      <c r="G2496" t="s">
        <v>2138</v>
      </c>
      <c r="H2496" t="s">
        <v>2138</v>
      </c>
      <c r="I2496" t="s">
        <v>2138</v>
      </c>
      <c r="J2496" t="s">
        <v>2139</v>
      </c>
      <c r="K2496" t="s">
        <v>4553</v>
      </c>
    </row>
    <row r="2497" spans="3:11" x14ac:dyDescent="0.3">
      <c r="C2497" t="s">
        <v>1186</v>
      </c>
      <c r="D2497" t="s">
        <v>3</v>
      </c>
      <c r="E2497" t="s">
        <v>2141</v>
      </c>
      <c r="F2497" t="s">
        <v>2137</v>
      </c>
      <c r="G2497" t="s">
        <v>2138</v>
      </c>
      <c r="H2497" t="s">
        <v>2138</v>
      </c>
      <c r="I2497" t="s">
        <v>2138</v>
      </c>
      <c r="J2497" t="s">
        <v>2139</v>
      </c>
      <c r="K2497" t="s">
        <v>4554</v>
      </c>
    </row>
    <row r="2498" spans="3:11" x14ac:dyDescent="0.3">
      <c r="C2498" t="s">
        <v>1187</v>
      </c>
      <c r="D2498" t="s">
        <v>3</v>
      </c>
      <c r="E2498" t="s">
        <v>2141</v>
      </c>
      <c r="F2498" t="s">
        <v>2137</v>
      </c>
      <c r="G2498" t="s">
        <v>2138</v>
      </c>
      <c r="H2498" t="s">
        <v>2138</v>
      </c>
      <c r="I2498" t="s">
        <v>2138</v>
      </c>
      <c r="J2498" t="s">
        <v>2139</v>
      </c>
      <c r="K2498" t="s">
        <v>4555</v>
      </c>
    </row>
    <row r="2499" spans="3:11" x14ac:dyDescent="0.3">
      <c r="C2499" t="s">
        <v>1188</v>
      </c>
      <c r="D2499" t="s">
        <v>3</v>
      </c>
      <c r="E2499" t="s">
        <v>2141</v>
      </c>
      <c r="F2499" t="s">
        <v>2137</v>
      </c>
      <c r="G2499" t="s">
        <v>2138</v>
      </c>
      <c r="H2499" t="s">
        <v>2138</v>
      </c>
      <c r="I2499" t="s">
        <v>2138</v>
      </c>
      <c r="J2499" t="s">
        <v>2139</v>
      </c>
      <c r="K2499" t="s">
        <v>4556</v>
      </c>
    </row>
    <row r="2500" spans="3:11" x14ac:dyDescent="0.3">
      <c r="C2500" t="s">
        <v>1189</v>
      </c>
      <c r="D2500" t="s">
        <v>3</v>
      </c>
      <c r="E2500" t="s">
        <v>2141</v>
      </c>
      <c r="F2500" t="s">
        <v>2137</v>
      </c>
      <c r="G2500" t="s">
        <v>2138</v>
      </c>
      <c r="H2500" t="s">
        <v>2138</v>
      </c>
      <c r="I2500" t="s">
        <v>2138</v>
      </c>
      <c r="J2500" t="s">
        <v>2139</v>
      </c>
      <c r="K2500" t="s">
        <v>4557</v>
      </c>
    </row>
    <row r="2501" spans="3:11" x14ac:dyDescent="0.3">
      <c r="C2501" t="s">
        <v>1190</v>
      </c>
      <c r="D2501" t="s">
        <v>3</v>
      </c>
      <c r="E2501" t="s">
        <v>2141</v>
      </c>
      <c r="F2501" t="s">
        <v>2137</v>
      </c>
      <c r="G2501" t="s">
        <v>2138</v>
      </c>
      <c r="H2501" t="s">
        <v>2138</v>
      </c>
      <c r="I2501" t="s">
        <v>2138</v>
      </c>
      <c r="J2501" t="s">
        <v>2139</v>
      </c>
      <c r="K2501" t="s">
        <v>4558</v>
      </c>
    </row>
    <row r="2502" spans="3:11" x14ac:dyDescent="0.3">
      <c r="C2502" t="s">
        <v>1191</v>
      </c>
      <c r="D2502" t="s">
        <v>3</v>
      </c>
      <c r="E2502" t="s">
        <v>2141</v>
      </c>
      <c r="F2502" t="s">
        <v>2137</v>
      </c>
      <c r="G2502" t="s">
        <v>2138</v>
      </c>
      <c r="H2502" t="s">
        <v>2138</v>
      </c>
      <c r="I2502" t="s">
        <v>2138</v>
      </c>
      <c r="J2502" t="s">
        <v>2139</v>
      </c>
      <c r="K2502" t="s">
        <v>4559</v>
      </c>
    </row>
    <row r="2503" spans="3:11" x14ac:dyDescent="0.3">
      <c r="C2503" t="s">
        <v>1192</v>
      </c>
      <c r="D2503" t="s">
        <v>3</v>
      </c>
      <c r="E2503" t="s">
        <v>2141</v>
      </c>
      <c r="F2503" t="s">
        <v>2137</v>
      </c>
      <c r="G2503" t="s">
        <v>2138</v>
      </c>
      <c r="H2503" t="s">
        <v>2138</v>
      </c>
      <c r="I2503" t="s">
        <v>2138</v>
      </c>
      <c r="J2503" t="s">
        <v>2139</v>
      </c>
      <c r="K2503" t="s">
        <v>4560</v>
      </c>
    </row>
    <row r="2504" spans="3:11" x14ac:dyDescent="0.3">
      <c r="C2504" t="s">
        <v>1193</v>
      </c>
      <c r="D2504" t="s">
        <v>3</v>
      </c>
      <c r="E2504" t="s">
        <v>2141</v>
      </c>
      <c r="F2504" t="s">
        <v>2137</v>
      </c>
      <c r="G2504" t="s">
        <v>2138</v>
      </c>
      <c r="H2504" t="s">
        <v>2138</v>
      </c>
      <c r="I2504" t="s">
        <v>2138</v>
      </c>
      <c r="J2504" t="s">
        <v>2139</v>
      </c>
      <c r="K2504" t="s">
        <v>4561</v>
      </c>
    </row>
    <row r="2505" spans="3:11" x14ac:dyDescent="0.3">
      <c r="C2505" t="s">
        <v>1194</v>
      </c>
      <c r="D2505" t="s">
        <v>3</v>
      </c>
      <c r="E2505" t="s">
        <v>2141</v>
      </c>
      <c r="F2505" t="s">
        <v>2137</v>
      </c>
      <c r="G2505" t="s">
        <v>2138</v>
      </c>
      <c r="H2505" t="s">
        <v>2138</v>
      </c>
      <c r="I2505" t="s">
        <v>2138</v>
      </c>
      <c r="J2505" t="s">
        <v>2139</v>
      </c>
      <c r="K2505" t="s">
        <v>4562</v>
      </c>
    </row>
    <row r="2506" spans="3:11" x14ac:dyDescent="0.3">
      <c r="C2506" t="s">
        <v>1195</v>
      </c>
      <c r="D2506" t="s">
        <v>3</v>
      </c>
      <c r="E2506" t="s">
        <v>2141</v>
      </c>
      <c r="F2506" t="s">
        <v>2137</v>
      </c>
      <c r="G2506" t="s">
        <v>2138</v>
      </c>
      <c r="H2506" t="s">
        <v>2138</v>
      </c>
      <c r="I2506" t="s">
        <v>2138</v>
      </c>
      <c r="J2506" t="s">
        <v>2139</v>
      </c>
      <c r="K2506" t="s">
        <v>4563</v>
      </c>
    </row>
    <row r="2507" spans="3:11" x14ac:dyDescent="0.3">
      <c r="C2507" t="s">
        <v>1196</v>
      </c>
      <c r="D2507" t="s">
        <v>3</v>
      </c>
      <c r="E2507" t="s">
        <v>2141</v>
      </c>
      <c r="F2507" t="s">
        <v>2137</v>
      </c>
      <c r="G2507" t="s">
        <v>2138</v>
      </c>
      <c r="H2507" t="s">
        <v>2138</v>
      </c>
      <c r="I2507" t="s">
        <v>2138</v>
      </c>
      <c r="J2507" t="s">
        <v>2139</v>
      </c>
      <c r="K2507" t="s">
        <v>4564</v>
      </c>
    </row>
    <row r="2508" spans="3:11" x14ac:dyDescent="0.3">
      <c r="C2508" t="s">
        <v>1197</v>
      </c>
      <c r="D2508" t="s">
        <v>3</v>
      </c>
      <c r="E2508" t="s">
        <v>2141</v>
      </c>
      <c r="F2508" t="s">
        <v>2137</v>
      </c>
      <c r="G2508" t="s">
        <v>2138</v>
      </c>
      <c r="H2508" t="s">
        <v>2138</v>
      </c>
      <c r="I2508" t="s">
        <v>2138</v>
      </c>
      <c r="J2508" t="s">
        <v>2139</v>
      </c>
      <c r="K2508" t="s">
        <v>4565</v>
      </c>
    </row>
    <row r="2509" spans="3:11" x14ac:dyDescent="0.3">
      <c r="C2509" t="s">
        <v>1198</v>
      </c>
      <c r="D2509" t="s">
        <v>3</v>
      </c>
      <c r="E2509" t="s">
        <v>2141</v>
      </c>
      <c r="F2509" t="s">
        <v>2137</v>
      </c>
      <c r="G2509" t="s">
        <v>2138</v>
      </c>
      <c r="H2509" t="s">
        <v>2138</v>
      </c>
      <c r="I2509" t="s">
        <v>2138</v>
      </c>
      <c r="J2509" t="s">
        <v>2139</v>
      </c>
      <c r="K2509" t="s">
        <v>4566</v>
      </c>
    </row>
    <row r="2510" spans="3:11" x14ac:dyDescent="0.3">
      <c r="C2510" t="s">
        <v>1199</v>
      </c>
      <c r="D2510" t="s">
        <v>3</v>
      </c>
      <c r="E2510" t="s">
        <v>2141</v>
      </c>
      <c r="F2510" t="s">
        <v>2137</v>
      </c>
      <c r="G2510" t="s">
        <v>2138</v>
      </c>
      <c r="H2510" t="s">
        <v>2138</v>
      </c>
      <c r="I2510" t="s">
        <v>2138</v>
      </c>
      <c r="J2510" t="s">
        <v>2139</v>
      </c>
      <c r="K2510" t="s">
        <v>4567</v>
      </c>
    </row>
    <row r="2511" spans="3:11" x14ac:dyDescent="0.3">
      <c r="C2511" t="s">
        <v>1200</v>
      </c>
      <c r="D2511" t="s">
        <v>3</v>
      </c>
      <c r="E2511" t="s">
        <v>2141</v>
      </c>
      <c r="F2511" t="s">
        <v>2137</v>
      </c>
      <c r="G2511" t="s">
        <v>2138</v>
      </c>
      <c r="H2511" t="s">
        <v>2138</v>
      </c>
      <c r="I2511" t="s">
        <v>2138</v>
      </c>
      <c r="J2511" t="s">
        <v>2139</v>
      </c>
      <c r="K2511" t="s">
        <v>4568</v>
      </c>
    </row>
    <row r="2512" spans="3:11" x14ac:dyDescent="0.3">
      <c r="C2512" t="s">
        <v>1203</v>
      </c>
      <c r="D2512" t="s">
        <v>3</v>
      </c>
      <c r="E2512" t="s">
        <v>2141</v>
      </c>
      <c r="F2512" t="s">
        <v>2137</v>
      </c>
      <c r="G2512" t="s">
        <v>2138</v>
      </c>
      <c r="H2512" t="s">
        <v>2138</v>
      </c>
      <c r="I2512" t="s">
        <v>2138</v>
      </c>
      <c r="J2512" t="s">
        <v>2139</v>
      </c>
      <c r="K2512" t="s">
        <v>4569</v>
      </c>
    </row>
    <row r="2513" spans="3:11" x14ac:dyDescent="0.3">
      <c r="C2513" t="s">
        <v>1222</v>
      </c>
      <c r="D2513" t="s">
        <v>3</v>
      </c>
      <c r="E2513" t="s">
        <v>2141</v>
      </c>
      <c r="F2513" t="s">
        <v>2137</v>
      </c>
      <c r="G2513" t="s">
        <v>2138</v>
      </c>
      <c r="H2513" t="s">
        <v>2138</v>
      </c>
      <c r="I2513" t="s">
        <v>2138</v>
      </c>
      <c r="J2513" t="s">
        <v>2139</v>
      </c>
      <c r="K2513" t="s">
        <v>4570</v>
      </c>
    </row>
    <row r="2514" spans="3:11" x14ac:dyDescent="0.3">
      <c r="C2514" t="s">
        <v>1223</v>
      </c>
      <c r="D2514" t="s">
        <v>3</v>
      </c>
      <c r="E2514" t="s">
        <v>2141</v>
      </c>
      <c r="F2514" t="s">
        <v>2137</v>
      </c>
      <c r="G2514" t="s">
        <v>2138</v>
      </c>
      <c r="H2514" t="s">
        <v>2138</v>
      </c>
      <c r="I2514" t="s">
        <v>2138</v>
      </c>
      <c r="J2514" t="s">
        <v>2139</v>
      </c>
      <c r="K2514" t="s">
        <v>4571</v>
      </c>
    </row>
    <row r="2515" spans="3:11" x14ac:dyDescent="0.3">
      <c r="C2515" t="s">
        <v>1229</v>
      </c>
      <c r="D2515" t="s">
        <v>3</v>
      </c>
      <c r="E2515" t="s">
        <v>2141</v>
      </c>
      <c r="F2515" t="s">
        <v>2137</v>
      </c>
      <c r="G2515" t="s">
        <v>2138</v>
      </c>
      <c r="H2515" t="s">
        <v>2138</v>
      </c>
      <c r="I2515" t="s">
        <v>2138</v>
      </c>
      <c r="J2515" t="s">
        <v>2139</v>
      </c>
      <c r="K2515" t="s">
        <v>4572</v>
      </c>
    </row>
    <row r="2516" spans="3:11" x14ac:dyDescent="0.3">
      <c r="C2516" t="s">
        <v>1230</v>
      </c>
      <c r="D2516" t="s">
        <v>3</v>
      </c>
      <c r="E2516" t="s">
        <v>2141</v>
      </c>
      <c r="F2516" t="s">
        <v>2137</v>
      </c>
      <c r="G2516" t="s">
        <v>2138</v>
      </c>
      <c r="H2516" t="s">
        <v>2138</v>
      </c>
      <c r="I2516" t="s">
        <v>2138</v>
      </c>
      <c r="J2516" t="s">
        <v>2139</v>
      </c>
      <c r="K2516" t="s">
        <v>4573</v>
      </c>
    </row>
    <row r="2517" spans="3:11" x14ac:dyDescent="0.3">
      <c r="C2517" t="s">
        <v>1232</v>
      </c>
      <c r="D2517" t="s">
        <v>3</v>
      </c>
      <c r="E2517" t="s">
        <v>2141</v>
      </c>
      <c r="F2517" t="s">
        <v>2137</v>
      </c>
      <c r="G2517" t="s">
        <v>2138</v>
      </c>
      <c r="H2517" t="s">
        <v>2138</v>
      </c>
      <c r="I2517" t="s">
        <v>2138</v>
      </c>
      <c r="J2517" t="s">
        <v>2139</v>
      </c>
      <c r="K2517" t="s">
        <v>4574</v>
      </c>
    </row>
    <row r="2518" spans="3:11" x14ac:dyDescent="0.3">
      <c r="C2518" t="s">
        <v>1233</v>
      </c>
      <c r="D2518" t="s">
        <v>3</v>
      </c>
      <c r="E2518" t="s">
        <v>2141</v>
      </c>
      <c r="F2518" t="s">
        <v>2137</v>
      </c>
      <c r="G2518" t="s">
        <v>2138</v>
      </c>
      <c r="H2518" t="s">
        <v>2138</v>
      </c>
      <c r="I2518" t="s">
        <v>2138</v>
      </c>
      <c r="J2518" t="s">
        <v>2139</v>
      </c>
      <c r="K2518" t="s">
        <v>4575</v>
      </c>
    </row>
    <row r="2519" spans="3:11" x14ac:dyDescent="0.3">
      <c r="C2519" t="s">
        <v>1234</v>
      </c>
      <c r="D2519" t="s">
        <v>3</v>
      </c>
      <c r="E2519" t="s">
        <v>2141</v>
      </c>
      <c r="F2519" t="s">
        <v>2137</v>
      </c>
      <c r="G2519" t="s">
        <v>2138</v>
      </c>
      <c r="H2519" t="s">
        <v>2138</v>
      </c>
      <c r="I2519" t="s">
        <v>2138</v>
      </c>
      <c r="J2519" t="s">
        <v>2139</v>
      </c>
      <c r="K2519" t="s">
        <v>4576</v>
      </c>
    </row>
    <row r="2520" spans="3:11" x14ac:dyDescent="0.3">
      <c r="C2520" t="s">
        <v>1235</v>
      </c>
      <c r="D2520" t="s">
        <v>3</v>
      </c>
      <c r="E2520" t="s">
        <v>2141</v>
      </c>
      <c r="F2520" t="s">
        <v>2137</v>
      </c>
      <c r="G2520" t="s">
        <v>2138</v>
      </c>
      <c r="H2520" t="s">
        <v>2138</v>
      </c>
      <c r="I2520" t="s">
        <v>2138</v>
      </c>
      <c r="J2520" t="s">
        <v>2139</v>
      </c>
      <c r="K2520" t="s">
        <v>4577</v>
      </c>
    </row>
    <row r="2521" spans="3:11" x14ac:dyDescent="0.3">
      <c r="C2521" t="s">
        <v>1236</v>
      </c>
      <c r="D2521" t="s">
        <v>3</v>
      </c>
      <c r="E2521" t="s">
        <v>2141</v>
      </c>
      <c r="F2521" t="s">
        <v>2137</v>
      </c>
      <c r="G2521" t="s">
        <v>2138</v>
      </c>
      <c r="H2521" t="s">
        <v>2138</v>
      </c>
      <c r="I2521" t="s">
        <v>2138</v>
      </c>
      <c r="J2521" t="s">
        <v>2139</v>
      </c>
      <c r="K2521" t="s">
        <v>4578</v>
      </c>
    </row>
    <row r="2522" spans="3:11" x14ac:dyDescent="0.3">
      <c r="C2522" t="s">
        <v>1237</v>
      </c>
      <c r="D2522" t="s">
        <v>3</v>
      </c>
      <c r="E2522" t="s">
        <v>2141</v>
      </c>
      <c r="F2522" t="s">
        <v>2137</v>
      </c>
      <c r="G2522" t="s">
        <v>2138</v>
      </c>
      <c r="H2522" t="s">
        <v>2138</v>
      </c>
      <c r="I2522" t="s">
        <v>2138</v>
      </c>
      <c r="J2522" t="s">
        <v>2139</v>
      </c>
      <c r="K2522" t="s">
        <v>4579</v>
      </c>
    </row>
    <row r="2523" spans="3:11" x14ac:dyDescent="0.3">
      <c r="C2523" t="s">
        <v>1238</v>
      </c>
      <c r="D2523" t="s">
        <v>3</v>
      </c>
      <c r="E2523" t="s">
        <v>2141</v>
      </c>
      <c r="F2523" t="s">
        <v>2137</v>
      </c>
      <c r="G2523" t="s">
        <v>2138</v>
      </c>
      <c r="H2523" t="s">
        <v>2138</v>
      </c>
      <c r="I2523" t="s">
        <v>2138</v>
      </c>
      <c r="J2523" t="s">
        <v>2139</v>
      </c>
      <c r="K2523" t="s">
        <v>4580</v>
      </c>
    </row>
    <row r="2524" spans="3:11" x14ac:dyDescent="0.3">
      <c r="C2524" t="s">
        <v>1239</v>
      </c>
      <c r="D2524" t="s">
        <v>3</v>
      </c>
      <c r="E2524" t="s">
        <v>2141</v>
      </c>
      <c r="F2524" t="s">
        <v>2137</v>
      </c>
      <c r="G2524" t="s">
        <v>2138</v>
      </c>
      <c r="H2524" t="s">
        <v>2138</v>
      </c>
      <c r="I2524" t="s">
        <v>2138</v>
      </c>
      <c r="J2524" t="s">
        <v>2139</v>
      </c>
      <c r="K2524" t="s">
        <v>4581</v>
      </c>
    </row>
    <row r="2525" spans="3:11" x14ac:dyDescent="0.3">
      <c r="C2525" t="s">
        <v>1240</v>
      </c>
      <c r="D2525" t="s">
        <v>3</v>
      </c>
      <c r="E2525" t="s">
        <v>2141</v>
      </c>
      <c r="F2525" t="s">
        <v>2137</v>
      </c>
      <c r="G2525" t="s">
        <v>2138</v>
      </c>
      <c r="H2525" t="s">
        <v>2138</v>
      </c>
      <c r="I2525" t="s">
        <v>2138</v>
      </c>
      <c r="J2525" t="s">
        <v>2139</v>
      </c>
      <c r="K2525" t="s">
        <v>4582</v>
      </c>
    </row>
    <row r="2526" spans="3:11" x14ac:dyDescent="0.3">
      <c r="C2526" t="s">
        <v>1241</v>
      </c>
      <c r="D2526" t="s">
        <v>3</v>
      </c>
      <c r="E2526" t="s">
        <v>2141</v>
      </c>
      <c r="F2526" t="s">
        <v>2137</v>
      </c>
      <c r="G2526" t="s">
        <v>2138</v>
      </c>
      <c r="H2526" t="s">
        <v>2138</v>
      </c>
      <c r="I2526" t="s">
        <v>2138</v>
      </c>
      <c r="J2526" t="s">
        <v>2139</v>
      </c>
      <c r="K2526" t="s">
        <v>4583</v>
      </c>
    </row>
    <row r="2527" spans="3:11" x14ac:dyDescent="0.3">
      <c r="C2527" t="s">
        <v>1242</v>
      </c>
      <c r="D2527" t="s">
        <v>3</v>
      </c>
      <c r="E2527" t="s">
        <v>2141</v>
      </c>
      <c r="F2527" t="s">
        <v>2137</v>
      </c>
      <c r="G2527" t="s">
        <v>2138</v>
      </c>
      <c r="H2527" t="s">
        <v>2138</v>
      </c>
      <c r="I2527" t="s">
        <v>2138</v>
      </c>
      <c r="J2527" t="s">
        <v>2139</v>
      </c>
      <c r="K2527" t="s">
        <v>4584</v>
      </c>
    </row>
    <row r="2528" spans="3:11" x14ac:dyDescent="0.3">
      <c r="C2528" t="s">
        <v>1243</v>
      </c>
      <c r="D2528" t="s">
        <v>3</v>
      </c>
      <c r="E2528" t="s">
        <v>2141</v>
      </c>
      <c r="F2528" t="s">
        <v>2137</v>
      </c>
      <c r="G2528" t="s">
        <v>2138</v>
      </c>
      <c r="H2528" t="s">
        <v>2138</v>
      </c>
      <c r="I2528" t="s">
        <v>2138</v>
      </c>
      <c r="J2528" t="s">
        <v>2139</v>
      </c>
      <c r="K2528" t="s">
        <v>4585</v>
      </c>
    </row>
    <row r="2529" spans="3:11" x14ac:dyDescent="0.3">
      <c r="C2529" t="s">
        <v>1244</v>
      </c>
      <c r="D2529" t="s">
        <v>3</v>
      </c>
      <c r="E2529" t="s">
        <v>2141</v>
      </c>
      <c r="F2529" t="s">
        <v>2137</v>
      </c>
      <c r="G2529" t="s">
        <v>2138</v>
      </c>
      <c r="H2529" t="s">
        <v>2138</v>
      </c>
      <c r="I2529" t="s">
        <v>2138</v>
      </c>
      <c r="J2529" t="s">
        <v>2139</v>
      </c>
      <c r="K2529" t="s">
        <v>4586</v>
      </c>
    </row>
    <row r="2530" spans="3:11" x14ac:dyDescent="0.3">
      <c r="C2530" t="s">
        <v>1245</v>
      </c>
      <c r="D2530" t="s">
        <v>3</v>
      </c>
      <c r="E2530" t="s">
        <v>2141</v>
      </c>
      <c r="F2530" t="s">
        <v>2137</v>
      </c>
      <c r="G2530" t="s">
        <v>2138</v>
      </c>
      <c r="H2530" t="s">
        <v>2138</v>
      </c>
      <c r="I2530" t="s">
        <v>2138</v>
      </c>
      <c r="J2530" t="s">
        <v>2139</v>
      </c>
      <c r="K2530" t="s">
        <v>4587</v>
      </c>
    </row>
    <row r="2531" spans="3:11" x14ac:dyDescent="0.3">
      <c r="C2531" t="s">
        <v>1246</v>
      </c>
      <c r="D2531" t="s">
        <v>3</v>
      </c>
      <c r="E2531" t="s">
        <v>2141</v>
      </c>
      <c r="F2531" t="s">
        <v>2137</v>
      </c>
      <c r="G2531" t="s">
        <v>2138</v>
      </c>
      <c r="H2531" t="s">
        <v>2138</v>
      </c>
      <c r="I2531" t="s">
        <v>2138</v>
      </c>
      <c r="J2531" t="s">
        <v>2139</v>
      </c>
      <c r="K2531" t="s">
        <v>4588</v>
      </c>
    </row>
    <row r="2532" spans="3:11" x14ac:dyDescent="0.3">
      <c r="C2532" t="s">
        <v>1247</v>
      </c>
      <c r="D2532" t="s">
        <v>3</v>
      </c>
      <c r="E2532" t="s">
        <v>2141</v>
      </c>
      <c r="F2532" t="s">
        <v>2137</v>
      </c>
      <c r="G2532" t="s">
        <v>2138</v>
      </c>
      <c r="H2532" t="s">
        <v>2138</v>
      </c>
      <c r="I2532" t="s">
        <v>2138</v>
      </c>
      <c r="J2532" t="s">
        <v>2139</v>
      </c>
      <c r="K2532" t="s">
        <v>4589</v>
      </c>
    </row>
    <row r="2533" spans="3:11" x14ac:dyDescent="0.3">
      <c r="C2533" t="s">
        <v>1248</v>
      </c>
      <c r="D2533" t="s">
        <v>3</v>
      </c>
      <c r="E2533" t="s">
        <v>2141</v>
      </c>
      <c r="F2533" t="s">
        <v>2137</v>
      </c>
      <c r="G2533" t="s">
        <v>2138</v>
      </c>
      <c r="H2533" t="s">
        <v>2138</v>
      </c>
      <c r="I2533" t="s">
        <v>2138</v>
      </c>
      <c r="J2533" t="s">
        <v>2139</v>
      </c>
      <c r="K2533" t="s">
        <v>4590</v>
      </c>
    </row>
    <row r="2534" spans="3:11" x14ac:dyDescent="0.3">
      <c r="C2534" t="s">
        <v>1249</v>
      </c>
      <c r="D2534" t="s">
        <v>3</v>
      </c>
      <c r="E2534" t="s">
        <v>2141</v>
      </c>
      <c r="F2534" t="s">
        <v>2137</v>
      </c>
      <c r="G2534" t="s">
        <v>2138</v>
      </c>
      <c r="H2534" t="s">
        <v>2138</v>
      </c>
      <c r="I2534" t="s">
        <v>2138</v>
      </c>
      <c r="J2534" t="s">
        <v>2139</v>
      </c>
      <c r="K2534" t="s">
        <v>4591</v>
      </c>
    </row>
    <row r="2535" spans="3:11" x14ac:dyDescent="0.3">
      <c r="C2535" t="s">
        <v>1250</v>
      </c>
      <c r="D2535" t="s">
        <v>3</v>
      </c>
      <c r="E2535" t="s">
        <v>2141</v>
      </c>
      <c r="F2535" t="s">
        <v>2137</v>
      </c>
      <c r="G2535" t="s">
        <v>2138</v>
      </c>
      <c r="H2535" t="s">
        <v>2138</v>
      </c>
      <c r="I2535" t="s">
        <v>2138</v>
      </c>
      <c r="J2535" t="s">
        <v>2139</v>
      </c>
      <c r="K2535" t="s">
        <v>4592</v>
      </c>
    </row>
    <row r="2536" spans="3:11" x14ac:dyDescent="0.3">
      <c r="C2536" t="s">
        <v>1251</v>
      </c>
      <c r="D2536" t="s">
        <v>3</v>
      </c>
      <c r="E2536" t="s">
        <v>2141</v>
      </c>
      <c r="F2536" t="s">
        <v>2137</v>
      </c>
      <c r="G2536" t="s">
        <v>2138</v>
      </c>
      <c r="H2536" t="s">
        <v>2138</v>
      </c>
      <c r="I2536" t="s">
        <v>2138</v>
      </c>
      <c r="J2536" t="s">
        <v>2139</v>
      </c>
      <c r="K2536" t="s">
        <v>4593</v>
      </c>
    </row>
    <row r="2537" spans="3:11" x14ac:dyDescent="0.3">
      <c r="C2537" t="s">
        <v>1253</v>
      </c>
      <c r="D2537" t="s">
        <v>3</v>
      </c>
      <c r="E2537" t="s">
        <v>2141</v>
      </c>
      <c r="F2537" t="s">
        <v>2137</v>
      </c>
      <c r="G2537" t="s">
        <v>2138</v>
      </c>
      <c r="H2537" t="s">
        <v>2138</v>
      </c>
      <c r="I2537" t="s">
        <v>2138</v>
      </c>
      <c r="J2537" t="s">
        <v>2139</v>
      </c>
      <c r="K2537" t="s">
        <v>4594</v>
      </c>
    </row>
    <row r="2538" spans="3:11" x14ac:dyDescent="0.3">
      <c r="C2538" t="s">
        <v>1254</v>
      </c>
      <c r="D2538" t="s">
        <v>3</v>
      </c>
      <c r="E2538" t="s">
        <v>2141</v>
      </c>
      <c r="F2538" t="s">
        <v>2137</v>
      </c>
      <c r="G2538" t="s">
        <v>2138</v>
      </c>
      <c r="H2538" t="s">
        <v>2138</v>
      </c>
      <c r="I2538" t="s">
        <v>2138</v>
      </c>
      <c r="J2538" t="s">
        <v>2139</v>
      </c>
      <c r="K2538" t="s">
        <v>4595</v>
      </c>
    </row>
    <row r="2539" spans="3:11" x14ac:dyDescent="0.3">
      <c r="C2539" t="s">
        <v>1255</v>
      </c>
      <c r="D2539" t="s">
        <v>3</v>
      </c>
      <c r="E2539" t="s">
        <v>2141</v>
      </c>
      <c r="F2539" t="s">
        <v>2137</v>
      </c>
      <c r="G2539" t="s">
        <v>2138</v>
      </c>
      <c r="H2539" t="s">
        <v>2138</v>
      </c>
      <c r="I2539" t="s">
        <v>2138</v>
      </c>
      <c r="J2539" t="s">
        <v>2139</v>
      </c>
      <c r="K2539" t="s">
        <v>4596</v>
      </c>
    </row>
    <row r="2540" spans="3:11" x14ac:dyDescent="0.3">
      <c r="C2540" t="s">
        <v>1271</v>
      </c>
      <c r="D2540" t="s">
        <v>3</v>
      </c>
      <c r="E2540" t="s">
        <v>2141</v>
      </c>
      <c r="F2540" t="s">
        <v>2137</v>
      </c>
      <c r="G2540" t="s">
        <v>2138</v>
      </c>
      <c r="H2540" t="s">
        <v>2138</v>
      </c>
      <c r="I2540" t="s">
        <v>2138</v>
      </c>
      <c r="J2540" t="s">
        <v>2139</v>
      </c>
      <c r="K2540" t="s">
        <v>4597</v>
      </c>
    </row>
    <row r="2541" spans="3:11" x14ac:dyDescent="0.3">
      <c r="C2541" t="s">
        <v>1283</v>
      </c>
      <c r="D2541" t="s">
        <v>3</v>
      </c>
      <c r="E2541" t="s">
        <v>2141</v>
      </c>
      <c r="F2541" t="s">
        <v>2137</v>
      </c>
      <c r="G2541" t="s">
        <v>2138</v>
      </c>
      <c r="H2541" t="s">
        <v>2138</v>
      </c>
      <c r="I2541" t="s">
        <v>2138</v>
      </c>
      <c r="J2541" t="s">
        <v>2139</v>
      </c>
      <c r="K2541" t="s">
        <v>4598</v>
      </c>
    </row>
    <row r="2542" spans="3:11" x14ac:dyDescent="0.3">
      <c r="C2542" t="s">
        <v>1284</v>
      </c>
      <c r="D2542" t="s">
        <v>3</v>
      </c>
      <c r="E2542" t="s">
        <v>2141</v>
      </c>
      <c r="F2542" t="s">
        <v>2137</v>
      </c>
      <c r="G2542" t="s">
        <v>2138</v>
      </c>
      <c r="H2542" t="s">
        <v>2138</v>
      </c>
      <c r="I2542" t="s">
        <v>2138</v>
      </c>
      <c r="J2542" t="s">
        <v>2139</v>
      </c>
      <c r="K2542" t="s">
        <v>4599</v>
      </c>
    </row>
    <row r="2543" spans="3:11" x14ac:dyDescent="0.3">
      <c r="C2543" t="s">
        <v>1285</v>
      </c>
      <c r="D2543" t="s">
        <v>3</v>
      </c>
      <c r="E2543" t="s">
        <v>2141</v>
      </c>
      <c r="F2543" t="s">
        <v>2137</v>
      </c>
      <c r="G2543" t="s">
        <v>2138</v>
      </c>
      <c r="H2543" t="s">
        <v>2138</v>
      </c>
      <c r="I2543" t="s">
        <v>2138</v>
      </c>
      <c r="J2543" t="s">
        <v>2139</v>
      </c>
      <c r="K2543" t="s">
        <v>4600</v>
      </c>
    </row>
    <row r="2544" spans="3:11" x14ac:dyDescent="0.3">
      <c r="C2544" t="s">
        <v>1286</v>
      </c>
      <c r="D2544" t="s">
        <v>3</v>
      </c>
      <c r="E2544" t="s">
        <v>2141</v>
      </c>
      <c r="F2544" t="s">
        <v>2137</v>
      </c>
      <c r="G2544" t="s">
        <v>2138</v>
      </c>
      <c r="H2544" t="s">
        <v>2138</v>
      </c>
      <c r="I2544" t="s">
        <v>2138</v>
      </c>
      <c r="J2544" t="s">
        <v>2139</v>
      </c>
      <c r="K2544" t="s">
        <v>4601</v>
      </c>
    </row>
    <row r="2545" spans="3:11" x14ac:dyDescent="0.3">
      <c r="C2545" t="s">
        <v>1292</v>
      </c>
      <c r="D2545" t="s">
        <v>3</v>
      </c>
      <c r="E2545" t="s">
        <v>2141</v>
      </c>
      <c r="F2545" t="s">
        <v>2137</v>
      </c>
      <c r="G2545" t="s">
        <v>2138</v>
      </c>
      <c r="H2545" t="s">
        <v>2138</v>
      </c>
      <c r="I2545" t="s">
        <v>2138</v>
      </c>
      <c r="J2545" t="s">
        <v>2139</v>
      </c>
      <c r="K2545" t="s">
        <v>4602</v>
      </c>
    </row>
    <row r="2546" spans="3:11" x14ac:dyDescent="0.3">
      <c r="C2546" t="s">
        <v>1293</v>
      </c>
      <c r="D2546" t="s">
        <v>3</v>
      </c>
      <c r="E2546" t="s">
        <v>2141</v>
      </c>
      <c r="F2546" t="s">
        <v>2137</v>
      </c>
      <c r="G2546" t="s">
        <v>2138</v>
      </c>
      <c r="H2546" t="s">
        <v>2138</v>
      </c>
      <c r="I2546" t="s">
        <v>2138</v>
      </c>
      <c r="J2546" t="s">
        <v>2139</v>
      </c>
      <c r="K2546" t="s">
        <v>4603</v>
      </c>
    </row>
    <row r="2547" spans="3:11" x14ac:dyDescent="0.3">
      <c r="C2547" t="s">
        <v>1306</v>
      </c>
      <c r="D2547" t="s">
        <v>3</v>
      </c>
      <c r="E2547" t="s">
        <v>2141</v>
      </c>
      <c r="F2547" t="s">
        <v>2137</v>
      </c>
      <c r="G2547" t="s">
        <v>2138</v>
      </c>
      <c r="H2547" t="s">
        <v>2138</v>
      </c>
      <c r="I2547" t="s">
        <v>2138</v>
      </c>
      <c r="J2547" t="s">
        <v>2139</v>
      </c>
      <c r="K2547" t="s">
        <v>4604</v>
      </c>
    </row>
    <row r="2548" spans="3:11" x14ac:dyDescent="0.3">
      <c r="C2548" t="s">
        <v>1336</v>
      </c>
      <c r="D2548" t="s">
        <v>3</v>
      </c>
      <c r="E2548" t="s">
        <v>2141</v>
      </c>
      <c r="F2548" t="s">
        <v>2137</v>
      </c>
      <c r="G2548" t="s">
        <v>2138</v>
      </c>
      <c r="H2548" t="s">
        <v>2138</v>
      </c>
      <c r="I2548" t="s">
        <v>2138</v>
      </c>
      <c r="J2548" t="s">
        <v>2139</v>
      </c>
      <c r="K2548" t="s">
        <v>4605</v>
      </c>
    </row>
    <row r="2549" spans="3:11" x14ac:dyDescent="0.3">
      <c r="C2549" t="s">
        <v>1346</v>
      </c>
      <c r="D2549" t="s">
        <v>3</v>
      </c>
      <c r="E2549" t="s">
        <v>2141</v>
      </c>
      <c r="F2549" t="s">
        <v>2137</v>
      </c>
      <c r="G2549" t="s">
        <v>2138</v>
      </c>
      <c r="H2549" t="s">
        <v>2138</v>
      </c>
      <c r="I2549" t="s">
        <v>2138</v>
      </c>
      <c r="J2549" t="s">
        <v>2139</v>
      </c>
      <c r="K2549" t="s">
        <v>4606</v>
      </c>
    </row>
    <row r="2550" spans="3:11" x14ac:dyDescent="0.3">
      <c r="C2550" t="s">
        <v>1348</v>
      </c>
      <c r="D2550" t="s">
        <v>3</v>
      </c>
      <c r="E2550" t="s">
        <v>2141</v>
      </c>
      <c r="F2550" t="s">
        <v>2137</v>
      </c>
      <c r="G2550" t="s">
        <v>2138</v>
      </c>
      <c r="H2550" t="s">
        <v>2138</v>
      </c>
      <c r="I2550" t="s">
        <v>2138</v>
      </c>
      <c r="J2550" t="s">
        <v>2139</v>
      </c>
      <c r="K2550" t="s">
        <v>4607</v>
      </c>
    </row>
    <row r="2551" spans="3:11" x14ac:dyDescent="0.3">
      <c r="C2551" t="s">
        <v>1349</v>
      </c>
      <c r="D2551" t="s">
        <v>3</v>
      </c>
      <c r="E2551" t="s">
        <v>2141</v>
      </c>
      <c r="F2551" t="s">
        <v>2137</v>
      </c>
      <c r="G2551" t="s">
        <v>2138</v>
      </c>
      <c r="H2551" t="s">
        <v>2138</v>
      </c>
      <c r="I2551" t="s">
        <v>2138</v>
      </c>
      <c r="J2551" t="s">
        <v>2139</v>
      </c>
      <c r="K2551" t="s">
        <v>4608</v>
      </c>
    </row>
    <row r="2552" spans="3:11" x14ac:dyDescent="0.3">
      <c r="C2552" t="s">
        <v>1350</v>
      </c>
      <c r="D2552" t="s">
        <v>3</v>
      </c>
      <c r="E2552" t="s">
        <v>2141</v>
      </c>
      <c r="F2552" t="s">
        <v>2137</v>
      </c>
      <c r="G2552" t="s">
        <v>2138</v>
      </c>
      <c r="H2552" t="s">
        <v>2138</v>
      </c>
      <c r="I2552" t="s">
        <v>2138</v>
      </c>
      <c r="J2552" t="s">
        <v>2139</v>
      </c>
      <c r="K2552" t="s">
        <v>4609</v>
      </c>
    </row>
    <row r="2553" spans="3:11" x14ac:dyDescent="0.3">
      <c r="C2553" t="s">
        <v>1351</v>
      </c>
      <c r="D2553" t="s">
        <v>3</v>
      </c>
      <c r="E2553" t="s">
        <v>2141</v>
      </c>
      <c r="F2553" t="s">
        <v>2137</v>
      </c>
      <c r="G2553" t="s">
        <v>2138</v>
      </c>
      <c r="H2553" t="s">
        <v>2138</v>
      </c>
      <c r="I2553" t="s">
        <v>2138</v>
      </c>
      <c r="J2553" t="s">
        <v>2139</v>
      </c>
      <c r="K2553" t="s">
        <v>4610</v>
      </c>
    </row>
    <row r="2554" spans="3:11" x14ac:dyDescent="0.3">
      <c r="C2554" t="s">
        <v>1352</v>
      </c>
      <c r="D2554" t="s">
        <v>3</v>
      </c>
      <c r="E2554" t="s">
        <v>2141</v>
      </c>
      <c r="F2554" t="s">
        <v>2137</v>
      </c>
      <c r="G2554" t="s">
        <v>2138</v>
      </c>
      <c r="H2554" t="s">
        <v>2138</v>
      </c>
      <c r="I2554" t="s">
        <v>2138</v>
      </c>
      <c r="J2554" t="s">
        <v>2139</v>
      </c>
      <c r="K2554" t="s">
        <v>4611</v>
      </c>
    </row>
    <row r="2555" spans="3:11" x14ac:dyDescent="0.3">
      <c r="C2555" t="s">
        <v>1353</v>
      </c>
      <c r="D2555" t="s">
        <v>3</v>
      </c>
      <c r="E2555" t="s">
        <v>2141</v>
      </c>
      <c r="F2555" t="s">
        <v>2137</v>
      </c>
      <c r="G2555" t="s">
        <v>2138</v>
      </c>
      <c r="H2555" t="s">
        <v>2138</v>
      </c>
      <c r="I2555" t="s">
        <v>2138</v>
      </c>
      <c r="J2555" t="s">
        <v>2139</v>
      </c>
      <c r="K2555" t="s">
        <v>4612</v>
      </c>
    </row>
    <row r="2556" spans="3:11" x14ac:dyDescent="0.3">
      <c r="C2556" t="s">
        <v>1354</v>
      </c>
      <c r="D2556" t="s">
        <v>3</v>
      </c>
      <c r="E2556" t="s">
        <v>2141</v>
      </c>
      <c r="F2556" t="s">
        <v>2137</v>
      </c>
      <c r="G2556" t="s">
        <v>2138</v>
      </c>
      <c r="H2556" t="s">
        <v>2138</v>
      </c>
      <c r="I2556" t="s">
        <v>2138</v>
      </c>
      <c r="J2556" t="s">
        <v>2139</v>
      </c>
      <c r="K2556" t="s">
        <v>4613</v>
      </c>
    </row>
    <row r="2557" spans="3:11" x14ac:dyDescent="0.3">
      <c r="C2557" t="s">
        <v>1355</v>
      </c>
      <c r="D2557" t="s">
        <v>3</v>
      </c>
      <c r="E2557" t="s">
        <v>2141</v>
      </c>
      <c r="F2557" t="s">
        <v>2137</v>
      </c>
      <c r="G2557" t="s">
        <v>2138</v>
      </c>
      <c r="H2557" t="s">
        <v>2138</v>
      </c>
      <c r="I2557" t="s">
        <v>2138</v>
      </c>
      <c r="J2557" t="s">
        <v>2139</v>
      </c>
      <c r="K2557" t="s">
        <v>4614</v>
      </c>
    </row>
    <row r="2558" spans="3:11" x14ac:dyDescent="0.3">
      <c r="C2558" t="s">
        <v>1356</v>
      </c>
      <c r="D2558" t="s">
        <v>3</v>
      </c>
      <c r="E2558" t="s">
        <v>2141</v>
      </c>
      <c r="F2558" t="s">
        <v>2137</v>
      </c>
      <c r="G2558" t="s">
        <v>2138</v>
      </c>
      <c r="H2558" t="s">
        <v>2138</v>
      </c>
      <c r="I2558" t="s">
        <v>2138</v>
      </c>
      <c r="J2558" t="s">
        <v>2139</v>
      </c>
      <c r="K2558" t="s">
        <v>4615</v>
      </c>
    </row>
    <row r="2559" spans="3:11" x14ac:dyDescent="0.3">
      <c r="C2559" t="s">
        <v>1357</v>
      </c>
      <c r="D2559" t="s">
        <v>3</v>
      </c>
      <c r="E2559" t="s">
        <v>2141</v>
      </c>
      <c r="F2559" t="s">
        <v>2137</v>
      </c>
      <c r="G2559" t="s">
        <v>2138</v>
      </c>
      <c r="H2559" t="s">
        <v>2138</v>
      </c>
      <c r="I2559" t="s">
        <v>2138</v>
      </c>
      <c r="J2559" t="s">
        <v>2139</v>
      </c>
      <c r="K2559" t="s">
        <v>4616</v>
      </c>
    </row>
    <row r="2560" spans="3:11" x14ac:dyDescent="0.3">
      <c r="C2560" t="s">
        <v>1358</v>
      </c>
      <c r="D2560" t="s">
        <v>3</v>
      </c>
      <c r="E2560" t="s">
        <v>2141</v>
      </c>
      <c r="F2560" t="s">
        <v>2137</v>
      </c>
      <c r="G2560" t="s">
        <v>2138</v>
      </c>
      <c r="H2560" t="s">
        <v>2138</v>
      </c>
      <c r="I2560" t="s">
        <v>2138</v>
      </c>
      <c r="J2560" t="s">
        <v>2139</v>
      </c>
      <c r="K2560" t="s">
        <v>4617</v>
      </c>
    </row>
    <row r="2561" spans="3:11" x14ac:dyDescent="0.3">
      <c r="C2561" t="s">
        <v>1359</v>
      </c>
      <c r="D2561" t="s">
        <v>3</v>
      </c>
      <c r="E2561" t="s">
        <v>2141</v>
      </c>
      <c r="F2561" t="s">
        <v>2137</v>
      </c>
      <c r="G2561" t="s">
        <v>2138</v>
      </c>
      <c r="H2561" t="s">
        <v>2138</v>
      </c>
      <c r="I2561" t="s">
        <v>2138</v>
      </c>
      <c r="J2561" t="s">
        <v>2139</v>
      </c>
      <c r="K2561" t="s">
        <v>4618</v>
      </c>
    </row>
    <row r="2562" spans="3:11" x14ac:dyDescent="0.3">
      <c r="C2562" t="s">
        <v>1360</v>
      </c>
      <c r="D2562" t="s">
        <v>3</v>
      </c>
      <c r="E2562" t="s">
        <v>2141</v>
      </c>
      <c r="F2562" t="s">
        <v>2137</v>
      </c>
      <c r="G2562" t="s">
        <v>2138</v>
      </c>
      <c r="H2562" t="s">
        <v>2138</v>
      </c>
      <c r="I2562" t="s">
        <v>2138</v>
      </c>
      <c r="J2562" t="s">
        <v>2139</v>
      </c>
      <c r="K2562" t="s">
        <v>4619</v>
      </c>
    </row>
    <row r="2563" spans="3:11" x14ac:dyDescent="0.3">
      <c r="C2563" t="s">
        <v>1361</v>
      </c>
      <c r="D2563" t="s">
        <v>3</v>
      </c>
      <c r="E2563" t="s">
        <v>2141</v>
      </c>
      <c r="F2563" t="s">
        <v>2137</v>
      </c>
      <c r="G2563" t="s">
        <v>2138</v>
      </c>
      <c r="H2563" t="s">
        <v>2138</v>
      </c>
      <c r="I2563" t="s">
        <v>2138</v>
      </c>
      <c r="J2563" t="s">
        <v>2139</v>
      </c>
      <c r="K2563" t="s">
        <v>4620</v>
      </c>
    </row>
    <row r="2564" spans="3:11" x14ac:dyDescent="0.3">
      <c r="C2564" t="s">
        <v>1362</v>
      </c>
      <c r="D2564" t="s">
        <v>3</v>
      </c>
      <c r="E2564" t="s">
        <v>2141</v>
      </c>
      <c r="F2564" t="s">
        <v>2137</v>
      </c>
      <c r="G2564" t="s">
        <v>2138</v>
      </c>
      <c r="H2564" t="s">
        <v>2138</v>
      </c>
      <c r="I2564" t="s">
        <v>2138</v>
      </c>
      <c r="J2564" t="s">
        <v>2139</v>
      </c>
      <c r="K2564" t="s">
        <v>4621</v>
      </c>
    </row>
    <row r="2565" spans="3:11" x14ac:dyDescent="0.3">
      <c r="C2565" t="s">
        <v>1363</v>
      </c>
      <c r="D2565" t="s">
        <v>3</v>
      </c>
      <c r="E2565" t="s">
        <v>2141</v>
      </c>
      <c r="F2565" t="s">
        <v>2137</v>
      </c>
      <c r="G2565" t="s">
        <v>2138</v>
      </c>
      <c r="H2565" t="s">
        <v>2138</v>
      </c>
      <c r="I2565" t="s">
        <v>2138</v>
      </c>
      <c r="J2565" t="s">
        <v>2139</v>
      </c>
      <c r="K2565" t="s">
        <v>4622</v>
      </c>
    </row>
    <row r="2566" spans="3:11" x14ac:dyDescent="0.3">
      <c r="C2566" t="s">
        <v>1364</v>
      </c>
      <c r="D2566" t="s">
        <v>3</v>
      </c>
      <c r="E2566" t="s">
        <v>2141</v>
      </c>
      <c r="F2566" t="s">
        <v>2137</v>
      </c>
      <c r="G2566" t="s">
        <v>2138</v>
      </c>
      <c r="H2566" t="s">
        <v>2138</v>
      </c>
      <c r="I2566" t="s">
        <v>2138</v>
      </c>
      <c r="J2566" t="s">
        <v>2139</v>
      </c>
      <c r="K2566" t="s">
        <v>4623</v>
      </c>
    </row>
    <row r="2567" spans="3:11" x14ac:dyDescent="0.3">
      <c r="C2567" t="s">
        <v>1365</v>
      </c>
      <c r="D2567" t="s">
        <v>3</v>
      </c>
      <c r="E2567" t="s">
        <v>2141</v>
      </c>
      <c r="F2567" t="s">
        <v>2137</v>
      </c>
      <c r="G2567" t="s">
        <v>2138</v>
      </c>
      <c r="H2567" t="s">
        <v>2138</v>
      </c>
      <c r="I2567" t="s">
        <v>2138</v>
      </c>
      <c r="J2567" t="s">
        <v>2139</v>
      </c>
      <c r="K2567" t="s">
        <v>4624</v>
      </c>
    </row>
    <row r="2568" spans="3:11" x14ac:dyDescent="0.3">
      <c r="C2568" t="s">
        <v>1366</v>
      </c>
      <c r="D2568" t="s">
        <v>3</v>
      </c>
      <c r="E2568" t="s">
        <v>2141</v>
      </c>
      <c r="F2568" t="s">
        <v>2137</v>
      </c>
      <c r="G2568" t="s">
        <v>2138</v>
      </c>
      <c r="H2568" t="s">
        <v>2138</v>
      </c>
      <c r="I2568" t="s">
        <v>2138</v>
      </c>
      <c r="J2568" t="s">
        <v>2139</v>
      </c>
      <c r="K2568" t="s">
        <v>4625</v>
      </c>
    </row>
    <row r="2569" spans="3:11" x14ac:dyDescent="0.3">
      <c r="C2569" t="s">
        <v>1367</v>
      </c>
      <c r="D2569" t="s">
        <v>3</v>
      </c>
      <c r="E2569" t="s">
        <v>2141</v>
      </c>
      <c r="F2569" t="s">
        <v>2137</v>
      </c>
      <c r="G2569" t="s">
        <v>2138</v>
      </c>
      <c r="H2569" t="s">
        <v>2138</v>
      </c>
      <c r="I2569" t="s">
        <v>2138</v>
      </c>
      <c r="J2569" t="s">
        <v>2139</v>
      </c>
      <c r="K2569" t="s">
        <v>4626</v>
      </c>
    </row>
    <row r="2570" spans="3:11" x14ac:dyDescent="0.3">
      <c r="C2570" t="s">
        <v>1368</v>
      </c>
      <c r="D2570" t="s">
        <v>3</v>
      </c>
      <c r="E2570" t="s">
        <v>2141</v>
      </c>
      <c r="F2570" t="s">
        <v>2137</v>
      </c>
      <c r="G2570" t="s">
        <v>2138</v>
      </c>
      <c r="H2570" t="s">
        <v>2138</v>
      </c>
      <c r="I2570" t="s">
        <v>2138</v>
      </c>
      <c r="J2570" t="s">
        <v>2139</v>
      </c>
      <c r="K2570" t="s">
        <v>4627</v>
      </c>
    </row>
    <row r="2571" spans="3:11" x14ac:dyDescent="0.3">
      <c r="C2571" t="s">
        <v>1369</v>
      </c>
      <c r="D2571" t="s">
        <v>3</v>
      </c>
      <c r="E2571" t="s">
        <v>2141</v>
      </c>
      <c r="F2571" t="s">
        <v>2137</v>
      </c>
      <c r="G2571" t="s">
        <v>2138</v>
      </c>
      <c r="H2571" t="s">
        <v>2138</v>
      </c>
      <c r="I2571" t="s">
        <v>2138</v>
      </c>
      <c r="J2571" t="s">
        <v>2139</v>
      </c>
      <c r="K2571" t="s">
        <v>4628</v>
      </c>
    </row>
    <row r="2572" spans="3:11" x14ac:dyDescent="0.3">
      <c r="C2572" t="s">
        <v>1370</v>
      </c>
      <c r="D2572" t="s">
        <v>3</v>
      </c>
      <c r="E2572" t="s">
        <v>2141</v>
      </c>
      <c r="F2572" t="s">
        <v>2137</v>
      </c>
      <c r="G2572" t="s">
        <v>2138</v>
      </c>
      <c r="H2572" t="s">
        <v>2138</v>
      </c>
      <c r="I2572" t="s">
        <v>2138</v>
      </c>
      <c r="J2572" t="s">
        <v>2139</v>
      </c>
      <c r="K2572" t="s">
        <v>4629</v>
      </c>
    </row>
    <row r="2573" spans="3:11" x14ac:dyDescent="0.3">
      <c r="C2573" t="s">
        <v>1371</v>
      </c>
      <c r="D2573" t="s">
        <v>3</v>
      </c>
      <c r="E2573" t="s">
        <v>2141</v>
      </c>
      <c r="F2573" t="s">
        <v>2137</v>
      </c>
      <c r="G2573" t="s">
        <v>2138</v>
      </c>
      <c r="H2573" t="s">
        <v>2138</v>
      </c>
      <c r="I2573" t="s">
        <v>2138</v>
      </c>
      <c r="J2573" t="s">
        <v>2139</v>
      </c>
      <c r="K2573" t="s">
        <v>4630</v>
      </c>
    </row>
    <row r="2574" spans="3:11" x14ac:dyDescent="0.3">
      <c r="C2574" t="s">
        <v>1372</v>
      </c>
      <c r="D2574" t="s">
        <v>3</v>
      </c>
      <c r="E2574" t="s">
        <v>2141</v>
      </c>
      <c r="F2574" t="s">
        <v>2137</v>
      </c>
      <c r="G2574" t="s">
        <v>2138</v>
      </c>
      <c r="H2574" t="s">
        <v>2138</v>
      </c>
      <c r="I2574" t="s">
        <v>2138</v>
      </c>
      <c r="J2574" t="s">
        <v>2139</v>
      </c>
      <c r="K2574" t="s">
        <v>4631</v>
      </c>
    </row>
    <row r="2575" spans="3:11" x14ac:dyDescent="0.3">
      <c r="C2575" t="s">
        <v>1373</v>
      </c>
      <c r="D2575" t="s">
        <v>3</v>
      </c>
      <c r="E2575" t="s">
        <v>2141</v>
      </c>
      <c r="F2575" t="s">
        <v>2137</v>
      </c>
      <c r="G2575" t="s">
        <v>2138</v>
      </c>
      <c r="H2575" t="s">
        <v>2138</v>
      </c>
      <c r="I2575" t="s">
        <v>2138</v>
      </c>
      <c r="J2575" t="s">
        <v>2139</v>
      </c>
      <c r="K2575" t="s">
        <v>4632</v>
      </c>
    </row>
    <row r="2576" spans="3:11" x14ac:dyDescent="0.3">
      <c r="C2576" t="s">
        <v>1374</v>
      </c>
      <c r="D2576" t="s">
        <v>3</v>
      </c>
      <c r="E2576" t="s">
        <v>2141</v>
      </c>
      <c r="F2576" t="s">
        <v>2137</v>
      </c>
      <c r="G2576" t="s">
        <v>2138</v>
      </c>
      <c r="H2576" t="s">
        <v>2138</v>
      </c>
      <c r="I2576" t="s">
        <v>2138</v>
      </c>
      <c r="J2576" t="s">
        <v>2139</v>
      </c>
      <c r="K2576" t="s">
        <v>4633</v>
      </c>
    </row>
    <row r="2577" spans="3:11" x14ac:dyDescent="0.3">
      <c r="C2577" t="s">
        <v>1375</v>
      </c>
      <c r="D2577" t="s">
        <v>3</v>
      </c>
      <c r="E2577" t="s">
        <v>2141</v>
      </c>
      <c r="F2577" t="s">
        <v>2137</v>
      </c>
      <c r="G2577" t="s">
        <v>2138</v>
      </c>
      <c r="H2577" t="s">
        <v>2138</v>
      </c>
      <c r="I2577" t="s">
        <v>2138</v>
      </c>
      <c r="J2577" t="s">
        <v>2139</v>
      </c>
      <c r="K2577" t="s">
        <v>4634</v>
      </c>
    </row>
    <row r="2578" spans="3:11" x14ac:dyDescent="0.3">
      <c r="C2578" t="s">
        <v>1376</v>
      </c>
      <c r="D2578" t="s">
        <v>3</v>
      </c>
      <c r="E2578" t="s">
        <v>2141</v>
      </c>
      <c r="F2578" t="s">
        <v>2137</v>
      </c>
      <c r="G2578" t="s">
        <v>2138</v>
      </c>
      <c r="H2578" t="s">
        <v>2138</v>
      </c>
      <c r="I2578" t="s">
        <v>2138</v>
      </c>
      <c r="J2578" t="s">
        <v>2139</v>
      </c>
      <c r="K2578" t="s">
        <v>4635</v>
      </c>
    </row>
    <row r="2579" spans="3:11" x14ac:dyDescent="0.3">
      <c r="C2579" t="s">
        <v>1377</v>
      </c>
      <c r="D2579" t="s">
        <v>3</v>
      </c>
      <c r="E2579" t="s">
        <v>2141</v>
      </c>
      <c r="F2579" t="s">
        <v>2137</v>
      </c>
      <c r="G2579" t="s">
        <v>2138</v>
      </c>
      <c r="H2579" t="s">
        <v>2138</v>
      </c>
      <c r="I2579" t="s">
        <v>2138</v>
      </c>
      <c r="J2579" t="s">
        <v>2139</v>
      </c>
      <c r="K2579" t="s">
        <v>4636</v>
      </c>
    </row>
    <row r="2580" spans="3:11" x14ac:dyDescent="0.3">
      <c r="C2580" t="s">
        <v>1379</v>
      </c>
      <c r="D2580" t="s">
        <v>3</v>
      </c>
      <c r="E2580" t="s">
        <v>2141</v>
      </c>
      <c r="F2580" t="s">
        <v>2137</v>
      </c>
      <c r="G2580" t="s">
        <v>2138</v>
      </c>
      <c r="H2580" t="s">
        <v>2138</v>
      </c>
      <c r="I2580" t="s">
        <v>2138</v>
      </c>
      <c r="J2580" t="s">
        <v>2139</v>
      </c>
      <c r="K2580" t="s">
        <v>4637</v>
      </c>
    </row>
    <row r="2581" spans="3:11" x14ac:dyDescent="0.3">
      <c r="C2581" t="s">
        <v>1380</v>
      </c>
      <c r="D2581" t="s">
        <v>3</v>
      </c>
      <c r="E2581" t="s">
        <v>2141</v>
      </c>
      <c r="F2581" t="s">
        <v>2137</v>
      </c>
      <c r="G2581" t="s">
        <v>2138</v>
      </c>
      <c r="H2581" t="s">
        <v>2138</v>
      </c>
      <c r="I2581" t="s">
        <v>2138</v>
      </c>
      <c r="J2581" t="s">
        <v>2139</v>
      </c>
      <c r="K2581" t="s">
        <v>4638</v>
      </c>
    </row>
    <row r="2582" spans="3:11" x14ac:dyDescent="0.3">
      <c r="C2582" t="s">
        <v>1383</v>
      </c>
      <c r="D2582" t="s">
        <v>3</v>
      </c>
      <c r="E2582" t="s">
        <v>2141</v>
      </c>
      <c r="F2582" t="s">
        <v>2137</v>
      </c>
      <c r="G2582" t="s">
        <v>2138</v>
      </c>
      <c r="H2582" t="s">
        <v>2138</v>
      </c>
      <c r="I2582" t="s">
        <v>2138</v>
      </c>
      <c r="J2582" t="s">
        <v>2139</v>
      </c>
      <c r="K2582" t="s">
        <v>4639</v>
      </c>
    </row>
    <row r="2583" spans="3:11" x14ac:dyDescent="0.3">
      <c r="C2583" t="s">
        <v>1395</v>
      </c>
      <c r="D2583" t="s">
        <v>3</v>
      </c>
      <c r="E2583" t="s">
        <v>2141</v>
      </c>
      <c r="F2583" t="s">
        <v>2137</v>
      </c>
      <c r="G2583" t="s">
        <v>2138</v>
      </c>
      <c r="H2583" t="s">
        <v>2138</v>
      </c>
      <c r="I2583" t="s">
        <v>2138</v>
      </c>
      <c r="J2583" t="s">
        <v>2139</v>
      </c>
      <c r="K2583" t="s">
        <v>4640</v>
      </c>
    </row>
    <row r="2584" spans="3:11" x14ac:dyDescent="0.3">
      <c r="C2584" t="s">
        <v>1398</v>
      </c>
      <c r="D2584" t="s">
        <v>3</v>
      </c>
      <c r="E2584" t="s">
        <v>2141</v>
      </c>
      <c r="F2584" t="s">
        <v>2137</v>
      </c>
      <c r="G2584" t="s">
        <v>2138</v>
      </c>
      <c r="H2584" t="s">
        <v>2138</v>
      </c>
      <c r="I2584" t="s">
        <v>2138</v>
      </c>
      <c r="J2584" t="s">
        <v>2139</v>
      </c>
      <c r="K2584" t="s">
        <v>4641</v>
      </c>
    </row>
    <row r="2585" spans="3:11" x14ac:dyDescent="0.3">
      <c r="C2585" t="s">
        <v>1399</v>
      </c>
      <c r="D2585" t="s">
        <v>3</v>
      </c>
      <c r="E2585" t="s">
        <v>2141</v>
      </c>
      <c r="F2585" t="s">
        <v>2137</v>
      </c>
      <c r="G2585" t="s">
        <v>2138</v>
      </c>
      <c r="H2585" t="s">
        <v>2138</v>
      </c>
      <c r="I2585" t="s">
        <v>2138</v>
      </c>
      <c r="J2585" t="s">
        <v>2139</v>
      </c>
      <c r="K2585" t="s">
        <v>4642</v>
      </c>
    </row>
    <row r="2586" spans="3:11" x14ac:dyDescent="0.3">
      <c r="C2586" t="s">
        <v>1408</v>
      </c>
      <c r="D2586" t="s">
        <v>3</v>
      </c>
      <c r="E2586" t="s">
        <v>2141</v>
      </c>
      <c r="F2586" t="s">
        <v>2137</v>
      </c>
      <c r="G2586" t="s">
        <v>2138</v>
      </c>
      <c r="H2586" t="s">
        <v>2138</v>
      </c>
      <c r="I2586" t="s">
        <v>2138</v>
      </c>
      <c r="J2586" t="s">
        <v>2139</v>
      </c>
      <c r="K2586" t="s">
        <v>4643</v>
      </c>
    </row>
    <row r="2587" spans="3:11" x14ac:dyDescent="0.3">
      <c r="C2587" t="s">
        <v>1411</v>
      </c>
      <c r="D2587" t="s">
        <v>3</v>
      </c>
      <c r="E2587" t="s">
        <v>2141</v>
      </c>
      <c r="F2587" t="s">
        <v>2137</v>
      </c>
      <c r="G2587" t="s">
        <v>2138</v>
      </c>
      <c r="H2587" t="s">
        <v>2138</v>
      </c>
      <c r="I2587" t="s">
        <v>2138</v>
      </c>
      <c r="J2587" t="s">
        <v>2139</v>
      </c>
      <c r="K2587" t="s">
        <v>4644</v>
      </c>
    </row>
    <row r="2588" spans="3:11" x14ac:dyDescent="0.3">
      <c r="C2588" t="s">
        <v>1412</v>
      </c>
      <c r="D2588" t="s">
        <v>3</v>
      </c>
      <c r="E2588" t="s">
        <v>2141</v>
      </c>
      <c r="F2588" t="s">
        <v>2137</v>
      </c>
      <c r="G2588" t="s">
        <v>2138</v>
      </c>
      <c r="H2588" t="s">
        <v>2138</v>
      </c>
      <c r="I2588" t="s">
        <v>2138</v>
      </c>
      <c r="J2588" t="s">
        <v>2139</v>
      </c>
      <c r="K2588" t="s">
        <v>4645</v>
      </c>
    </row>
    <row r="2589" spans="3:11" x14ac:dyDescent="0.3">
      <c r="C2589" t="s">
        <v>1425</v>
      </c>
      <c r="D2589" t="s">
        <v>3</v>
      </c>
      <c r="E2589" t="s">
        <v>2141</v>
      </c>
      <c r="F2589" t="s">
        <v>2137</v>
      </c>
      <c r="G2589" t="s">
        <v>2138</v>
      </c>
      <c r="H2589" t="s">
        <v>2138</v>
      </c>
      <c r="I2589" t="s">
        <v>2138</v>
      </c>
      <c r="J2589" t="s">
        <v>2139</v>
      </c>
      <c r="K2589" t="s">
        <v>4646</v>
      </c>
    </row>
    <row r="2590" spans="3:11" x14ac:dyDescent="0.3">
      <c r="C2590" t="s">
        <v>1426</v>
      </c>
      <c r="D2590" t="s">
        <v>3</v>
      </c>
      <c r="E2590" t="s">
        <v>2141</v>
      </c>
      <c r="F2590" t="s">
        <v>2137</v>
      </c>
      <c r="G2590" t="s">
        <v>2138</v>
      </c>
      <c r="H2590" t="s">
        <v>2138</v>
      </c>
      <c r="I2590" t="s">
        <v>2138</v>
      </c>
      <c r="J2590" t="s">
        <v>2139</v>
      </c>
      <c r="K2590" t="s">
        <v>4647</v>
      </c>
    </row>
    <row r="2591" spans="3:11" x14ac:dyDescent="0.3">
      <c r="C2591" t="s">
        <v>1427</v>
      </c>
      <c r="D2591" t="s">
        <v>3</v>
      </c>
      <c r="E2591" t="s">
        <v>2141</v>
      </c>
      <c r="F2591" t="s">
        <v>2137</v>
      </c>
      <c r="G2591" t="s">
        <v>2138</v>
      </c>
      <c r="H2591" t="s">
        <v>2138</v>
      </c>
      <c r="I2591" t="s">
        <v>2138</v>
      </c>
      <c r="J2591" t="s">
        <v>2139</v>
      </c>
      <c r="K2591" t="s">
        <v>4648</v>
      </c>
    </row>
    <row r="2592" spans="3:11" x14ac:dyDescent="0.3">
      <c r="C2592" t="s">
        <v>1437</v>
      </c>
      <c r="D2592" t="s">
        <v>3</v>
      </c>
      <c r="E2592" t="s">
        <v>2141</v>
      </c>
      <c r="F2592" t="s">
        <v>2137</v>
      </c>
      <c r="G2592" t="s">
        <v>2138</v>
      </c>
      <c r="H2592" t="s">
        <v>2138</v>
      </c>
      <c r="I2592" t="s">
        <v>2138</v>
      </c>
      <c r="J2592" t="s">
        <v>2139</v>
      </c>
      <c r="K2592" t="s">
        <v>4649</v>
      </c>
    </row>
    <row r="2593" spans="3:11" x14ac:dyDescent="0.3">
      <c r="C2593" t="s">
        <v>1438</v>
      </c>
      <c r="D2593" t="s">
        <v>3</v>
      </c>
      <c r="E2593" t="s">
        <v>2141</v>
      </c>
      <c r="F2593" t="s">
        <v>2137</v>
      </c>
      <c r="G2593" t="s">
        <v>2138</v>
      </c>
      <c r="H2593" t="s">
        <v>2138</v>
      </c>
      <c r="I2593" t="s">
        <v>2138</v>
      </c>
      <c r="J2593" t="s">
        <v>2139</v>
      </c>
      <c r="K2593" t="s">
        <v>4650</v>
      </c>
    </row>
    <row r="2594" spans="3:11" x14ac:dyDescent="0.3">
      <c r="C2594" t="s">
        <v>1471</v>
      </c>
      <c r="D2594" t="s">
        <v>3</v>
      </c>
      <c r="E2594" t="s">
        <v>2141</v>
      </c>
      <c r="F2594" t="s">
        <v>2137</v>
      </c>
      <c r="G2594" t="s">
        <v>2138</v>
      </c>
      <c r="H2594" t="s">
        <v>2138</v>
      </c>
      <c r="I2594" t="s">
        <v>2138</v>
      </c>
      <c r="J2594" t="s">
        <v>2139</v>
      </c>
      <c r="K2594" t="s">
        <v>4651</v>
      </c>
    </row>
    <row r="2595" spans="3:11" x14ac:dyDescent="0.3">
      <c r="C2595" t="s">
        <v>1472</v>
      </c>
      <c r="D2595" t="s">
        <v>3</v>
      </c>
      <c r="E2595" t="s">
        <v>2141</v>
      </c>
      <c r="F2595" t="s">
        <v>2137</v>
      </c>
      <c r="G2595" t="s">
        <v>2138</v>
      </c>
      <c r="H2595" t="s">
        <v>2138</v>
      </c>
      <c r="I2595" t="s">
        <v>2138</v>
      </c>
      <c r="J2595" t="s">
        <v>2139</v>
      </c>
      <c r="K2595" t="s">
        <v>4652</v>
      </c>
    </row>
    <row r="2596" spans="3:11" x14ac:dyDescent="0.3">
      <c r="C2596" t="s">
        <v>1479</v>
      </c>
      <c r="D2596" t="s">
        <v>3</v>
      </c>
      <c r="E2596" t="s">
        <v>2141</v>
      </c>
      <c r="F2596" t="s">
        <v>2137</v>
      </c>
      <c r="G2596" t="s">
        <v>2138</v>
      </c>
      <c r="H2596" t="s">
        <v>2138</v>
      </c>
      <c r="I2596" t="s">
        <v>2138</v>
      </c>
      <c r="J2596" t="s">
        <v>2139</v>
      </c>
      <c r="K2596" t="s">
        <v>4653</v>
      </c>
    </row>
    <row r="2597" spans="3:11" x14ac:dyDescent="0.3">
      <c r="C2597" t="s">
        <v>1482</v>
      </c>
      <c r="D2597" t="s">
        <v>3</v>
      </c>
      <c r="E2597" t="s">
        <v>2141</v>
      </c>
      <c r="F2597" t="s">
        <v>2137</v>
      </c>
      <c r="G2597" t="s">
        <v>2138</v>
      </c>
      <c r="H2597" t="s">
        <v>2138</v>
      </c>
      <c r="I2597" t="s">
        <v>2138</v>
      </c>
      <c r="J2597" t="s">
        <v>2139</v>
      </c>
      <c r="K2597" t="s">
        <v>4654</v>
      </c>
    </row>
    <row r="2598" spans="3:11" x14ac:dyDescent="0.3">
      <c r="C2598" t="s">
        <v>1490</v>
      </c>
      <c r="D2598" t="s">
        <v>3</v>
      </c>
      <c r="E2598" t="s">
        <v>2141</v>
      </c>
      <c r="F2598" t="s">
        <v>2137</v>
      </c>
      <c r="G2598" t="s">
        <v>2138</v>
      </c>
      <c r="H2598" t="s">
        <v>2138</v>
      </c>
      <c r="I2598" t="s">
        <v>2138</v>
      </c>
      <c r="J2598" t="s">
        <v>2139</v>
      </c>
      <c r="K2598" t="s">
        <v>4655</v>
      </c>
    </row>
    <row r="2599" spans="3:11" x14ac:dyDescent="0.3">
      <c r="C2599" t="s">
        <v>1491</v>
      </c>
      <c r="D2599" t="s">
        <v>3</v>
      </c>
      <c r="E2599" t="s">
        <v>2141</v>
      </c>
      <c r="F2599" t="s">
        <v>2137</v>
      </c>
      <c r="G2599" t="s">
        <v>2138</v>
      </c>
      <c r="H2599" t="s">
        <v>2138</v>
      </c>
      <c r="I2599" t="s">
        <v>2138</v>
      </c>
      <c r="J2599" t="s">
        <v>2139</v>
      </c>
      <c r="K2599" t="s">
        <v>4656</v>
      </c>
    </row>
    <row r="2600" spans="3:11" x14ac:dyDescent="0.3">
      <c r="C2600" t="s">
        <v>1512</v>
      </c>
      <c r="D2600" t="s">
        <v>3</v>
      </c>
      <c r="E2600" t="s">
        <v>2141</v>
      </c>
      <c r="F2600" t="s">
        <v>2137</v>
      </c>
      <c r="G2600" t="s">
        <v>2138</v>
      </c>
      <c r="H2600" t="s">
        <v>2138</v>
      </c>
      <c r="I2600" t="s">
        <v>2138</v>
      </c>
      <c r="J2600" t="s">
        <v>2139</v>
      </c>
      <c r="K2600" t="s">
        <v>4657</v>
      </c>
    </row>
    <row r="2601" spans="3:11" x14ac:dyDescent="0.3">
      <c r="C2601" t="s">
        <v>1513</v>
      </c>
      <c r="D2601" t="s">
        <v>3</v>
      </c>
      <c r="E2601" t="s">
        <v>2141</v>
      </c>
      <c r="F2601" t="s">
        <v>2137</v>
      </c>
      <c r="G2601" t="s">
        <v>2138</v>
      </c>
      <c r="H2601" t="s">
        <v>2138</v>
      </c>
      <c r="I2601" t="s">
        <v>2138</v>
      </c>
      <c r="J2601" t="s">
        <v>2139</v>
      </c>
      <c r="K2601" t="s">
        <v>4658</v>
      </c>
    </row>
    <row r="2602" spans="3:11" x14ac:dyDescent="0.3">
      <c r="C2602" t="s">
        <v>1514</v>
      </c>
      <c r="D2602" t="s">
        <v>3</v>
      </c>
      <c r="E2602" t="s">
        <v>2141</v>
      </c>
      <c r="F2602" t="s">
        <v>2137</v>
      </c>
      <c r="G2602" t="s">
        <v>2138</v>
      </c>
      <c r="H2602" t="s">
        <v>2138</v>
      </c>
      <c r="I2602" t="s">
        <v>2138</v>
      </c>
      <c r="J2602" t="s">
        <v>2139</v>
      </c>
      <c r="K2602" t="s">
        <v>4659</v>
      </c>
    </row>
    <row r="2603" spans="3:11" x14ac:dyDescent="0.3">
      <c r="C2603" t="s">
        <v>1515</v>
      </c>
      <c r="D2603" t="s">
        <v>3</v>
      </c>
      <c r="E2603" t="s">
        <v>2141</v>
      </c>
      <c r="F2603" t="s">
        <v>2137</v>
      </c>
      <c r="G2603" t="s">
        <v>2138</v>
      </c>
      <c r="H2603" t="s">
        <v>2138</v>
      </c>
      <c r="I2603" t="s">
        <v>2138</v>
      </c>
      <c r="J2603" t="s">
        <v>2139</v>
      </c>
      <c r="K2603" t="s">
        <v>4660</v>
      </c>
    </row>
    <row r="2604" spans="3:11" x14ac:dyDescent="0.3">
      <c r="C2604" t="s">
        <v>1516</v>
      </c>
      <c r="D2604" t="s">
        <v>3</v>
      </c>
      <c r="E2604" t="s">
        <v>2141</v>
      </c>
      <c r="F2604" t="s">
        <v>2137</v>
      </c>
      <c r="G2604" t="s">
        <v>2138</v>
      </c>
      <c r="H2604" t="s">
        <v>2138</v>
      </c>
      <c r="I2604" t="s">
        <v>2138</v>
      </c>
      <c r="J2604" t="s">
        <v>2139</v>
      </c>
      <c r="K2604" t="s">
        <v>4661</v>
      </c>
    </row>
    <row r="2605" spans="3:11" x14ac:dyDescent="0.3">
      <c r="C2605" t="s">
        <v>1519</v>
      </c>
      <c r="D2605" t="s">
        <v>3</v>
      </c>
      <c r="E2605" t="s">
        <v>2141</v>
      </c>
      <c r="F2605" t="s">
        <v>2137</v>
      </c>
      <c r="G2605" t="s">
        <v>2138</v>
      </c>
      <c r="H2605" t="s">
        <v>2138</v>
      </c>
      <c r="I2605" t="s">
        <v>2138</v>
      </c>
      <c r="J2605" t="s">
        <v>2139</v>
      </c>
      <c r="K2605" t="s">
        <v>4662</v>
      </c>
    </row>
    <row r="2606" spans="3:11" x14ac:dyDescent="0.3">
      <c r="C2606" t="s">
        <v>1520</v>
      </c>
      <c r="D2606" t="s">
        <v>3</v>
      </c>
      <c r="E2606" t="s">
        <v>2141</v>
      </c>
      <c r="F2606" t="s">
        <v>2137</v>
      </c>
      <c r="G2606" t="s">
        <v>2138</v>
      </c>
      <c r="H2606" t="s">
        <v>2138</v>
      </c>
      <c r="I2606" t="s">
        <v>2138</v>
      </c>
      <c r="J2606" t="s">
        <v>2139</v>
      </c>
      <c r="K2606" t="s">
        <v>4663</v>
      </c>
    </row>
    <row r="2607" spans="3:11" x14ac:dyDescent="0.3">
      <c r="C2607" t="s">
        <v>1589</v>
      </c>
      <c r="D2607" t="s">
        <v>3</v>
      </c>
      <c r="E2607" t="s">
        <v>2141</v>
      </c>
      <c r="F2607" t="s">
        <v>2137</v>
      </c>
      <c r="G2607" t="s">
        <v>2138</v>
      </c>
      <c r="H2607" t="s">
        <v>2138</v>
      </c>
      <c r="I2607" t="s">
        <v>2138</v>
      </c>
      <c r="J2607" t="s">
        <v>2139</v>
      </c>
      <c r="K2607" t="s">
        <v>4664</v>
      </c>
    </row>
    <row r="2608" spans="3:11" x14ac:dyDescent="0.3">
      <c r="C2608" t="s">
        <v>1600</v>
      </c>
      <c r="D2608" t="s">
        <v>3</v>
      </c>
      <c r="E2608" t="s">
        <v>2141</v>
      </c>
      <c r="F2608" t="s">
        <v>2137</v>
      </c>
      <c r="G2608" t="s">
        <v>2138</v>
      </c>
      <c r="H2608" t="s">
        <v>2138</v>
      </c>
      <c r="I2608" t="s">
        <v>2138</v>
      </c>
      <c r="J2608" t="s">
        <v>2139</v>
      </c>
      <c r="K2608" t="s">
        <v>4665</v>
      </c>
    </row>
    <row r="2609" spans="3:11" x14ac:dyDescent="0.3">
      <c r="C2609" t="s">
        <v>1601</v>
      </c>
      <c r="D2609" t="s">
        <v>3</v>
      </c>
      <c r="E2609" t="s">
        <v>2141</v>
      </c>
      <c r="F2609" t="s">
        <v>2137</v>
      </c>
      <c r="G2609" t="s">
        <v>2138</v>
      </c>
      <c r="H2609" t="s">
        <v>2138</v>
      </c>
      <c r="I2609" t="s">
        <v>2138</v>
      </c>
      <c r="J2609" t="s">
        <v>2139</v>
      </c>
      <c r="K2609" t="s">
        <v>4666</v>
      </c>
    </row>
    <row r="2610" spans="3:11" x14ac:dyDescent="0.3">
      <c r="C2610" t="s">
        <v>1602</v>
      </c>
      <c r="D2610" t="s">
        <v>3</v>
      </c>
      <c r="E2610" t="s">
        <v>2141</v>
      </c>
      <c r="F2610" t="s">
        <v>2137</v>
      </c>
      <c r="G2610" t="s">
        <v>2138</v>
      </c>
      <c r="H2610" t="s">
        <v>2138</v>
      </c>
      <c r="I2610" t="s">
        <v>2138</v>
      </c>
      <c r="J2610" t="s">
        <v>2139</v>
      </c>
      <c r="K2610" t="s">
        <v>4667</v>
      </c>
    </row>
    <row r="2611" spans="3:11" x14ac:dyDescent="0.3">
      <c r="C2611" t="s">
        <v>1603</v>
      </c>
      <c r="D2611" t="s">
        <v>3</v>
      </c>
      <c r="E2611" t="s">
        <v>2141</v>
      </c>
      <c r="F2611" t="s">
        <v>2137</v>
      </c>
      <c r="G2611" t="s">
        <v>2138</v>
      </c>
      <c r="H2611" t="s">
        <v>2138</v>
      </c>
      <c r="I2611" t="s">
        <v>2138</v>
      </c>
      <c r="J2611" t="s">
        <v>2139</v>
      </c>
      <c r="K2611" t="s">
        <v>4668</v>
      </c>
    </row>
    <row r="2612" spans="3:11" x14ac:dyDescent="0.3">
      <c r="C2612" t="s">
        <v>1604</v>
      </c>
      <c r="D2612" t="s">
        <v>3</v>
      </c>
      <c r="E2612" t="s">
        <v>2141</v>
      </c>
      <c r="F2612" t="s">
        <v>2137</v>
      </c>
      <c r="G2612" t="s">
        <v>2138</v>
      </c>
      <c r="H2612" t="s">
        <v>2138</v>
      </c>
      <c r="I2612" t="s">
        <v>2138</v>
      </c>
      <c r="J2612" t="s">
        <v>2139</v>
      </c>
      <c r="K2612" t="s">
        <v>4669</v>
      </c>
    </row>
    <row r="2613" spans="3:11" x14ac:dyDescent="0.3">
      <c r="C2613" t="s">
        <v>1605</v>
      </c>
      <c r="D2613" t="s">
        <v>3</v>
      </c>
      <c r="E2613" t="s">
        <v>2141</v>
      </c>
      <c r="F2613" t="s">
        <v>2137</v>
      </c>
      <c r="G2613" t="s">
        <v>2138</v>
      </c>
      <c r="H2613" t="s">
        <v>2138</v>
      </c>
      <c r="I2613" t="s">
        <v>2138</v>
      </c>
      <c r="J2613" t="s">
        <v>2139</v>
      </c>
      <c r="K2613" t="s">
        <v>4670</v>
      </c>
    </row>
    <row r="2614" spans="3:11" x14ac:dyDescent="0.3">
      <c r="C2614" t="s">
        <v>1606</v>
      </c>
      <c r="D2614" t="s">
        <v>3</v>
      </c>
      <c r="E2614" t="s">
        <v>2141</v>
      </c>
      <c r="F2614" t="s">
        <v>2137</v>
      </c>
      <c r="G2614" t="s">
        <v>2138</v>
      </c>
      <c r="H2614" t="s">
        <v>2138</v>
      </c>
      <c r="I2614" t="s">
        <v>2138</v>
      </c>
      <c r="J2614" t="s">
        <v>2139</v>
      </c>
      <c r="K2614" t="s">
        <v>4671</v>
      </c>
    </row>
    <row r="2615" spans="3:11" x14ac:dyDescent="0.3">
      <c r="C2615" t="s">
        <v>1607</v>
      </c>
      <c r="D2615" t="s">
        <v>3</v>
      </c>
      <c r="E2615" t="s">
        <v>2141</v>
      </c>
      <c r="F2615" t="s">
        <v>2137</v>
      </c>
      <c r="G2615" t="s">
        <v>2138</v>
      </c>
      <c r="H2615" t="s">
        <v>2138</v>
      </c>
      <c r="I2615" t="s">
        <v>2138</v>
      </c>
      <c r="J2615" t="s">
        <v>2139</v>
      </c>
      <c r="K2615" t="s">
        <v>4672</v>
      </c>
    </row>
    <row r="2616" spans="3:11" x14ac:dyDescent="0.3">
      <c r="C2616" t="s">
        <v>1608</v>
      </c>
      <c r="D2616" t="s">
        <v>3</v>
      </c>
      <c r="E2616" t="s">
        <v>2141</v>
      </c>
      <c r="F2616" t="s">
        <v>2137</v>
      </c>
      <c r="G2616" t="s">
        <v>2138</v>
      </c>
      <c r="H2616" t="s">
        <v>2138</v>
      </c>
      <c r="I2616" t="s">
        <v>2138</v>
      </c>
      <c r="J2616" t="s">
        <v>2139</v>
      </c>
      <c r="K2616" t="s">
        <v>4673</v>
      </c>
    </row>
    <row r="2617" spans="3:11" x14ac:dyDescent="0.3">
      <c r="C2617" t="s">
        <v>1609</v>
      </c>
      <c r="D2617" t="s">
        <v>3</v>
      </c>
      <c r="E2617" t="s">
        <v>2141</v>
      </c>
      <c r="F2617" t="s">
        <v>2137</v>
      </c>
      <c r="G2617" t="s">
        <v>2138</v>
      </c>
      <c r="H2617" t="s">
        <v>2138</v>
      </c>
      <c r="I2617" t="s">
        <v>2138</v>
      </c>
      <c r="J2617" t="s">
        <v>2139</v>
      </c>
      <c r="K2617" t="s">
        <v>4674</v>
      </c>
    </row>
    <row r="2618" spans="3:11" x14ac:dyDescent="0.3">
      <c r="C2618" t="s">
        <v>1610</v>
      </c>
      <c r="D2618" t="s">
        <v>3</v>
      </c>
      <c r="E2618" t="s">
        <v>2141</v>
      </c>
      <c r="F2618" t="s">
        <v>2137</v>
      </c>
      <c r="G2618" t="s">
        <v>2138</v>
      </c>
      <c r="H2618" t="s">
        <v>2138</v>
      </c>
      <c r="I2618" t="s">
        <v>2138</v>
      </c>
      <c r="J2618" t="s">
        <v>2139</v>
      </c>
      <c r="K2618" t="s">
        <v>4675</v>
      </c>
    </row>
    <row r="2619" spans="3:11" x14ac:dyDescent="0.3">
      <c r="C2619" t="s">
        <v>1611</v>
      </c>
      <c r="D2619" t="s">
        <v>3</v>
      </c>
      <c r="E2619" t="s">
        <v>2141</v>
      </c>
      <c r="F2619" t="s">
        <v>2137</v>
      </c>
      <c r="G2619" t="s">
        <v>2138</v>
      </c>
      <c r="H2619" t="s">
        <v>2138</v>
      </c>
      <c r="I2619" t="s">
        <v>2138</v>
      </c>
      <c r="J2619" t="s">
        <v>2139</v>
      </c>
      <c r="K2619" t="s">
        <v>4676</v>
      </c>
    </row>
    <row r="2620" spans="3:11" x14ac:dyDescent="0.3">
      <c r="C2620" t="s">
        <v>1612</v>
      </c>
      <c r="D2620" t="s">
        <v>3</v>
      </c>
      <c r="E2620" t="s">
        <v>2141</v>
      </c>
      <c r="F2620" t="s">
        <v>2137</v>
      </c>
      <c r="G2620" t="s">
        <v>2138</v>
      </c>
      <c r="H2620" t="s">
        <v>2138</v>
      </c>
      <c r="I2620" t="s">
        <v>2138</v>
      </c>
      <c r="J2620" t="s">
        <v>2139</v>
      </c>
      <c r="K2620" t="s">
        <v>4677</v>
      </c>
    </row>
    <row r="2621" spans="3:11" x14ac:dyDescent="0.3">
      <c r="C2621" t="s">
        <v>1613</v>
      </c>
      <c r="D2621" t="s">
        <v>3</v>
      </c>
      <c r="E2621" t="s">
        <v>2141</v>
      </c>
      <c r="F2621" t="s">
        <v>2137</v>
      </c>
      <c r="G2621" t="s">
        <v>2138</v>
      </c>
      <c r="H2621" t="s">
        <v>2138</v>
      </c>
      <c r="I2621" t="s">
        <v>2138</v>
      </c>
      <c r="J2621" t="s">
        <v>2139</v>
      </c>
      <c r="K2621" t="s">
        <v>4678</v>
      </c>
    </row>
    <row r="2622" spans="3:11" x14ac:dyDescent="0.3">
      <c r="C2622" t="s">
        <v>1614</v>
      </c>
      <c r="D2622" t="s">
        <v>3</v>
      </c>
      <c r="E2622" t="s">
        <v>2141</v>
      </c>
      <c r="F2622" t="s">
        <v>2137</v>
      </c>
      <c r="G2622" t="s">
        <v>2138</v>
      </c>
      <c r="H2622" t="s">
        <v>2138</v>
      </c>
      <c r="I2622" t="s">
        <v>2138</v>
      </c>
      <c r="J2622" t="s">
        <v>2139</v>
      </c>
      <c r="K2622" t="s">
        <v>4679</v>
      </c>
    </row>
    <row r="2623" spans="3:11" x14ac:dyDescent="0.3">
      <c r="C2623" t="s">
        <v>1615</v>
      </c>
      <c r="D2623" t="s">
        <v>3</v>
      </c>
      <c r="E2623" t="s">
        <v>2141</v>
      </c>
      <c r="F2623" t="s">
        <v>2137</v>
      </c>
      <c r="G2623" t="s">
        <v>2138</v>
      </c>
      <c r="H2623" t="s">
        <v>2138</v>
      </c>
      <c r="I2623" t="s">
        <v>2138</v>
      </c>
      <c r="J2623" t="s">
        <v>2139</v>
      </c>
      <c r="K2623" t="s">
        <v>4680</v>
      </c>
    </row>
    <row r="2624" spans="3:11" x14ac:dyDescent="0.3">
      <c r="C2624" t="s">
        <v>1616</v>
      </c>
      <c r="D2624" t="s">
        <v>3</v>
      </c>
      <c r="E2624" t="s">
        <v>2141</v>
      </c>
      <c r="F2624" t="s">
        <v>2137</v>
      </c>
      <c r="G2624" t="s">
        <v>2138</v>
      </c>
      <c r="H2624" t="s">
        <v>2138</v>
      </c>
      <c r="I2624" t="s">
        <v>2138</v>
      </c>
      <c r="J2624" t="s">
        <v>2139</v>
      </c>
      <c r="K2624" t="s">
        <v>4681</v>
      </c>
    </row>
    <row r="2625" spans="3:11" x14ac:dyDescent="0.3">
      <c r="C2625" t="s">
        <v>1617</v>
      </c>
      <c r="D2625" t="s">
        <v>3</v>
      </c>
      <c r="E2625" t="s">
        <v>2141</v>
      </c>
      <c r="F2625" t="s">
        <v>2137</v>
      </c>
      <c r="G2625" t="s">
        <v>2138</v>
      </c>
      <c r="H2625" t="s">
        <v>2138</v>
      </c>
      <c r="I2625" t="s">
        <v>2138</v>
      </c>
      <c r="J2625" t="s">
        <v>2139</v>
      </c>
      <c r="K2625" t="s">
        <v>4682</v>
      </c>
    </row>
    <row r="2626" spans="3:11" x14ac:dyDescent="0.3">
      <c r="C2626" t="s">
        <v>1618</v>
      </c>
      <c r="D2626" t="s">
        <v>3</v>
      </c>
      <c r="E2626" t="s">
        <v>2141</v>
      </c>
      <c r="F2626" t="s">
        <v>2137</v>
      </c>
      <c r="G2626" t="s">
        <v>2138</v>
      </c>
      <c r="H2626" t="s">
        <v>2138</v>
      </c>
      <c r="I2626" t="s">
        <v>2138</v>
      </c>
      <c r="J2626" t="s">
        <v>2139</v>
      </c>
      <c r="K2626" t="s">
        <v>4683</v>
      </c>
    </row>
    <row r="2627" spans="3:11" x14ac:dyDescent="0.3">
      <c r="C2627" t="s">
        <v>1619</v>
      </c>
      <c r="D2627" t="s">
        <v>3</v>
      </c>
      <c r="E2627" t="s">
        <v>2141</v>
      </c>
      <c r="F2627" t="s">
        <v>2137</v>
      </c>
      <c r="G2627" t="s">
        <v>2138</v>
      </c>
      <c r="H2627" t="s">
        <v>2138</v>
      </c>
      <c r="I2627" t="s">
        <v>2138</v>
      </c>
      <c r="J2627" t="s">
        <v>2139</v>
      </c>
      <c r="K2627" t="s">
        <v>4684</v>
      </c>
    </row>
    <row r="2628" spans="3:11" x14ac:dyDescent="0.3">
      <c r="C2628" t="s">
        <v>1620</v>
      </c>
      <c r="D2628" t="s">
        <v>3</v>
      </c>
      <c r="E2628" t="s">
        <v>2141</v>
      </c>
      <c r="F2628" t="s">
        <v>2137</v>
      </c>
      <c r="G2628" t="s">
        <v>2138</v>
      </c>
      <c r="H2628" t="s">
        <v>2138</v>
      </c>
      <c r="I2628" t="s">
        <v>2138</v>
      </c>
      <c r="J2628" t="s">
        <v>2139</v>
      </c>
      <c r="K2628" t="s">
        <v>4685</v>
      </c>
    </row>
    <row r="2629" spans="3:11" x14ac:dyDescent="0.3">
      <c r="C2629" t="s">
        <v>1621</v>
      </c>
      <c r="D2629" t="s">
        <v>3</v>
      </c>
      <c r="E2629" t="s">
        <v>2141</v>
      </c>
      <c r="F2629" t="s">
        <v>2137</v>
      </c>
      <c r="G2629" t="s">
        <v>2138</v>
      </c>
      <c r="H2629" t="s">
        <v>2138</v>
      </c>
      <c r="I2629" t="s">
        <v>2138</v>
      </c>
      <c r="J2629" t="s">
        <v>2139</v>
      </c>
      <c r="K2629" t="s">
        <v>4686</v>
      </c>
    </row>
    <row r="2630" spans="3:11" x14ac:dyDescent="0.3">
      <c r="C2630" t="s">
        <v>1622</v>
      </c>
      <c r="D2630" t="s">
        <v>3</v>
      </c>
      <c r="E2630" t="s">
        <v>2141</v>
      </c>
      <c r="F2630" t="s">
        <v>2137</v>
      </c>
      <c r="G2630" t="s">
        <v>2138</v>
      </c>
      <c r="H2630" t="s">
        <v>2138</v>
      </c>
      <c r="I2630" t="s">
        <v>2138</v>
      </c>
      <c r="J2630" t="s">
        <v>2139</v>
      </c>
      <c r="K2630" t="s">
        <v>4687</v>
      </c>
    </row>
    <row r="2631" spans="3:11" x14ac:dyDescent="0.3">
      <c r="C2631" t="s">
        <v>1635</v>
      </c>
      <c r="D2631" t="s">
        <v>3</v>
      </c>
      <c r="E2631" t="s">
        <v>2141</v>
      </c>
      <c r="F2631" t="s">
        <v>2137</v>
      </c>
      <c r="G2631" t="s">
        <v>2138</v>
      </c>
      <c r="H2631" t="s">
        <v>2138</v>
      </c>
      <c r="I2631" t="s">
        <v>2138</v>
      </c>
      <c r="J2631" t="s">
        <v>2139</v>
      </c>
      <c r="K2631" t="s">
        <v>4688</v>
      </c>
    </row>
    <row r="2632" spans="3:11" x14ac:dyDescent="0.3">
      <c r="C2632" t="s">
        <v>1636</v>
      </c>
      <c r="D2632" t="s">
        <v>3</v>
      </c>
      <c r="E2632" t="s">
        <v>2141</v>
      </c>
      <c r="F2632" t="s">
        <v>2137</v>
      </c>
      <c r="G2632" t="s">
        <v>2138</v>
      </c>
      <c r="H2632" t="s">
        <v>2138</v>
      </c>
      <c r="I2632" t="s">
        <v>2138</v>
      </c>
      <c r="J2632" t="s">
        <v>2139</v>
      </c>
      <c r="K2632" t="s">
        <v>4689</v>
      </c>
    </row>
    <row r="2633" spans="3:11" x14ac:dyDescent="0.3">
      <c r="C2633" t="s">
        <v>1637</v>
      </c>
      <c r="D2633" t="s">
        <v>3</v>
      </c>
      <c r="E2633" t="s">
        <v>2141</v>
      </c>
      <c r="F2633" t="s">
        <v>2137</v>
      </c>
      <c r="G2633" t="s">
        <v>2138</v>
      </c>
      <c r="H2633" t="s">
        <v>2138</v>
      </c>
      <c r="I2633" t="s">
        <v>2138</v>
      </c>
      <c r="J2633" t="s">
        <v>2139</v>
      </c>
      <c r="K2633" t="s">
        <v>4690</v>
      </c>
    </row>
    <row r="2634" spans="3:11" x14ac:dyDescent="0.3">
      <c r="C2634" t="s">
        <v>1649</v>
      </c>
      <c r="D2634" t="s">
        <v>3</v>
      </c>
      <c r="E2634" t="s">
        <v>2141</v>
      </c>
      <c r="F2634" t="s">
        <v>2137</v>
      </c>
      <c r="G2634" t="s">
        <v>2138</v>
      </c>
      <c r="H2634" t="s">
        <v>2138</v>
      </c>
      <c r="I2634" t="s">
        <v>2138</v>
      </c>
      <c r="J2634" t="s">
        <v>2139</v>
      </c>
      <c r="K2634" t="s">
        <v>4691</v>
      </c>
    </row>
    <row r="2635" spans="3:11" x14ac:dyDescent="0.3">
      <c r="C2635" t="s">
        <v>1651</v>
      </c>
      <c r="D2635" t="s">
        <v>3</v>
      </c>
      <c r="E2635" t="s">
        <v>2141</v>
      </c>
      <c r="F2635" t="s">
        <v>2137</v>
      </c>
      <c r="G2635" t="s">
        <v>2138</v>
      </c>
      <c r="H2635" t="s">
        <v>2138</v>
      </c>
      <c r="I2635" t="s">
        <v>2138</v>
      </c>
      <c r="J2635" t="s">
        <v>2139</v>
      </c>
      <c r="K2635" t="s">
        <v>4692</v>
      </c>
    </row>
    <row r="2636" spans="3:11" x14ac:dyDescent="0.3">
      <c r="C2636" t="s">
        <v>1652</v>
      </c>
      <c r="D2636" t="s">
        <v>3</v>
      </c>
      <c r="E2636" t="s">
        <v>2141</v>
      </c>
      <c r="F2636" t="s">
        <v>2137</v>
      </c>
      <c r="G2636" t="s">
        <v>2138</v>
      </c>
      <c r="H2636" t="s">
        <v>2138</v>
      </c>
      <c r="I2636" t="s">
        <v>2138</v>
      </c>
      <c r="J2636" t="s">
        <v>2139</v>
      </c>
      <c r="K2636" t="s">
        <v>4693</v>
      </c>
    </row>
    <row r="2637" spans="3:11" x14ac:dyDescent="0.3">
      <c r="C2637" t="s">
        <v>1653</v>
      </c>
      <c r="D2637" t="s">
        <v>3</v>
      </c>
      <c r="E2637" t="s">
        <v>2141</v>
      </c>
      <c r="F2637" t="s">
        <v>2137</v>
      </c>
      <c r="G2637" t="s">
        <v>2138</v>
      </c>
      <c r="H2637" t="s">
        <v>2138</v>
      </c>
      <c r="I2637" t="s">
        <v>2138</v>
      </c>
      <c r="J2637" t="s">
        <v>2139</v>
      </c>
      <c r="K2637" t="s">
        <v>4694</v>
      </c>
    </row>
    <row r="2638" spans="3:11" x14ac:dyDescent="0.3">
      <c r="C2638" t="s">
        <v>1654</v>
      </c>
      <c r="D2638" t="s">
        <v>3</v>
      </c>
      <c r="E2638" t="s">
        <v>2141</v>
      </c>
      <c r="F2638" t="s">
        <v>2137</v>
      </c>
      <c r="G2638" t="s">
        <v>2138</v>
      </c>
      <c r="H2638" t="s">
        <v>2138</v>
      </c>
      <c r="I2638" t="s">
        <v>2138</v>
      </c>
      <c r="J2638" t="s">
        <v>2139</v>
      </c>
      <c r="K2638" t="s">
        <v>4695</v>
      </c>
    </row>
    <row r="2639" spans="3:11" x14ac:dyDescent="0.3">
      <c r="C2639" t="s">
        <v>1690</v>
      </c>
      <c r="D2639" t="s">
        <v>3</v>
      </c>
      <c r="E2639" t="s">
        <v>2141</v>
      </c>
      <c r="F2639" t="s">
        <v>2137</v>
      </c>
      <c r="G2639" t="s">
        <v>2138</v>
      </c>
      <c r="H2639" t="s">
        <v>2138</v>
      </c>
      <c r="I2639" t="s">
        <v>2138</v>
      </c>
      <c r="J2639" t="s">
        <v>2139</v>
      </c>
      <c r="K2639" t="s">
        <v>4696</v>
      </c>
    </row>
    <row r="2640" spans="3:11" x14ac:dyDescent="0.3">
      <c r="C2640" t="s">
        <v>1691</v>
      </c>
      <c r="D2640" t="s">
        <v>3</v>
      </c>
      <c r="E2640" t="s">
        <v>2141</v>
      </c>
      <c r="F2640" t="s">
        <v>2137</v>
      </c>
      <c r="G2640" t="s">
        <v>2138</v>
      </c>
      <c r="H2640" t="s">
        <v>2138</v>
      </c>
      <c r="I2640" t="s">
        <v>2138</v>
      </c>
      <c r="J2640" t="s">
        <v>2139</v>
      </c>
      <c r="K2640" t="s">
        <v>4697</v>
      </c>
    </row>
    <row r="2641" spans="3:11" x14ac:dyDescent="0.3">
      <c r="C2641" t="s">
        <v>1692</v>
      </c>
      <c r="D2641" t="s">
        <v>3</v>
      </c>
      <c r="E2641" t="s">
        <v>2141</v>
      </c>
      <c r="F2641" t="s">
        <v>2137</v>
      </c>
      <c r="G2641" t="s">
        <v>2138</v>
      </c>
      <c r="H2641" t="s">
        <v>2138</v>
      </c>
      <c r="I2641" t="s">
        <v>2138</v>
      </c>
      <c r="J2641" t="s">
        <v>2139</v>
      </c>
      <c r="K2641" t="s">
        <v>4698</v>
      </c>
    </row>
    <row r="2642" spans="3:11" x14ac:dyDescent="0.3">
      <c r="C2642" t="s">
        <v>1693</v>
      </c>
      <c r="D2642" t="s">
        <v>3</v>
      </c>
      <c r="E2642" t="s">
        <v>2141</v>
      </c>
      <c r="F2642" t="s">
        <v>2137</v>
      </c>
      <c r="G2642" t="s">
        <v>2138</v>
      </c>
      <c r="H2642" t="s">
        <v>2138</v>
      </c>
      <c r="I2642" t="s">
        <v>2138</v>
      </c>
      <c r="J2642" t="s">
        <v>2139</v>
      </c>
      <c r="K2642" t="s">
        <v>4699</v>
      </c>
    </row>
    <row r="2643" spans="3:11" x14ac:dyDescent="0.3">
      <c r="C2643" t="s">
        <v>1732</v>
      </c>
      <c r="D2643" t="s">
        <v>3</v>
      </c>
      <c r="E2643" t="s">
        <v>2141</v>
      </c>
      <c r="F2643" t="s">
        <v>2137</v>
      </c>
      <c r="G2643" t="s">
        <v>2138</v>
      </c>
      <c r="H2643" t="s">
        <v>2138</v>
      </c>
      <c r="I2643" t="s">
        <v>2138</v>
      </c>
      <c r="J2643" t="s">
        <v>2139</v>
      </c>
      <c r="K2643" t="s">
        <v>4700</v>
      </c>
    </row>
    <row r="2644" spans="3:11" x14ac:dyDescent="0.3">
      <c r="C2644" t="s">
        <v>1744</v>
      </c>
      <c r="D2644" t="s">
        <v>3</v>
      </c>
      <c r="E2644" t="s">
        <v>2141</v>
      </c>
      <c r="F2644" t="s">
        <v>2137</v>
      </c>
      <c r="G2644" t="s">
        <v>2138</v>
      </c>
      <c r="H2644" t="s">
        <v>2138</v>
      </c>
      <c r="I2644" t="s">
        <v>2138</v>
      </c>
      <c r="J2644" t="s">
        <v>2139</v>
      </c>
      <c r="K2644" t="s">
        <v>4701</v>
      </c>
    </row>
    <row r="2645" spans="3:11" x14ac:dyDescent="0.3">
      <c r="C2645" t="s">
        <v>1795</v>
      </c>
      <c r="D2645" t="s">
        <v>3</v>
      </c>
      <c r="E2645" t="s">
        <v>2141</v>
      </c>
      <c r="F2645" t="s">
        <v>2137</v>
      </c>
      <c r="G2645" t="s">
        <v>2138</v>
      </c>
      <c r="H2645" t="s">
        <v>2138</v>
      </c>
      <c r="I2645" t="s">
        <v>2138</v>
      </c>
      <c r="J2645" t="s">
        <v>2139</v>
      </c>
      <c r="K2645" t="s">
        <v>4702</v>
      </c>
    </row>
    <row r="2646" spans="3:11" x14ac:dyDescent="0.3">
      <c r="C2646" t="s">
        <v>1804</v>
      </c>
      <c r="D2646" t="s">
        <v>3</v>
      </c>
      <c r="E2646" t="s">
        <v>2141</v>
      </c>
      <c r="F2646" t="s">
        <v>2137</v>
      </c>
      <c r="G2646" t="s">
        <v>2138</v>
      </c>
      <c r="H2646" t="s">
        <v>2138</v>
      </c>
      <c r="I2646" t="s">
        <v>2138</v>
      </c>
      <c r="J2646" t="s">
        <v>2139</v>
      </c>
      <c r="K2646" t="s">
        <v>4703</v>
      </c>
    </row>
    <row r="2647" spans="3:11" x14ac:dyDescent="0.3">
      <c r="C2647" t="s">
        <v>1883</v>
      </c>
      <c r="D2647" t="s">
        <v>3</v>
      </c>
      <c r="E2647" t="s">
        <v>2141</v>
      </c>
      <c r="F2647" t="s">
        <v>2137</v>
      </c>
      <c r="G2647" t="s">
        <v>2138</v>
      </c>
      <c r="H2647" t="s">
        <v>2138</v>
      </c>
      <c r="I2647" t="s">
        <v>2138</v>
      </c>
      <c r="J2647" t="s">
        <v>2139</v>
      </c>
      <c r="K2647" t="s">
        <v>4704</v>
      </c>
    </row>
    <row r="2648" spans="3:11" x14ac:dyDescent="0.3">
      <c r="C2648" t="s">
        <v>1909</v>
      </c>
      <c r="D2648" t="s">
        <v>3</v>
      </c>
      <c r="E2648" t="s">
        <v>2141</v>
      </c>
      <c r="F2648" t="s">
        <v>2137</v>
      </c>
      <c r="G2648" t="s">
        <v>2138</v>
      </c>
      <c r="H2648" t="s">
        <v>2138</v>
      </c>
      <c r="I2648" t="s">
        <v>2138</v>
      </c>
      <c r="J2648" t="s">
        <v>2139</v>
      </c>
      <c r="K2648" t="s">
        <v>4705</v>
      </c>
    </row>
    <row r="2649" spans="3:11" x14ac:dyDescent="0.3">
      <c r="C2649" t="s">
        <v>1910</v>
      </c>
      <c r="D2649" t="s">
        <v>3</v>
      </c>
      <c r="E2649" t="s">
        <v>2141</v>
      </c>
      <c r="F2649" t="s">
        <v>2137</v>
      </c>
      <c r="G2649" t="s">
        <v>2138</v>
      </c>
      <c r="H2649" t="s">
        <v>2138</v>
      </c>
      <c r="I2649" t="s">
        <v>2138</v>
      </c>
      <c r="J2649" t="s">
        <v>2139</v>
      </c>
      <c r="K2649" t="s">
        <v>4706</v>
      </c>
    </row>
    <row r="2650" spans="3:11" x14ac:dyDescent="0.3">
      <c r="C2650" t="s">
        <v>1911</v>
      </c>
      <c r="D2650" t="s">
        <v>3</v>
      </c>
      <c r="E2650" t="s">
        <v>2141</v>
      </c>
      <c r="F2650" t="s">
        <v>2137</v>
      </c>
      <c r="G2650" t="s">
        <v>2138</v>
      </c>
      <c r="H2650" t="s">
        <v>2138</v>
      </c>
      <c r="I2650" t="s">
        <v>2138</v>
      </c>
      <c r="J2650" t="s">
        <v>2139</v>
      </c>
      <c r="K2650" t="s">
        <v>4707</v>
      </c>
    </row>
    <row r="2651" spans="3:11" x14ac:dyDescent="0.3">
      <c r="C2651" t="s">
        <v>1912</v>
      </c>
      <c r="D2651" t="s">
        <v>3</v>
      </c>
      <c r="E2651" t="s">
        <v>2141</v>
      </c>
      <c r="F2651" t="s">
        <v>2137</v>
      </c>
      <c r="G2651" t="s">
        <v>2138</v>
      </c>
      <c r="H2651" t="s">
        <v>2138</v>
      </c>
      <c r="I2651" t="s">
        <v>2138</v>
      </c>
      <c r="J2651" t="s">
        <v>2139</v>
      </c>
      <c r="K2651" t="s">
        <v>4708</v>
      </c>
    </row>
    <row r="2652" spans="3:11" x14ac:dyDescent="0.3">
      <c r="C2652" t="s">
        <v>1914</v>
      </c>
      <c r="D2652" t="s">
        <v>3</v>
      </c>
      <c r="E2652" t="s">
        <v>2141</v>
      </c>
      <c r="F2652" t="s">
        <v>2137</v>
      </c>
      <c r="G2652" t="s">
        <v>2138</v>
      </c>
      <c r="H2652" t="s">
        <v>2138</v>
      </c>
      <c r="I2652" t="s">
        <v>2138</v>
      </c>
      <c r="J2652" t="s">
        <v>2139</v>
      </c>
      <c r="K2652" t="s">
        <v>4709</v>
      </c>
    </row>
    <row r="2653" spans="3:11" x14ac:dyDescent="0.3">
      <c r="C2653" t="s">
        <v>1937</v>
      </c>
      <c r="D2653" t="s">
        <v>3</v>
      </c>
      <c r="E2653" t="s">
        <v>2141</v>
      </c>
      <c r="F2653" t="s">
        <v>2137</v>
      </c>
      <c r="G2653" t="s">
        <v>2138</v>
      </c>
      <c r="H2653" t="s">
        <v>2138</v>
      </c>
      <c r="I2653" t="s">
        <v>2138</v>
      </c>
      <c r="J2653" t="s">
        <v>2139</v>
      </c>
      <c r="K2653" t="s">
        <v>4710</v>
      </c>
    </row>
    <row r="2654" spans="3:11" x14ac:dyDescent="0.3">
      <c r="C2654" t="s">
        <v>1938</v>
      </c>
      <c r="D2654" t="s">
        <v>3</v>
      </c>
      <c r="E2654" t="s">
        <v>2141</v>
      </c>
      <c r="F2654" t="s">
        <v>2137</v>
      </c>
      <c r="G2654" t="s">
        <v>2138</v>
      </c>
      <c r="H2654" t="s">
        <v>2138</v>
      </c>
      <c r="I2654" t="s">
        <v>2138</v>
      </c>
      <c r="J2654" t="s">
        <v>2139</v>
      </c>
      <c r="K2654" t="s">
        <v>4711</v>
      </c>
    </row>
    <row r="2655" spans="3:11" x14ac:dyDescent="0.3">
      <c r="C2655" t="s">
        <v>1939</v>
      </c>
      <c r="D2655" t="s">
        <v>3</v>
      </c>
      <c r="E2655" t="s">
        <v>2141</v>
      </c>
      <c r="F2655" t="s">
        <v>2137</v>
      </c>
      <c r="G2655" t="s">
        <v>2138</v>
      </c>
      <c r="H2655" t="s">
        <v>2138</v>
      </c>
      <c r="I2655" t="s">
        <v>2138</v>
      </c>
      <c r="J2655" t="s">
        <v>2139</v>
      </c>
      <c r="K2655" t="s">
        <v>4712</v>
      </c>
    </row>
    <row r="2656" spans="3:11" x14ac:dyDescent="0.3">
      <c r="C2656" t="s">
        <v>1940</v>
      </c>
      <c r="D2656" t="s">
        <v>3</v>
      </c>
      <c r="E2656" t="s">
        <v>2141</v>
      </c>
      <c r="F2656" t="s">
        <v>2137</v>
      </c>
      <c r="G2656" t="s">
        <v>2138</v>
      </c>
      <c r="H2656" t="s">
        <v>2138</v>
      </c>
      <c r="I2656" t="s">
        <v>2138</v>
      </c>
      <c r="J2656" t="s">
        <v>2139</v>
      </c>
      <c r="K2656" t="s">
        <v>4713</v>
      </c>
    </row>
    <row r="2657" spans="3:11" x14ac:dyDescent="0.3">
      <c r="C2657" t="s">
        <v>1977</v>
      </c>
      <c r="D2657" t="s">
        <v>3</v>
      </c>
      <c r="E2657" t="s">
        <v>2141</v>
      </c>
      <c r="F2657" t="s">
        <v>2137</v>
      </c>
      <c r="G2657" t="s">
        <v>2138</v>
      </c>
      <c r="H2657" t="s">
        <v>2138</v>
      </c>
      <c r="I2657" t="s">
        <v>2138</v>
      </c>
      <c r="J2657" t="s">
        <v>2139</v>
      </c>
      <c r="K2657" t="s">
        <v>4714</v>
      </c>
    </row>
    <row r="2658" spans="3:11" x14ac:dyDescent="0.3">
      <c r="C2658" t="s">
        <v>1979</v>
      </c>
      <c r="D2658" t="s">
        <v>3</v>
      </c>
      <c r="E2658" t="s">
        <v>2141</v>
      </c>
      <c r="F2658" t="s">
        <v>2137</v>
      </c>
      <c r="G2658" t="s">
        <v>2138</v>
      </c>
      <c r="H2658" t="s">
        <v>2138</v>
      </c>
      <c r="I2658" t="s">
        <v>2138</v>
      </c>
      <c r="J2658" t="s">
        <v>2139</v>
      </c>
      <c r="K2658" t="s">
        <v>4715</v>
      </c>
    </row>
    <row r="2659" spans="3:11" x14ac:dyDescent="0.3">
      <c r="C2659" t="s">
        <v>1980</v>
      </c>
      <c r="D2659" t="s">
        <v>3</v>
      </c>
      <c r="E2659" t="s">
        <v>2141</v>
      </c>
      <c r="F2659" t="s">
        <v>2137</v>
      </c>
      <c r="G2659" t="s">
        <v>2138</v>
      </c>
      <c r="H2659" t="s">
        <v>2138</v>
      </c>
      <c r="I2659" t="s">
        <v>2138</v>
      </c>
      <c r="J2659" t="s">
        <v>2139</v>
      </c>
      <c r="K2659" t="s">
        <v>4716</v>
      </c>
    </row>
    <row r="2660" spans="3:11" x14ac:dyDescent="0.3">
      <c r="C2660" t="s">
        <v>1981</v>
      </c>
      <c r="D2660" t="s">
        <v>3</v>
      </c>
      <c r="E2660" t="s">
        <v>2141</v>
      </c>
      <c r="F2660" t="s">
        <v>2137</v>
      </c>
      <c r="G2660" t="s">
        <v>2138</v>
      </c>
      <c r="H2660" t="s">
        <v>2138</v>
      </c>
      <c r="I2660" t="s">
        <v>2138</v>
      </c>
      <c r="J2660" t="s">
        <v>2139</v>
      </c>
      <c r="K2660" t="s">
        <v>4717</v>
      </c>
    </row>
    <row r="2661" spans="3:11" x14ac:dyDescent="0.3">
      <c r="C2661" t="s">
        <v>1982</v>
      </c>
      <c r="D2661" t="s">
        <v>3</v>
      </c>
      <c r="E2661" t="s">
        <v>2141</v>
      </c>
      <c r="F2661" t="s">
        <v>2137</v>
      </c>
      <c r="G2661" t="s">
        <v>2138</v>
      </c>
      <c r="H2661" t="s">
        <v>2138</v>
      </c>
      <c r="I2661" t="s">
        <v>2138</v>
      </c>
      <c r="J2661" t="s">
        <v>2139</v>
      </c>
      <c r="K2661" t="s">
        <v>4718</v>
      </c>
    </row>
    <row r="2662" spans="3:11" x14ac:dyDescent="0.3">
      <c r="C2662" t="s">
        <v>1983</v>
      </c>
      <c r="D2662" t="s">
        <v>3</v>
      </c>
      <c r="E2662" t="s">
        <v>2141</v>
      </c>
      <c r="F2662" t="s">
        <v>2137</v>
      </c>
      <c r="G2662" t="s">
        <v>2138</v>
      </c>
      <c r="H2662" t="s">
        <v>2138</v>
      </c>
      <c r="I2662" t="s">
        <v>2138</v>
      </c>
      <c r="J2662" t="s">
        <v>2139</v>
      </c>
      <c r="K2662" t="s">
        <v>4719</v>
      </c>
    </row>
    <row r="2663" spans="3:11" x14ac:dyDescent="0.3">
      <c r="C2663" t="s">
        <v>1985</v>
      </c>
      <c r="D2663" t="s">
        <v>3</v>
      </c>
      <c r="E2663" t="s">
        <v>2141</v>
      </c>
      <c r="F2663" t="s">
        <v>2137</v>
      </c>
      <c r="G2663" t="s">
        <v>2138</v>
      </c>
      <c r="H2663" t="s">
        <v>2138</v>
      </c>
      <c r="I2663" t="s">
        <v>2138</v>
      </c>
      <c r="J2663" t="s">
        <v>2139</v>
      </c>
      <c r="K2663" t="s">
        <v>4720</v>
      </c>
    </row>
    <row r="2664" spans="3:11" x14ac:dyDescent="0.3">
      <c r="C2664" t="s">
        <v>1986</v>
      </c>
      <c r="D2664" t="s">
        <v>3</v>
      </c>
      <c r="E2664" t="s">
        <v>2141</v>
      </c>
      <c r="F2664" t="s">
        <v>2137</v>
      </c>
      <c r="G2664" t="s">
        <v>2138</v>
      </c>
      <c r="H2664" t="s">
        <v>2138</v>
      </c>
      <c r="I2664" t="s">
        <v>2138</v>
      </c>
      <c r="J2664" t="s">
        <v>2139</v>
      </c>
      <c r="K2664" t="s">
        <v>4721</v>
      </c>
    </row>
    <row r="2665" spans="3:11" x14ac:dyDescent="0.3">
      <c r="C2665" t="s">
        <v>1987</v>
      </c>
      <c r="D2665" t="s">
        <v>3</v>
      </c>
      <c r="E2665" t="s">
        <v>2141</v>
      </c>
      <c r="F2665" t="s">
        <v>2137</v>
      </c>
      <c r="G2665" t="s">
        <v>2138</v>
      </c>
      <c r="H2665" t="s">
        <v>2138</v>
      </c>
      <c r="I2665" t="s">
        <v>2138</v>
      </c>
      <c r="J2665" t="s">
        <v>2139</v>
      </c>
      <c r="K2665" t="s">
        <v>4722</v>
      </c>
    </row>
    <row r="2666" spans="3:11" x14ac:dyDescent="0.3">
      <c r="C2666" t="s">
        <v>1988</v>
      </c>
      <c r="D2666" t="s">
        <v>3</v>
      </c>
      <c r="E2666" t="s">
        <v>2141</v>
      </c>
      <c r="F2666" t="s">
        <v>2137</v>
      </c>
      <c r="G2666" t="s">
        <v>2138</v>
      </c>
      <c r="H2666" t="s">
        <v>2138</v>
      </c>
      <c r="I2666" t="s">
        <v>2138</v>
      </c>
      <c r="J2666" t="s">
        <v>2139</v>
      </c>
      <c r="K2666" t="s">
        <v>4723</v>
      </c>
    </row>
    <row r="2667" spans="3:11" x14ac:dyDescent="0.3">
      <c r="C2667" t="s">
        <v>1989</v>
      </c>
      <c r="D2667" t="s">
        <v>3</v>
      </c>
      <c r="E2667" t="s">
        <v>2141</v>
      </c>
      <c r="F2667" t="s">
        <v>2137</v>
      </c>
      <c r="G2667" t="s">
        <v>2138</v>
      </c>
      <c r="H2667" t="s">
        <v>2138</v>
      </c>
      <c r="I2667" t="s">
        <v>2138</v>
      </c>
      <c r="J2667" t="s">
        <v>2139</v>
      </c>
      <c r="K2667" t="s">
        <v>4724</v>
      </c>
    </row>
    <row r="2668" spans="3:11" x14ac:dyDescent="0.3">
      <c r="C2668" t="s">
        <v>1990</v>
      </c>
      <c r="D2668" t="s">
        <v>3</v>
      </c>
      <c r="E2668" t="s">
        <v>2141</v>
      </c>
      <c r="F2668" t="s">
        <v>2137</v>
      </c>
      <c r="G2668" t="s">
        <v>2138</v>
      </c>
      <c r="H2668" t="s">
        <v>2138</v>
      </c>
      <c r="I2668" t="s">
        <v>2138</v>
      </c>
      <c r="J2668" t="s">
        <v>2139</v>
      </c>
      <c r="K2668" t="s">
        <v>4725</v>
      </c>
    </row>
    <row r="2669" spans="3:11" x14ac:dyDescent="0.3">
      <c r="C2669" t="s">
        <v>1991</v>
      </c>
      <c r="D2669" t="s">
        <v>3</v>
      </c>
      <c r="E2669" t="s">
        <v>2141</v>
      </c>
      <c r="F2669" t="s">
        <v>2137</v>
      </c>
      <c r="G2669" t="s">
        <v>2138</v>
      </c>
      <c r="H2669" t="s">
        <v>2138</v>
      </c>
      <c r="I2669" t="s">
        <v>2138</v>
      </c>
      <c r="J2669" t="s">
        <v>2139</v>
      </c>
      <c r="K2669" t="s">
        <v>4726</v>
      </c>
    </row>
    <row r="2670" spans="3:11" x14ac:dyDescent="0.3">
      <c r="C2670" t="s">
        <v>1992</v>
      </c>
      <c r="D2670" t="s">
        <v>3</v>
      </c>
      <c r="E2670" t="s">
        <v>2141</v>
      </c>
      <c r="F2670" t="s">
        <v>2137</v>
      </c>
      <c r="G2670" t="s">
        <v>2138</v>
      </c>
      <c r="H2670" t="s">
        <v>2138</v>
      </c>
      <c r="I2670" t="s">
        <v>2138</v>
      </c>
      <c r="J2670" t="s">
        <v>2139</v>
      </c>
      <c r="K2670" t="s">
        <v>4727</v>
      </c>
    </row>
    <row r="2671" spans="3:11" x14ac:dyDescent="0.3">
      <c r="C2671" t="s">
        <v>1993</v>
      </c>
      <c r="D2671" t="s">
        <v>3</v>
      </c>
      <c r="E2671" t="s">
        <v>2141</v>
      </c>
      <c r="F2671" t="s">
        <v>2137</v>
      </c>
      <c r="G2671" t="s">
        <v>2138</v>
      </c>
      <c r="H2671" t="s">
        <v>2138</v>
      </c>
      <c r="I2671" t="s">
        <v>2138</v>
      </c>
      <c r="J2671" t="s">
        <v>2139</v>
      </c>
      <c r="K2671" t="s">
        <v>4728</v>
      </c>
    </row>
    <row r="2672" spans="3:11" x14ac:dyDescent="0.3">
      <c r="C2672" t="s">
        <v>1994</v>
      </c>
      <c r="D2672" t="s">
        <v>3</v>
      </c>
      <c r="E2672" t="s">
        <v>2141</v>
      </c>
      <c r="F2672" t="s">
        <v>2137</v>
      </c>
      <c r="G2672" t="s">
        <v>2138</v>
      </c>
      <c r="H2672" t="s">
        <v>2138</v>
      </c>
      <c r="I2672" t="s">
        <v>2138</v>
      </c>
      <c r="J2672" t="s">
        <v>2139</v>
      </c>
      <c r="K2672" t="s">
        <v>4729</v>
      </c>
    </row>
    <row r="2673" spans="3:11" x14ac:dyDescent="0.3">
      <c r="C2673" t="s">
        <v>1995</v>
      </c>
      <c r="D2673" t="s">
        <v>3</v>
      </c>
      <c r="E2673" t="s">
        <v>2141</v>
      </c>
      <c r="F2673" t="s">
        <v>2137</v>
      </c>
      <c r="G2673" t="s">
        <v>2138</v>
      </c>
      <c r="H2673" t="s">
        <v>2138</v>
      </c>
      <c r="I2673" t="s">
        <v>2138</v>
      </c>
      <c r="J2673" t="s">
        <v>2139</v>
      </c>
      <c r="K2673" t="s">
        <v>4730</v>
      </c>
    </row>
    <row r="2674" spans="3:11" x14ac:dyDescent="0.3">
      <c r="C2674" t="s">
        <v>1996</v>
      </c>
      <c r="D2674" t="s">
        <v>3</v>
      </c>
      <c r="E2674" t="s">
        <v>2141</v>
      </c>
      <c r="F2674" t="s">
        <v>2137</v>
      </c>
      <c r="G2674" t="s">
        <v>2138</v>
      </c>
      <c r="H2674" t="s">
        <v>2138</v>
      </c>
      <c r="I2674" t="s">
        <v>2138</v>
      </c>
      <c r="J2674" t="s">
        <v>2139</v>
      </c>
      <c r="K2674" t="s">
        <v>4731</v>
      </c>
    </row>
    <row r="2675" spans="3:11" x14ac:dyDescent="0.3">
      <c r="C2675" t="s">
        <v>1997</v>
      </c>
      <c r="D2675" t="s">
        <v>3</v>
      </c>
      <c r="E2675" t="s">
        <v>2141</v>
      </c>
      <c r="F2675" t="s">
        <v>2137</v>
      </c>
      <c r="G2675" t="s">
        <v>2138</v>
      </c>
      <c r="H2675" t="s">
        <v>2138</v>
      </c>
      <c r="I2675" t="s">
        <v>2138</v>
      </c>
      <c r="J2675" t="s">
        <v>2139</v>
      </c>
      <c r="K2675" t="s">
        <v>4732</v>
      </c>
    </row>
    <row r="2676" spans="3:11" x14ac:dyDescent="0.3">
      <c r="C2676" t="s">
        <v>1998</v>
      </c>
      <c r="D2676" t="s">
        <v>3</v>
      </c>
      <c r="E2676" t="s">
        <v>2141</v>
      </c>
      <c r="F2676" t="s">
        <v>2137</v>
      </c>
      <c r="G2676" t="s">
        <v>2138</v>
      </c>
      <c r="H2676" t="s">
        <v>2138</v>
      </c>
      <c r="I2676" t="s">
        <v>2138</v>
      </c>
      <c r="J2676" t="s">
        <v>2139</v>
      </c>
      <c r="K2676" t="s">
        <v>4733</v>
      </c>
    </row>
    <row r="2677" spans="3:11" x14ac:dyDescent="0.3">
      <c r="C2677" t="s">
        <v>1999</v>
      </c>
      <c r="D2677" t="s">
        <v>3</v>
      </c>
      <c r="E2677" t="s">
        <v>2141</v>
      </c>
      <c r="F2677" t="s">
        <v>2137</v>
      </c>
      <c r="G2677" t="s">
        <v>2138</v>
      </c>
      <c r="H2677" t="s">
        <v>2138</v>
      </c>
      <c r="I2677" t="s">
        <v>2138</v>
      </c>
      <c r="J2677" t="s">
        <v>2139</v>
      </c>
      <c r="K2677" t="s">
        <v>4734</v>
      </c>
    </row>
    <row r="2678" spans="3:11" x14ac:dyDescent="0.3">
      <c r="C2678" t="s">
        <v>2000</v>
      </c>
      <c r="D2678" t="s">
        <v>3</v>
      </c>
      <c r="E2678" t="s">
        <v>2141</v>
      </c>
      <c r="F2678" t="s">
        <v>2137</v>
      </c>
      <c r="G2678" t="s">
        <v>2138</v>
      </c>
      <c r="H2678" t="s">
        <v>2138</v>
      </c>
      <c r="I2678" t="s">
        <v>2138</v>
      </c>
      <c r="J2678" t="s">
        <v>2139</v>
      </c>
      <c r="K2678" t="s">
        <v>4735</v>
      </c>
    </row>
    <row r="2679" spans="3:11" x14ac:dyDescent="0.3">
      <c r="C2679" t="s">
        <v>2001</v>
      </c>
      <c r="D2679" t="s">
        <v>3</v>
      </c>
      <c r="E2679" t="s">
        <v>2141</v>
      </c>
      <c r="F2679" t="s">
        <v>2137</v>
      </c>
      <c r="G2679" t="s">
        <v>2138</v>
      </c>
      <c r="H2679" t="s">
        <v>2138</v>
      </c>
      <c r="I2679" t="s">
        <v>2138</v>
      </c>
      <c r="J2679" t="s">
        <v>2139</v>
      </c>
      <c r="K2679" t="s">
        <v>4736</v>
      </c>
    </row>
    <row r="2680" spans="3:11" x14ac:dyDescent="0.3">
      <c r="C2680" t="s">
        <v>2005</v>
      </c>
      <c r="D2680" t="s">
        <v>3</v>
      </c>
      <c r="E2680" t="s">
        <v>2141</v>
      </c>
      <c r="F2680" t="s">
        <v>2137</v>
      </c>
      <c r="G2680" t="s">
        <v>2138</v>
      </c>
      <c r="H2680" t="s">
        <v>2138</v>
      </c>
      <c r="I2680" t="s">
        <v>2138</v>
      </c>
      <c r="J2680" t="s">
        <v>2139</v>
      </c>
      <c r="K2680" t="s">
        <v>4737</v>
      </c>
    </row>
    <row r="2681" spans="3:11" x14ac:dyDescent="0.3">
      <c r="C2681" t="s">
        <v>2011</v>
      </c>
      <c r="D2681" t="s">
        <v>3</v>
      </c>
      <c r="E2681" t="s">
        <v>2141</v>
      </c>
      <c r="F2681" t="s">
        <v>2137</v>
      </c>
      <c r="G2681" t="s">
        <v>2138</v>
      </c>
      <c r="H2681" t="s">
        <v>2138</v>
      </c>
      <c r="I2681" t="s">
        <v>2138</v>
      </c>
      <c r="J2681" t="s">
        <v>2139</v>
      </c>
      <c r="K2681" t="s">
        <v>4738</v>
      </c>
    </row>
    <row r="2682" spans="3:11" x14ac:dyDescent="0.3">
      <c r="C2682" t="s">
        <v>2029</v>
      </c>
      <c r="D2682" t="s">
        <v>3</v>
      </c>
      <c r="E2682" t="s">
        <v>2141</v>
      </c>
      <c r="F2682" t="s">
        <v>2137</v>
      </c>
      <c r="G2682" t="s">
        <v>2138</v>
      </c>
      <c r="H2682" t="s">
        <v>2138</v>
      </c>
      <c r="I2682" t="s">
        <v>2138</v>
      </c>
      <c r="J2682" t="s">
        <v>2139</v>
      </c>
      <c r="K2682" t="s">
        <v>4739</v>
      </c>
    </row>
    <row r="2683" spans="3:11" x14ac:dyDescent="0.3">
      <c r="C2683" t="s">
        <v>2033</v>
      </c>
      <c r="D2683" t="s">
        <v>3</v>
      </c>
      <c r="E2683" t="s">
        <v>2141</v>
      </c>
      <c r="F2683" t="s">
        <v>2137</v>
      </c>
      <c r="G2683" t="s">
        <v>2138</v>
      </c>
      <c r="H2683" t="s">
        <v>2138</v>
      </c>
      <c r="I2683" t="s">
        <v>2138</v>
      </c>
      <c r="J2683" t="s">
        <v>2139</v>
      </c>
      <c r="K2683" t="s">
        <v>4740</v>
      </c>
    </row>
    <row r="2684" spans="3:11" x14ac:dyDescent="0.3">
      <c r="C2684" t="s">
        <v>2049</v>
      </c>
      <c r="D2684" t="s">
        <v>3</v>
      </c>
      <c r="E2684" t="s">
        <v>2141</v>
      </c>
      <c r="F2684" t="s">
        <v>2137</v>
      </c>
      <c r="G2684" t="s">
        <v>2138</v>
      </c>
      <c r="H2684" t="s">
        <v>2138</v>
      </c>
      <c r="I2684" t="s">
        <v>2138</v>
      </c>
      <c r="J2684" t="s">
        <v>2139</v>
      </c>
      <c r="K2684" t="s">
        <v>4741</v>
      </c>
    </row>
    <row r="2685" spans="3:11" x14ac:dyDescent="0.3">
      <c r="C2685" t="s">
        <v>2050</v>
      </c>
      <c r="D2685" t="s">
        <v>3</v>
      </c>
      <c r="E2685" t="s">
        <v>2141</v>
      </c>
      <c r="F2685" t="s">
        <v>2137</v>
      </c>
      <c r="G2685" t="s">
        <v>2138</v>
      </c>
      <c r="H2685" t="s">
        <v>2138</v>
      </c>
      <c r="I2685" t="s">
        <v>2138</v>
      </c>
      <c r="J2685" t="s">
        <v>2139</v>
      </c>
      <c r="K2685" t="s">
        <v>4742</v>
      </c>
    </row>
    <row r="2686" spans="3:11" x14ac:dyDescent="0.3">
      <c r="C2686" t="s">
        <v>2051</v>
      </c>
      <c r="D2686" t="s">
        <v>3</v>
      </c>
      <c r="E2686" t="s">
        <v>2141</v>
      </c>
      <c r="F2686" t="s">
        <v>2137</v>
      </c>
      <c r="G2686" t="s">
        <v>2138</v>
      </c>
      <c r="H2686" t="s">
        <v>2138</v>
      </c>
      <c r="I2686" t="s">
        <v>2138</v>
      </c>
      <c r="J2686" t="s">
        <v>2139</v>
      </c>
      <c r="K2686" t="s">
        <v>4743</v>
      </c>
    </row>
    <row r="2687" spans="3:11" x14ac:dyDescent="0.3">
      <c r="C2687" t="s">
        <v>2078</v>
      </c>
      <c r="D2687" t="s">
        <v>3</v>
      </c>
      <c r="E2687" t="s">
        <v>2141</v>
      </c>
      <c r="F2687" t="s">
        <v>2137</v>
      </c>
      <c r="G2687" t="s">
        <v>2138</v>
      </c>
      <c r="H2687" t="s">
        <v>2138</v>
      </c>
      <c r="I2687" t="s">
        <v>2138</v>
      </c>
      <c r="J2687" t="s">
        <v>2139</v>
      </c>
      <c r="K2687" t="s">
        <v>4744</v>
      </c>
    </row>
    <row r="2688" spans="3:11" x14ac:dyDescent="0.3">
      <c r="C2688" t="s">
        <v>2088</v>
      </c>
      <c r="D2688" t="s">
        <v>3</v>
      </c>
      <c r="E2688" t="s">
        <v>2141</v>
      </c>
      <c r="F2688" t="s">
        <v>2137</v>
      </c>
      <c r="G2688" t="s">
        <v>2138</v>
      </c>
      <c r="H2688" t="s">
        <v>2138</v>
      </c>
      <c r="I2688" t="s">
        <v>2138</v>
      </c>
      <c r="J2688" t="s">
        <v>2139</v>
      </c>
      <c r="K2688" t="s">
        <v>4745</v>
      </c>
    </row>
    <row r="2689" spans="3:11" x14ac:dyDescent="0.3">
      <c r="C2689" t="s">
        <v>2099</v>
      </c>
      <c r="D2689" t="s">
        <v>3</v>
      </c>
      <c r="E2689" t="s">
        <v>2141</v>
      </c>
      <c r="F2689" t="s">
        <v>2137</v>
      </c>
      <c r="G2689" t="s">
        <v>2138</v>
      </c>
      <c r="H2689" t="s">
        <v>2138</v>
      </c>
      <c r="I2689" t="s">
        <v>2138</v>
      </c>
      <c r="J2689" t="s">
        <v>2139</v>
      </c>
      <c r="K2689" t="s">
        <v>4746</v>
      </c>
    </row>
    <row r="2690" spans="3:11" x14ac:dyDescent="0.3">
      <c r="C2690" t="s">
        <v>4747</v>
      </c>
      <c r="D2690" t="s">
        <v>3</v>
      </c>
      <c r="E2690" t="s">
        <v>2136</v>
      </c>
      <c r="F2690" t="s">
        <v>2137</v>
      </c>
      <c r="G2690" t="s">
        <v>2138</v>
      </c>
      <c r="H2690" t="s">
        <v>2138</v>
      </c>
      <c r="I2690" t="s">
        <v>2138</v>
      </c>
      <c r="J2690" t="s">
        <v>2139</v>
      </c>
      <c r="K2690" t="s">
        <v>4748</v>
      </c>
    </row>
    <row r="2691" spans="3:11" x14ac:dyDescent="0.3">
      <c r="C2691" t="s">
        <v>1555</v>
      </c>
      <c r="D2691" t="s">
        <v>3</v>
      </c>
      <c r="E2691" t="s">
        <v>2141</v>
      </c>
      <c r="F2691" t="s">
        <v>2137</v>
      </c>
      <c r="G2691" t="s">
        <v>2138</v>
      </c>
      <c r="H2691" t="s">
        <v>2138</v>
      </c>
      <c r="I2691" t="s">
        <v>2138</v>
      </c>
      <c r="J2691" t="s">
        <v>2139</v>
      </c>
      <c r="K2691" t="s">
        <v>4749</v>
      </c>
    </row>
    <row r="2692" spans="3:11" x14ac:dyDescent="0.3">
      <c r="C2692" t="s">
        <v>4750</v>
      </c>
      <c r="D2692" t="s">
        <v>3</v>
      </c>
      <c r="E2692" t="s">
        <v>2141</v>
      </c>
      <c r="F2692" t="s">
        <v>2137</v>
      </c>
      <c r="G2692" t="s">
        <v>2138</v>
      </c>
      <c r="H2692" t="s">
        <v>2138</v>
      </c>
      <c r="I2692" t="s">
        <v>2138</v>
      </c>
      <c r="J2692" t="s">
        <v>2139</v>
      </c>
      <c r="K2692" t="s">
        <v>4751</v>
      </c>
    </row>
    <row r="2693" spans="3:11" x14ac:dyDescent="0.3">
      <c r="C2693" t="s">
        <v>4752</v>
      </c>
      <c r="D2693" t="s">
        <v>3</v>
      </c>
      <c r="E2693" t="s">
        <v>2141</v>
      </c>
      <c r="F2693" t="s">
        <v>2137</v>
      </c>
      <c r="G2693" t="s">
        <v>2138</v>
      </c>
      <c r="H2693" t="s">
        <v>2138</v>
      </c>
      <c r="I2693" t="s">
        <v>2138</v>
      </c>
      <c r="J2693" t="s">
        <v>2139</v>
      </c>
      <c r="K2693" t="s">
        <v>4753</v>
      </c>
    </row>
    <row r="2694" spans="3:11" x14ac:dyDescent="0.3">
      <c r="C2694" t="s">
        <v>4754</v>
      </c>
      <c r="D2694" t="s">
        <v>3</v>
      </c>
      <c r="E2694" t="s">
        <v>2141</v>
      </c>
      <c r="F2694" t="s">
        <v>2137</v>
      </c>
      <c r="G2694" t="s">
        <v>2138</v>
      </c>
      <c r="H2694" t="s">
        <v>2138</v>
      </c>
      <c r="I2694" t="s">
        <v>2138</v>
      </c>
      <c r="J2694" t="s">
        <v>2139</v>
      </c>
      <c r="K2694" t="s">
        <v>4755</v>
      </c>
    </row>
    <row r="2695" spans="3:11" x14ac:dyDescent="0.3">
      <c r="C2695" t="s">
        <v>4756</v>
      </c>
      <c r="D2695" t="s">
        <v>3</v>
      </c>
      <c r="E2695" t="s">
        <v>2141</v>
      </c>
      <c r="F2695" t="s">
        <v>2137</v>
      </c>
      <c r="G2695" t="s">
        <v>2138</v>
      </c>
      <c r="H2695" t="s">
        <v>2138</v>
      </c>
      <c r="I2695" t="s">
        <v>2138</v>
      </c>
      <c r="J2695" t="s">
        <v>2139</v>
      </c>
      <c r="K2695" t="s">
        <v>4757</v>
      </c>
    </row>
    <row r="2696" spans="3:11" x14ac:dyDescent="0.3">
      <c r="C2696" t="s">
        <v>4758</v>
      </c>
      <c r="D2696" t="s">
        <v>3</v>
      </c>
      <c r="E2696" t="s">
        <v>2141</v>
      </c>
      <c r="F2696" t="s">
        <v>2137</v>
      </c>
      <c r="G2696" t="s">
        <v>2138</v>
      </c>
      <c r="H2696" t="s">
        <v>2138</v>
      </c>
      <c r="I2696" t="s">
        <v>2138</v>
      </c>
      <c r="J2696" t="s">
        <v>2139</v>
      </c>
      <c r="K2696" t="s">
        <v>4759</v>
      </c>
    </row>
    <row r="2697" spans="3:11" x14ac:dyDescent="0.3">
      <c r="C2697" t="s">
        <v>1941</v>
      </c>
      <c r="D2697" t="s">
        <v>3</v>
      </c>
      <c r="E2697" t="s">
        <v>2141</v>
      </c>
      <c r="F2697" t="s">
        <v>2137</v>
      </c>
      <c r="G2697" t="s">
        <v>2138</v>
      </c>
      <c r="H2697" t="s">
        <v>2138</v>
      </c>
      <c r="I2697" t="s">
        <v>2138</v>
      </c>
      <c r="J2697" t="s">
        <v>2139</v>
      </c>
      <c r="K2697" t="s">
        <v>4760</v>
      </c>
    </row>
    <row r="2698" spans="3:11" x14ac:dyDescent="0.3">
      <c r="C2698" t="s">
        <v>4761</v>
      </c>
      <c r="D2698" t="s">
        <v>3</v>
      </c>
      <c r="E2698" t="s">
        <v>2141</v>
      </c>
      <c r="F2698" t="s">
        <v>2137</v>
      </c>
      <c r="G2698" t="s">
        <v>2138</v>
      </c>
      <c r="H2698" t="s">
        <v>2138</v>
      </c>
      <c r="I2698" t="s">
        <v>2138</v>
      </c>
      <c r="J2698" t="s">
        <v>2139</v>
      </c>
      <c r="K2698" t="s">
        <v>4762</v>
      </c>
    </row>
    <row r="2699" spans="3:11" x14ac:dyDescent="0.3">
      <c r="C2699" t="s">
        <v>4763</v>
      </c>
      <c r="D2699" t="s">
        <v>3</v>
      </c>
      <c r="E2699" t="s">
        <v>2141</v>
      </c>
      <c r="F2699" t="s">
        <v>2137</v>
      </c>
      <c r="G2699" t="s">
        <v>2138</v>
      </c>
      <c r="H2699" t="s">
        <v>2138</v>
      </c>
      <c r="I2699" t="s">
        <v>2138</v>
      </c>
      <c r="J2699" t="s">
        <v>2139</v>
      </c>
      <c r="K2699" t="s">
        <v>4764</v>
      </c>
    </row>
    <row r="2700" spans="3:11" x14ac:dyDescent="0.3">
      <c r="C2700" t="s">
        <v>4765</v>
      </c>
      <c r="D2700" t="s">
        <v>3</v>
      </c>
      <c r="E2700" t="s">
        <v>2141</v>
      </c>
      <c r="F2700" t="s">
        <v>2137</v>
      </c>
      <c r="G2700" t="s">
        <v>2138</v>
      </c>
      <c r="H2700" t="s">
        <v>2138</v>
      </c>
      <c r="I2700" t="s">
        <v>2138</v>
      </c>
      <c r="J2700" t="s">
        <v>2139</v>
      </c>
      <c r="K2700" t="s">
        <v>4766</v>
      </c>
    </row>
    <row r="2701" spans="3:11" x14ac:dyDescent="0.3">
      <c r="C2701" t="s">
        <v>4767</v>
      </c>
      <c r="D2701" t="s">
        <v>3</v>
      </c>
      <c r="E2701" t="s">
        <v>2141</v>
      </c>
      <c r="F2701" t="s">
        <v>2137</v>
      </c>
      <c r="G2701" t="s">
        <v>2138</v>
      </c>
      <c r="H2701" t="s">
        <v>2138</v>
      </c>
      <c r="I2701" t="s">
        <v>2138</v>
      </c>
      <c r="J2701" t="s">
        <v>2139</v>
      </c>
      <c r="K2701" t="s">
        <v>4768</v>
      </c>
    </row>
    <row r="2702" spans="3:11" x14ac:dyDescent="0.3">
      <c r="C2702" t="s">
        <v>4769</v>
      </c>
      <c r="D2702" t="s">
        <v>3</v>
      </c>
      <c r="E2702" t="s">
        <v>2141</v>
      </c>
      <c r="F2702" t="s">
        <v>2137</v>
      </c>
      <c r="G2702" t="s">
        <v>2138</v>
      </c>
      <c r="H2702" t="s">
        <v>2138</v>
      </c>
      <c r="I2702" t="s">
        <v>2138</v>
      </c>
      <c r="J2702" t="s">
        <v>2139</v>
      </c>
      <c r="K2702" t="s">
        <v>4770</v>
      </c>
    </row>
    <row r="2703" spans="3:11" x14ac:dyDescent="0.3">
      <c r="C2703" t="s">
        <v>4771</v>
      </c>
      <c r="D2703" t="s">
        <v>3</v>
      </c>
      <c r="E2703" t="s">
        <v>2141</v>
      </c>
      <c r="F2703" t="s">
        <v>2137</v>
      </c>
      <c r="G2703" t="s">
        <v>2138</v>
      </c>
      <c r="H2703" t="s">
        <v>2138</v>
      </c>
      <c r="I2703" t="s">
        <v>2138</v>
      </c>
      <c r="J2703" t="s">
        <v>2139</v>
      </c>
      <c r="K2703" t="s">
        <v>4772</v>
      </c>
    </row>
    <row r="2704" spans="3:11" x14ac:dyDescent="0.3">
      <c r="C2704" t="s">
        <v>4773</v>
      </c>
      <c r="D2704" t="s">
        <v>3</v>
      </c>
      <c r="E2704" t="s">
        <v>2141</v>
      </c>
      <c r="F2704" t="s">
        <v>2137</v>
      </c>
      <c r="G2704" t="s">
        <v>2138</v>
      </c>
      <c r="H2704" t="s">
        <v>2138</v>
      </c>
      <c r="I2704" t="s">
        <v>2138</v>
      </c>
      <c r="J2704" t="s">
        <v>2139</v>
      </c>
      <c r="K2704" t="s">
        <v>4774</v>
      </c>
    </row>
    <row r="2705" spans="3:11" x14ac:dyDescent="0.3">
      <c r="C2705" t="s">
        <v>1347</v>
      </c>
      <c r="D2705" t="s">
        <v>3</v>
      </c>
      <c r="E2705" t="s">
        <v>2141</v>
      </c>
      <c r="F2705" t="s">
        <v>2137</v>
      </c>
      <c r="G2705" t="s">
        <v>2138</v>
      </c>
      <c r="H2705" t="s">
        <v>2138</v>
      </c>
      <c r="I2705" t="s">
        <v>2138</v>
      </c>
      <c r="J2705" t="s">
        <v>2139</v>
      </c>
      <c r="K2705" t="s">
        <v>4775</v>
      </c>
    </row>
    <row r="2706" spans="3:11" x14ac:dyDescent="0.3">
      <c r="C2706" t="s">
        <v>4776</v>
      </c>
      <c r="D2706" t="s">
        <v>3</v>
      </c>
      <c r="E2706" t="s">
        <v>2141</v>
      </c>
      <c r="F2706" t="s">
        <v>2137</v>
      </c>
      <c r="G2706" t="s">
        <v>2138</v>
      </c>
      <c r="H2706" t="s">
        <v>2138</v>
      </c>
      <c r="I2706" t="s">
        <v>2138</v>
      </c>
      <c r="J2706" t="s">
        <v>2139</v>
      </c>
      <c r="K2706" t="s">
        <v>4777</v>
      </c>
    </row>
    <row r="2707" spans="3:11" x14ac:dyDescent="0.3">
      <c r="C2707" t="s">
        <v>4778</v>
      </c>
      <c r="D2707" t="s">
        <v>3</v>
      </c>
      <c r="E2707" t="s">
        <v>2141</v>
      </c>
      <c r="F2707" t="s">
        <v>2137</v>
      </c>
      <c r="G2707" t="s">
        <v>2138</v>
      </c>
      <c r="H2707" t="s">
        <v>2138</v>
      </c>
      <c r="I2707" t="s">
        <v>2138</v>
      </c>
      <c r="J2707" t="s">
        <v>2139</v>
      </c>
      <c r="K2707" t="s">
        <v>4779</v>
      </c>
    </row>
    <row r="2708" spans="3:11" x14ac:dyDescent="0.3">
      <c r="C2708" t="s">
        <v>1256</v>
      </c>
      <c r="D2708" t="s">
        <v>3</v>
      </c>
      <c r="E2708" t="s">
        <v>2141</v>
      </c>
      <c r="F2708" t="s">
        <v>2137</v>
      </c>
      <c r="G2708" t="s">
        <v>2138</v>
      </c>
      <c r="H2708" t="s">
        <v>2138</v>
      </c>
      <c r="I2708" t="s">
        <v>2138</v>
      </c>
      <c r="J2708" t="s">
        <v>2139</v>
      </c>
      <c r="K2708" t="s">
        <v>6481</v>
      </c>
    </row>
    <row r="2709" spans="3:11" x14ac:dyDescent="0.3">
      <c r="C2709" t="s">
        <v>5744</v>
      </c>
      <c r="D2709" t="s">
        <v>3</v>
      </c>
      <c r="E2709" t="s">
        <v>2141</v>
      </c>
      <c r="F2709" t="s">
        <v>2137</v>
      </c>
      <c r="G2709" t="s">
        <v>2138</v>
      </c>
      <c r="H2709" t="s">
        <v>2138</v>
      </c>
      <c r="I2709" t="s">
        <v>2138</v>
      </c>
      <c r="J2709" t="s">
        <v>2139</v>
      </c>
      <c r="K2709" t="s">
        <v>5745</v>
      </c>
    </row>
    <row r="2710" spans="3:11" x14ac:dyDescent="0.3">
      <c r="C2710" t="s">
        <v>4780</v>
      </c>
      <c r="D2710" t="s">
        <v>3</v>
      </c>
      <c r="E2710" t="s">
        <v>2141</v>
      </c>
      <c r="F2710" t="s">
        <v>2137</v>
      </c>
      <c r="G2710" t="s">
        <v>2138</v>
      </c>
      <c r="H2710" t="s">
        <v>2138</v>
      </c>
      <c r="I2710" t="s">
        <v>2138</v>
      </c>
      <c r="J2710" t="s">
        <v>2139</v>
      </c>
      <c r="K2710" t="s">
        <v>4781</v>
      </c>
    </row>
    <row r="2711" spans="3:11" x14ac:dyDescent="0.3">
      <c r="C2711" t="s">
        <v>1913</v>
      </c>
      <c r="D2711" t="s">
        <v>3</v>
      </c>
      <c r="E2711" t="s">
        <v>2141</v>
      </c>
      <c r="F2711" t="s">
        <v>2137</v>
      </c>
      <c r="G2711" t="s">
        <v>2138</v>
      </c>
      <c r="H2711" t="s">
        <v>2138</v>
      </c>
      <c r="I2711" t="s">
        <v>2138</v>
      </c>
      <c r="J2711" t="s">
        <v>2139</v>
      </c>
      <c r="K2711" t="s">
        <v>4782</v>
      </c>
    </row>
    <row r="2712" spans="3:11" x14ac:dyDescent="0.3">
      <c r="C2712" t="s">
        <v>1950</v>
      </c>
      <c r="D2712" t="s">
        <v>3</v>
      </c>
      <c r="E2712" t="s">
        <v>2141</v>
      </c>
      <c r="F2712" t="s">
        <v>2137</v>
      </c>
      <c r="G2712" t="s">
        <v>2138</v>
      </c>
      <c r="H2712" t="s">
        <v>2138</v>
      </c>
      <c r="I2712" t="s">
        <v>2138</v>
      </c>
      <c r="J2712" t="s">
        <v>2139</v>
      </c>
      <c r="K2712" t="s">
        <v>4783</v>
      </c>
    </row>
    <row r="2713" spans="3:11" x14ac:dyDescent="0.3">
      <c r="C2713" t="s">
        <v>1623</v>
      </c>
      <c r="D2713" t="s">
        <v>3</v>
      </c>
      <c r="E2713" t="s">
        <v>2141</v>
      </c>
      <c r="F2713" t="s">
        <v>2137</v>
      </c>
      <c r="G2713" t="s">
        <v>2138</v>
      </c>
      <c r="H2713" t="s">
        <v>2138</v>
      </c>
      <c r="I2713" t="s">
        <v>2138</v>
      </c>
      <c r="J2713" t="s">
        <v>2139</v>
      </c>
      <c r="K2713" t="s">
        <v>4784</v>
      </c>
    </row>
    <row r="2714" spans="3:11" x14ac:dyDescent="0.3">
      <c r="C2714" t="s">
        <v>1978</v>
      </c>
      <c r="D2714" t="s">
        <v>3</v>
      </c>
      <c r="E2714" t="s">
        <v>2141</v>
      </c>
      <c r="F2714" t="s">
        <v>2137</v>
      </c>
      <c r="G2714" t="s">
        <v>2138</v>
      </c>
      <c r="H2714" t="s">
        <v>2138</v>
      </c>
      <c r="I2714" t="s">
        <v>2138</v>
      </c>
      <c r="J2714" t="s">
        <v>2139</v>
      </c>
      <c r="K2714" t="s">
        <v>4785</v>
      </c>
    </row>
    <row r="2715" spans="3:11" x14ac:dyDescent="0.3">
      <c r="C2715" t="s">
        <v>1984</v>
      </c>
      <c r="D2715" t="s">
        <v>3</v>
      </c>
      <c r="E2715" t="s">
        <v>2141</v>
      </c>
      <c r="F2715" t="s">
        <v>2137</v>
      </c>
      <c r="G2715" t="s">
        <v>2138</v>
      </c>
      <c r="H2715" t="s">
        <v>2138</v>
      </c>
      <c r="I2715" t="s">
        <v>2138</v>
      </c>
      <c r="J2715" t="s">
        <v>2139</v>
      </c>
      <c r="K2715" t="s">
        <v>4786</v>
      </c>
    </row>
    <row r="2716" spans="3:11" x14ac:dyDescent="0.3">
      <c r="C2716" t="s">
        <v>5746</v>
      </c>
      <c r="D2716" t="s">
        <v>3</v>
      </c>
      <c r="E2716" t="s">
        <v>2141</v>
      </c>
      <c r="F2716" t="s">
        <v>2137</v>
      </c>
      <c r="G2716" t="s">
        <v>2138</v>
      </c>
      <c r="H2716" t="s">
        <v>2138</v>
      </c>
      <c r="I2716" t="s">
        <v>2138</v>
      </c>
      <c r="J2716" t="s">
        <v>2139</v>
      </c>
      <c r="K2716" t="s">
        <v>5747</v>
      </c>
    </row>
    <row r="2717" spans="3:11" x14ac:dyDescent="0.3">
      <c r="C2717" t="s">
        <v>5748</v>
      </c>
      <c r="D2717" t="s">
        <v>3</v>
      </c>
      <c r="E2717" t="s">
        <v>2141</v>
      </c>
      <c r="F2717" t="s">
        <v>2137</v>
      </c>
      <c r="G2717" t="s">
        <v>2138</v>
      </c>
      <c r="H2717" t="s">
        <v>2138</v>
      </c>
      <c r="I2717" t="s">
        <v>2138</v>
      </c>
      <c r="J2717" t="s">
        <v>2139</v>
      </c>
      <c r="K2717" t="s">
        <v>6482</v>
      </c>
    </row>
    <row r="2718" spans="3:11" x14ac:dyDescent="0.3">
      <c r="C2718" t="s">
        <v>5749</v>
      </c>
      <c r="D2718" t="s">
        <v>3</v>
      </c>
      <c r="E2718" t="s">
        <v>2141</v>
      </c>
      <c r="F2718" t="s">
        <v>2137</v>
      </c>
      <c r="G2718" t="s">
        <v>2138</v>
      </c>
      <c r="H2718" t="s">
        <v>2138</v>
      </c>
      <c r="I2718" t="s">
        <v>2138</v>
      </c>
      <c r="J2718" t="s">
        <v>2139</v>
      </c>
      <c r="K2718" t="s">
        <v>6483</v>
      </c>
    </row>
    <row r="2719" spans="3:11" x14ac:dyDescent="0.3">
      <c r="C2719" t="s">
        <v>5750</v>
      </c>
      <c r="D2719" t="s">
        <v>3</v>
      </c>
      <c r="E2719" t="s">
        <v>2141</v>
      </c>
      <c r="F2719" t="s">
        <v>2137</v>
      </c>
      <c r="G2719" t="s">
        <v>2138</v>
      </c>
      <c r="H2719" t="s">
        <v>2138</v>
      </c>
      <c r="I2719" t="s">
        <v>2138</v>
      </c>
      <c r="J2719" t="s">
        <v>2139</v>
      </c>
      <c r="K2719" t="s">
        <v>5751</v>
      </c>
    </row>
    <row r="2720" spans="3:11" x14ac:dyDescent="0.3">
      <c r="C2720" t="s">
        <v>6484</v>
      </c>
      <c r="D2720" t="s">
        <v>3</v>
      </c>
      <c r="E2720" t="s">
        <v>2141</v>
      </c>
      <c r="F2720" t="s">
        <v>2137</v>
      </c>
      <c r="G2720" t="s">
        <v>2138</v>
      </c>
      <c r="H2720" t="s">
        <v>2138</v>
      </c>
      <c r="I2720" t="s">
        <v>2138</v>
      </c>
      <c r="J2720" t="s">
        <v>2139</v>
      </c>
      <c r="K2720" t="s">
        <v>6485</v>
      </c>
    </row>
    <row r="2721" spans="3:11" x14ac:dyDescent="0.3">
      <c r="C2721" t="s">
        <v>6486</v>
      </c>
      <c r="D2721" t="s">
        <v>3</v>
      </c>
      <c r="E2721" t="s">
        <v>2141</v>
      </c>
      <c r="F2721" t="s">
        <v>2137</v>
      </c>
      <c r="G2721" t="s">
        <v>2138</v>
      </c>
      <c r="H2721" t="s">
        <v>2138</v>
      </c>
      <c r="I2721" t="s">
        <v>2138</v>
      </c>
      <c r="J2721" t="s">
        <v>2139</v>
      </c>
      <c r="K2721" t="s">
        <v>6487</v>
      </c>
    </row>
    <row r="2722" spans="3:11" x14ac:dyDescent="0.3">
      <c r="C2722" t="s">
        <v>6488</v>
      </c>
      <c r="D2722" t="s">
        <v>3</v>
      </c>
      <c r="E2722" t="s">
        <v>2141</v>
      </c>
      <c r="F2722" t="s">
        <v>2137</v>
      </c>
      <c r="G2722" t="s">
        <v>2138</v>
      </c>
      <c r="H2722" t="s">
        <v>2138</v>
      </c>
      <c r="I2722" t="s">
        <v>2138</v>
      </c>
      <c r="J2722" t="s">
        <v>2139</v>
      </c>
      <c r="K2722" t="s">
        <v>6489</v>
      </c>
    </row>
    <row r="2723" spans="3:11" x14ac:dyDescent="0.3">
      <c r="C2723" t="s">
        <v>6490</v>
      </c>
      <c r="D2723" t="s">
        <v>3</v>
      </c>
      <c r="E2723" t="s">
        <v>2141</v>
      </c>
      <c r="F2723" t="s">
        <v>2137</v>
      </c>
      <c r="G2723" t="s">
        <v>2138</v>
      </c>
      <c r="H2723" t="s">
        <v>2138</v>
      </c>
      <c r="I2723" t="s">
        <v>2138</v>
      </c>
      <c r="J2723" t="s">
        <v>2139</v>
      </c>
      <c r="K2723" t="s">
        <v>6491</v>
      </c>
    </row>
    <row r="2724" spans="3:11" x14ac:dyDescent="0.3">
      <c r="C2724" t="s">
        <v>6492</v>
      </c>
      <c r="D2724" t="s">
        <v>3</v>
      </c>
      <c r="E2724" t="s">
        <v>2141</v>
      </c>
      <c r="F2724" t="s">
        <v>2137</v>
      </c>
      <c r="G2724" t="s">
        <v>2138</v>
      </c>
      <c r="H2724" t="s">
        <v>2138</v>
      </c>
      <c r="I2724" t="s">
        <v>2138</v>
      </c>
      <c r="J2724" t="s">
        <v>2139</v>
      </c>
      <c r="K2724" t="s">
        <v>6493</v>
      </c>
    </row>
    <row r="2725" spans="3:11" x14ac:dyDescent="0.3">
      <c r="C2725" t="s">
        <v>6494</v>
      </c>
      <c r="D2725" t="s">
        <v>3</v>
      </c>
      <c r="E2725" t="s">
        <v>2141</v>
      </c>
      <c r="F2725" t="s">
        <v>2137</v>
      </c>
      <c r="G2725" t="s">
        <v>2138</v>
      </c>
      <c r="H2725" t="s">
        <v>2138</v>
      </c>
      <c r="I2725" t="s">
        <v>2138</v>
      </c>
      <c r="J2725" t="s">
        <v>2139</v>
      </c>
      <c r="K2725" t="s">
        <v>6495</v>
      </c>
    </row>
    <row r="2726" spans="3:11" x14ac:dyDescent="0.3">
      <c r="C2726" t="s">
        <v>6496</v>
      </c>
      <c r="D2726" t="s">
        <v>3</v>
      </c>
      <c r="E2726" t="s">
        <v>2141</v>
      </c>
      <c r="F2726" t="s">
        <v>2137</v>
      </c>
      <c r="G2726" t="s">
        <v>2138</v>
      </c>
      <c r="H2726" t="s">
        <v>2138</v>
      </c>
      <c r="I2726" t="s">
        <v>2138</v>
      </c>
      <c r="J2726" t="s">
        <v>2139</v>
      </c>
      <c r="K2726" t="s">
        <v>6497</v>
      </c>
    </row>
    <row r="2727" spans="3:11" x14ac:dyDescent="0.3">
      <c r="C2727" t="s">
        <v>6498</v>
      </c>
      <c r="D2727" t="s">
        <v>3</v>
      </c>
      <c r="E2727" t="s">
        <v>2141</v>
      </c>
      <c r="F2727" t="s">
        <v>2137</v>
      </c>
      <c r="G2727" t="s">
        <v>2138</v>
      </c>
      <c r="H2727" t="s">
        <v>2138</v>
      </c>
      <c r="I2727" t="s">
        <v>2138</v>
      </c>
      <c r="J2727" t="s">
        <v>2139</v>
      </c>
      <c r="K2727" t="s">
        <v>6499</v>
      </c>
    </row>
    <row r="2728" spans="3:11" x14ac:dyDescent="0.3">
      <c r="C2728" t="s">
        <v>6500</v>
      </c>
      <c r="D2728" t="s">
        <v>3</v>
      </c>
      <c r="E2728" t="s">
        <v>2141</v>
      </c>
      <c r="F2728" t="s">
        <v>2137</v>
      </c>
      <c r="G2728" t="s">
        <v>2138</v>
      </c>
      <c r="H2728" t="s">
        <v>2138</v>
      </c>
      <c r="I2728" t="s">
        <v>2138</v>
      </c>
      <c r="J2728" t="s">
        <v>2139</v>
      </c>
      <c r="K2728" t="s">
        <v>6501</v>
      </c>
    </row>
    <row r="2729" spans="3:11" x14ac:dyDescent="0.3">
      <c r="C2729" t="s">
        <v>6502</v>
      </c>
      <c r="D2729" t="s">
        <v>3</v>
      </c>
      <c r="E2729" t="s">
        <v>2141</v>
      </c>
      <c r="F2729" t="s">
        <v>2137</v>
      </c>
      <c r="G2729" t="s">
        <v>2138</v>
      </c>
      <c r="H2729" t="s">
        <v>2138</v>
      </c>
      <c r="I2729" t="s">
        <v>2138</v>
      </c>
      <c r="J2729" t="s">
        <v>2139</v>
      </c>
      <c r="K2729" t="s">
        <v>6503</v>
      </c>
    </row>
    <row r="2730" spans="3:11" x14ac:dyDescent="0.3">
      <c r="C2730" t="s">
        <v>6504</v>
      </c>
      <c r="D2730" t="s">
        <v>3</v>
      </c>
      <c r="E2730" t="s">
        <v>2141</v>
      </c>
      <c r="F2730" t="s">
        <v>2137</v>
      </c>
      <c r="G2730" t="s">
        <v>2138</v>
      </c>
      <c r="H2730" t="s">
        <v>2138</v>
      </c>
      <c r="I2730" t="s">
        <v>2138</v>
      </c>
      <c r="J2730" t="s">
        <v>2139</v>
      </c>
      <c r="K2730" t="s">
        <v>6505</v>
      </c>
    </row>
    <row r="2731" spans="3:11" x14ac:dyDescent="0.3">
      <c r="C2731" t="s">
        <v>6506</v>
      </c>
      <c r="D2731" t="s">
        <v>3</v>
      </c>
      <c r="E2731" t="s">
        <v>2141</v>
      </c>
      <c r="F2731" t="s">
        <v>2137</v>
      </c>
      <c r="G2731" t="s">
        <v>2138</v>
      </c>
      <c r="H2731" t="s">
        <v>2138</v>
      </c>
      <c r="I2731" t="s">
        <v>2138</v>
      </c>
      <c r="J2731" t="s">
        <v>2139</v>
      </c>
      <c r="K2731" t="s">
        <v>6507</v>
      </c>
    </row>
    <row r="2732" spans="3:11" x14ac:dyDescent="0.3">
      <c r="C2732" t="s">
        <v>6508</v>
      </c>
      <c r="D2732" t="s">
        <v>3</v>
      </c>
      <c r="E2732" t="s">
        <v>2141</v>
      </c>
      <c r="F2732" t="s">
        <v>2137</v>
      </c>
      <c r="G2732" t="s">
        <v>2138</v>
      </c>
      <c r="H2732" t="s">
        <v>2138</v>
      </c>
      <c r="I2732" t="s">
        <v>2138</v>
      </c>
      <c r="J2732" t="s">
        <v>2139</v>
      </c>
      <c r="K2732" t="s">
        <v>6509</v>
      </c>
    </row>
    <row r="2733" spans="3:11" x14ac:dyDescent="0.3">
      <c r="C2733" t="s">
        <v>6510</v>
      </c>
      <c r="D2733" t="s">
        <v>3</v>
      </c>
      <c r="E2733" t="s">
        <v>2141</v>
      </c>
      <c r="F2733" t="s">
        <v>2137</v>
      </c>
      <c r="G2733" t="s">
        <v>2138</v>
      </c>
      <c r="H2733" t="s">
        <v>2138</v>
      </c>
      <c r="I2733" t="s">
        <v>2138</v>
      </c>
      <c r="J2733" t="s">
        <v>2139</v>
      </c>
      <c r="K2733" t="s">
        <v>6511</v>
      </c>
    </row>
    <row r="2734" spans="3:11" x14ac:dyDescent="0.3">
      <c r="C2734" t="s">
        <v>471</v>
      </c>
      <c r="D2734" t="s">
        <v>472</v>
      </c>
      <c r="E2734" t="s">
        <v>2141</v>
      </c>
      <c r="F2734" t="s">
        <v>2137</v>
      </c>
      <c r="G2734" t="s">
        <v>2138</v>
      </c>
      <c r="H2734" t="s">
        <v>2138</v>
      </c>
      <c r="I2734" t="s">
        <v>2138</v>
      </c>
      <c r="J2734" t="s">
        <v>2139</v>
      </c>
      <c r="K2734" t="s">
        <v>4787</v>
      </c>
    </row>
    <row r="2735" spans="3:11" x14ac:dyDescent="0.3">
      <c r="C2735" t="s">
        <v>473</v>
      </c>
      <c r="D2735" t="s">
        <v>472</v>
      </c>
      <c r="E2735" t="s">
        <v>2141</v>
      </c>
      <c r="F2735" t="s">
        <v>2137</v>
      </c>
      <c r="G2735" t="s">
        <v>2138</v>
      </c>
      <c r="H2735" t="s">
        <v>2138</v>
      </c>
      <c r="I2735" t="s">
        <v>2138</v>
      </c>
      <c r="J2735" t="s">
        <v>2139</v>
      </c>
      <c r="K2735" t="s">
        <v>4788</v>
      </c>
    </row>
    <row r="2736" spans="3:11" x14ac:dyDescent="0.3">
      <c r="C2736" t="s">
        <v>474</v>
      </c>
      <c r="D2736" t="s">
        <v>472</v>
      </c>
      <c r="E2736" t="s">
        <v>2141</v>
      </c>
      <c r="F2736" t="s">
        <v>2137</v>
      </c>
      <c r="G2736" t="s">
        <v>2138</v>
      </c>
      <c r="H2736" t="s">
        <v>2138</v>
      </c>
      <c r="I2736" t="s">
        <v>2138</v>
      </c>
      <c r="J2736" t="s">
        <v>2139</v>
      </c>
      <c r="K2736" t="s">
        <v>4789</v>
      </c>
    </row>
    <row r="2737" spans="3:11" x14ac:dyDescent="0.3">
      <c r="C2737" t="s">
        <v>475</v>
      </c>
      <c r="D2737" t="s">
        <v>472</v>
      </c>
      <c r="E2737" t="s">
        <v>2141</v>
      </c>
      <c r="F2737" t="s">
        <v>2137</v>
      </c>
      <c r="G2737" t="s">
        <v>2138</v>
      </c>
      <c r="H2737" t="s">
        <v>2138</v>
      </c>
      <c r="I2737" t="s">
        <v>2138</v>
      </c>
      <c r="J2737" t="s">
        <v>2139</v>
      </c>
      <c r="K2737" t="s">
        <v>4790</v>
      </c>
    </row>
    <row r="2738" spans="3:11" x14ac:dyDescent="0.3">
      <c r="C2738" t="s">
        <v>476</v>
      </c>
      <c r="D2738" t="s">
        <v>472</v>
      </c>
      <c r="E2738" t="s">
        <v>2141</v>
      </c>
      <c r="F2738" t="s">
        <v>2137</v>
      </c>
      <c r="G2738" t="s">
        <v>2138</v>
      </c>
      <c r="H2738" t="s">
        <v>2138</v>
      </c>
      <c r="I2738" t="s">
        <v>2138</v>
      </c>
      <c r="J2738" t="s">
        <v>2139</v>
      </c>
      <c r="K2738" t="s">
        <v>4791</v>
      </c>
    </row>
    <row r="2739" spans="3:11" x14ac:dyDescent="0.3">
      <c r="C2739" t="s">
        <v>477</v>
      </c>
      <c r="D2739" t="s">
        <v>472</v>
      </c>
      <c r="E2739" t="s">
        <v>2141</v>
      </c>
      <c r="F2739" t="s">
        <v>2137</v>
      </c>
      <c r="G2739" t="s">
        <v>2138</v>
      </c>
      <c r="H2739" t="s">
        <v>2138</v>
      </c>
      <c r="I2739" t="s">
        <v>2138</v>
      </c>
      <c r="J2739" t="s">
        <v>2139</v>
      </c>
      <c r="K2739" t="s">
        <v>4792</v>
      </c>
    </row>
    <row r="2740" spans="3:11" x14ac:dyDescent="0.3">
      <c r="C2740" t="s">
        <v>478</v>
      </c>
      <c r="D2740" t="s">
        <v>472</v>
      </c>
      <c r="E2740" t="s">
        <v>2141</v>
      </c>
      <c r="F2740" t="s">
        <v>2137</v>
      </c>
      <c r="G2740" t="s">
        <v>2138</v>
      </c>
      <c r="H2740" t="s">
        <v>2138</v>
      </c>
      <c r="I2740" t="s">
        <v>2138</v>
      </c>
      <c r="J2740" t="s">
        <v>2139</v>
      </c>
      <c r="K2740" t="s">
        <v>4793</v>
      </c>
    </row>
    <row r="2741" spans="3:11" x14ac:dyDescent="0.3">
      <c r="C2741" t="s">
        <v>479</v>
      </c>
      <c r="D2741" t="s">
        <v>472</v>
      </c>
      <c r="E2741" t="s">
        <v>2141</v>
      </c>
      <c r="F2741" t="s">
        <v>2137</v>
      </c>
      <c r="G2741" t="s">
        <v>2138</v>
      </c>
      <c r="H2741" t="s">
        <v>2138</v>
      </c>
      <c r="I2741" t="s">
        <v>2138</v>
      </c>
      <c r="J2741" t="s">
        <v>2139</v>
      </c>
      <c r="K2741" t="s">
        <v>4794</v>
      </c>
    </row>
    <row r="2742" spans="3:11" x14ac:dyDescent="0.3">
      <c r="C2742" t="s">
        <v>480</v>
      </c>
      <c r="D2742" t="s">
        <v>472</v>
      </c>
      <c r="E2742" t="s">
        <v>2141</v>
      </c>
      <c r="F2742" t="s">
        <v>2137</v>
      </c>
      <c r="G2742" t="s">
        <v>2138</v>
      </c>
      <c r="H2742" t="s">
        <v>2138</v>
      </c>
      <c r="I2742" t="s">
        <v>2138</v>
      </c>
      <c r="J2742" t="s">
        <v>2139</v>
      </c>
      <c r="K2742" t="s">
        <v>4795</v>
      </c>
    </row>
    <row r="2743" spans="3:11" x14ac:dyDescent="0.3">
      <c r="C2743" t="s">
        <v>481</v>
      </c>
      <c r="D2743" t="s">
        <v>472</v>
      </c>
      <c r="E2743" t="s">
        <v>2141</v>
      </c>
      <c r="F2743" t="s">
        <v>2137</v>
      </c>
      <c r="G2743" t="s">
        <v>2138</v>
      </c>
      <c r="H2743" t="s">
        <v>2138</v>
      </c>
      <c r="I2743" t="s">
        <v>2138</v>
      </c>
      <c r="J2743" t="s">
        <v>2139</v>
      </c>
      <c r="K2743" t="s">
        <v>4796</v>
      </c>
    </row>
    <row r="2744" spans="3:11" x14ac:dyDescent="0.3">
      <c r="C2744" t="s">
        <v>482</v>
      </c>
      <c r="D2744" t="s">
        <v>472</v>
      </c>
      <c r="E2744" t="s">
        <v>2141</v>
      </c>
      <c r="F2744" t="s">
        <v>2137</v>
      </c>
      <c r="G2744" t="s">
        <v>2138</v>
      </c>
      <c r="H2744" t="s">
        <v>2138</v>
      </c>
      <c r="I2744" t="s">
        <v>2138</v>
      </c>
      <c r="J2744" t="s">
        <v>2139</v>
      </c>
      <c r="K2744" t="s">
        <v>4797</v>
      </c>
    </row>
    <row r="2745" spans="3:11" x14ac:dyDescent="0.3">
      <c r="C2745" t="s">
        <v>483</v>
      </c>
      <c r="D2745" t="s">
        <v>472</v>
      </c>
      <c r="E2745" t="s">
        <v>2141</v>
      </c>
      <c r="F2745" t="s">
        <v>2137</v>
      </c>
      <c r="G2745" t="s">
        <v>2138</v>
      </c>
      <c r="H2745" t="s">
        <v>2138</v>
      </c>
      <c r="I2745" t="s">
        <v>2138</v>
      </c>
      <c r="J2745" t="s">
        <v>2139</v>
      </c>
      <c r="K2745" t="s">
        <v>4798</v>
      </c>
    </row>
    <row r="2746" spans="3:11" x14ac:dyDescent="0.3">
      <c r="C2746" t="s">
        <v>484</v>
      </c>
      <c r="D2746" t="s">
        <v>472</v>
      </c>
      <c r="E2746" t="s">
        <v>2141</v>
      </c>
      <c r="F2746" t="s">
        <v>2137</v>
      </c>
      <c r="G2746" t="s">
        <v>2138</v>
      </c>
      <c r="H2746" t="s">
        <v>2138</v>
      </c>
      <c r="I2746" t="s">
        <v>2138</v>
      </c>
      <c r="J2746" t="s">
        <v>2139</v>
      </c>
      <c r="K2746" t="s">
        <v>4799</v>
      </c>
    </row>
    <row r="2747" spans="3:11" x14ac:dyDescent="0.3">
      <c r="C2747" t="s">
        <v>485</v>
      </c>
      <c r="D2747" t="s">
        <v>472</v>
      </c>
      <c r="E2747" t="s">
        <v>2141</v>
      </c>
      <c r="F2747" t="s">
        <v>2137</v>
      </c>
      <c r="G2747" t="s">
        <v>2138</v>
      </c>
      <c r="H2747" t="s">
        <v>2138</v>
      </c>
      <c r="I2747" t="s">
        <v>2138</v>
      </c>
      <c r="J2747" t="s">
        <v>2139</v>
      </c>
      <c r="K2747" t="s">
        <v>4800</v>
      </c>
    </row>
    <row r="2748" spans="3:11" x14ac:dyDescent="0.3">
      <c r="C2748" t="s">
        <v>486</v>
      </c>
      <c r="D2748" t="s">
        <v>472</v>
      </c>
      <c r="E2748" t="s">
        <v>2141</v>
      </c>
      <c r="F2748" t="s">
        <v>2137</v>
      </c>
      <c r="G2748" t="s">
        <v>2138</v>
      </c>
      <c r="H2748" t="s">
        <v>2138</v>
      </c>
      <c r="I2748" t="s">
        <v>2138</v>
      </c>
      <c r="J2748" t="s">
        <v>2139</v>
      </c>
      <c r="K2748" t="s">
        <v>4801</v>
      </c>
    </row>
    <row r="2749" spans="3:11" x14ac:dyDescent="0.3">
      <c r="C2749" t="s">
        <v>487</v>
      </c>
      <c r="D2749" t="s">
        <v>472</v>
      </c>
      <c r="E2749" t="s">
        <v>2141</v>
      </c>
      <c r="F2749" t="s">
        <v>2137</v>
      </c>
      <c r="G2749" t="s">
        <v>2138</v>
      </c>
      <c r="H2749" t="s">
        <v>2138</v>
      </c>
      <c r="I2749" t="s">
        <v>2138</v>
      </c>
      <c r="J2749" t="s">
        <v>2139</v>
      </c>
      <c r="K2749" t="s">
        <v>4802</v>
      </c>
    </row>
    <row r="2750" spans="3:11" x14ac:dyDescent="0.3">
      <c r="C2750" t="s">
        <v>488</v>
      </c>
      <c r="D2750" t="s">
        <v>472</v>
      </c>
      <c r="E2750" t="s">
        <v>2141</v>
      </c>
      <c r="F2750" t="s">
        <v>2137</v>
      </c>
      <c r="G2750" t="s">
        <v>2138</v>
      </c>
      <c r="H2750" t="s">
        <v>2138</v>
      </c>
      <c r="I2750" t="s">
        <v>2138</v>
      </c>
      <c r="J2750" t="s">
        <v>2139</v>
      </c>
      <c r="K2750" t="s">
        <v>4803</v>
      </c>
    </row>
    <row r="2751" spans="3:11" x14ac:dyDescent="0.3">
      <c r="C2751" t="s">
        <v>489</v>
      </c>
      <c r="D2751" t="s">
        <v>472</v>
      </c>
      <c r="E2751" t="s">
        <v>2141</v>
      </c>
      <c r="F2751" t="s">
        <v>2137</v>
      </c>
      <c r="G2751" t="s">
        <v>2138</v>
      </c>
      <c r="H2751" t="s">
        <v>2138</v>
      </c>
      <c r="I2751" t="s">
        <v>2138</v>
      </c>
      <c r="J2751" t="s">
        <v>2139</v>
      </c>
      <c r="K2751" t="s">
        <v>4804</v>
      </c>
    </row>
    <row r="2752" spans="3:11" x14ac:dyDescent="0.3">
      <c r="C2752" t="s">
        <v>490</v>
      </c>
      <c r="D2752" t="s">
        <v>472</v>
      </c>
      <c r="E2752" t="s">
        <v>2141</v>
      </c>
      <c r="F2752" t="s">
        <v>2137</v>
      </c>
      <c r="G2752" t="s">
        <v>2138</v>
      </c>
      <c r="H2752" t="s">
        <v>2138</v>
      </c>
      <c r="I2752" t="s">
        <v>2138</v>
      </c>
      <c r="J2752" t="s">
        <v>2139</v>
      </c>
      <c r="K2752" t="s">
        <v>4805</v>
      </c>
    </row>
    <row r="2753" spans="3:11" x14ac:dyDescent="0.3">
      <c r="C2753" t="s">
        <v>491</v>
      </c>
      <c r="D2753" t="s">
        <v>472</v>
      </c>
      <c r="E2753" t="s">
        <v>2141</v>
      </c>
      <c r="F2753" t="s">
        <v>2137</v>
      </c>
      <c r="G2753" t="s">
        <v>2138</v>
      </c>
      <c r="H2753" t="s">
        <v>2138</v>
      </c>
      <c r="I2753" t="s">
        <v>2138</v>
      </c>
      <c r="J2753" t="s">
        <v>2139</v>
      </c>
      <c r="K2753" t="s">
        <v>4806</v>
      </c>
    </row>
    <row r="2754" spans="3:11" x14ac:dyDescent="0.3">
      <c r="C2754" t="s">
        <v>494</v>
      </c>
      <c r="D2754" t="s">
        <v>472</v>
      </c>
      <c r="E2754" t="s">
        <v>2141</v>
      </c>
      <c r="F2754" t="s">
        <v>2137</v>
      </c>
      <c r="G2754" t="s">
        <v>2138</v>
      </c>
      <c r="H2754" t="s">
        <v>2138</v>
      </c>
      <c r="I2754" t="s">
        <v>2138</v>
      </c>
      <c r="J2754" t="s">
        <v>2139</v>
      </c>
      <c r="K2754" t="s">
        <v>4807</v>
      </c>
    </row>
    <row r="2755" spans="3:11" x14ac:dyDescent="0.3">
      <c r="C2755" t="s">
        <v>495</v>
      </c>
      <c r="D2755" t="s">
        <v>472</v>
      </c>
      <c r="E2755" t="s">
        <v>2141</v>
      </c>
      <c r="F2755" t="s">
        <v>2137</v>
      </c>
      <c r="G2755" t="s">
        <v>2138</v>
      </c>
      <c r="H2755" t="s">
        <v>2138</v>
      </c>
      <c r="I2755" t="s">
        <v>2138</v>
      </c>
      <c r="J2755" t="s">
        <v>2139</v>
      </c>
      <c r="K2755" t="s">
        <v>4808</v>
      </c>
    </row>
    <row r="2756" spans="3:11" x14ac:dyDescent="0.3">
      <c r="C2756" t="s">
        <v>496</v>
      </c>
      <c r="D2756" t="s">
        <v>472</v>
      </c>
      <c r="E2756" t="s">
        <v>2141</v>
      </c>
      <c r="F2756" t="s">
        <v>2137</v>
      </c>
      <c r="G2756" t="s">
        <v>2138</v>
      </c>
      <c r="H2756" t="s">
        <v>2138</v>
      </c>
      <c r="I2756" t="s">
        <v>2138</v>
      </c>
      <c r="J2756" t="s">
        <v>2139</v>
      </c>
      <c r="K2756" t="s">
        <v>4809</v>
      </c>
    </row>
    <row r="2757" spans="3:11" x14ac:dyDescent="0.3">
      <c r="C2757" t="s">
        <v>497</v>
      </c>
      <c r="D2757" t="s">
        <v>472</v>
      </c>
      <c r="E2757" t="s">
        <v>2141</v>
      </c>
      <c r="F2757" t="s">
        <v>2137</v>
      </c>
      <c r="G2757" t="s">
        <v>2138</v>
      </c>
      <c r="H2757" t="s">
        <v>2138</v>
      </c>
      <c r="I2757" t="s">
        <v>2138</v>
      </c>
      <c r="J2757" t="s">
        <v>2139</v>
      </c>
      <c r="K2757" t="s">
        <v>4810</v>
      </c>
    </row>
    <row r="2758" spans="3:11" x14ac:dyDescent="0.3">
      <c r="C2758" t="s">
        <v>498</v>
      </c>
      <c r="D2758" t="s">
        <v>472</v>
      </c>
      <c r="E2758" t="s">
        <v>2141</v>
      </c>
      <c r="F2758" t="s">
        <v>2137</v>
      </c>
      <c r="G2758" t="s">
        <v>2138</v>
      </c>
      <c r="H2758" t="s">
        <v>2138</v>
      </c>
      <c r="I2758" t="s">
        <v>2138</v>
      </c>
      <c r="J2758" t="s">
        <v>2139</v>
      </c>
      <c r="K2758" t="s">
        <v>4811</v>
      </c>
    </row>
    <row r="2759" spans="3:11" x14ac:dyDescent="0.3">
      <c r="C2759" t="s">
        <v>499</v>
      </c>
      <c r="D2759" t="s">
        <v>472</v>
      </c>
      <c r="E2759" t="s">
        <v>2141</v>
      </c>
      <c r="F2759" t="s">
        <v>2137</v>
      </c>
      <c r="G2759" t="s">
        <v>2138</v>
      </c>
      <c r="H2759" t="s">
        <v>2138</v>
      </c>
      <c r="I2759" t="s">
        <v>2138</v>
      </c>
      <c r="J2759" t="s">
        <v>2139</v>
      </c>
      <c r="K2759" t="s">
        <v>4812</v>
      </c>
    </row>
    <row r="2760" spans="3:11" x14ac:dyDescent="0.3">
      <c r="C2760" t="s">
        <v>500</v>
      </c>
      <c r="D2760" t="s">
        <v>472</v>
      </c>
      <c r="E2760" t="s">
        <v>2141</v>
      </c>
      <c r="F2760" t="s">
        <v>2137</v>
      </c>
      <c r="G2760" t="s">
        <v>2138</v>
      </c>
      <c r="H2760" t="s">
        <v>2138</v>
      </c>
      <c r="I2760" t="s">
        <v>2138</v>
      </c>
      <c r="J2760" t="s">
        <v>2139</v>
      </c>
      <c r="K2760" t="s">
        <v>4813</v>
      </c>
    </row>
    <row r="2761" spans="3:11" x14ac:dyDescent="0.3">
      <c r="C2761" t="s">
        <v>501</v>
      </c>
      <c r="D2761" t="s">
        <v>472</v>
      </c>
      <c r="E2761" t="s">
        <v>2141</v>
      </c>
      <c r="F2761" t="s">
        <v>2137</v>
      </c>
      <c r="G2761" t="s">
        <v>2138</v>
      </c>
      <c r="H2761" t="s">
        <v>2138</v>
      </c>
      <c r="I2761" t="s">
        <v>2138</v>
      </c>
      <c r="J2761" t="s">
        <v>2139</v>
      </c>
      <c r="K2761" t="s">
        <v>4814</v>
      </c>
    </row>
    <row r="2762" spans="3:11" x14ac:dyDescent="0.3">
      <c r="C2762" t="s">
        <v>502</v>
      </c>
      <c r="D2762" t="s">
        <v>472</v>
      </c>
      <c r="E2762" t="s">
        <v>2141</v>
      </c>
      <c r="F2762" t="s">
        <v>2137</v>
      </c>
      <c r="G2762" t="s">
        <v>2138</v>
      </c>
      <c r="H2762" t="s">
        <v>2138</v>
      </c>
      <c r="I2762" t="s">
        <v>2138</v>
      </c>
      <c r="J2762" t="s">
        <v>2139</v>
      </c>
      <c r="K2762" t="s">
        <v>4815</v>
      </c>
    </row>
    <row r="2763" spans="3:11" x14ac:dyDescent="0.3">
      <c r="C2763" t="s">
        <v>503</v>
      </c>
      <c r="D2763" t="s">
        <v>472</v>
      </c>
      <c r="E2763" t="s">
        <v>2141</v>
      </c>
      <c r="F2763" t="s">
        <v>2137</v>
      </c>
      <c r="G2763" t="s">
        <v>2138</v>
      </c>
      <c r="H2763" t="s">
        <v>2138</v>
      </c>
      <c r="I2763" t="s">
        <v>2138</v>
      </c>
      <c r="J2763" t="s">
        <v>2139</v>
      </c>
      <c r="K2763" t="s">
        <v>4816</v>
      </c>
    </row>
    <row r="2764" spans="3:11" x14ac:dyDescent="0.3">
      <c r="C2764" t="s">
        <v>504</v>
      </c>
      <c r="D2764" t="s">
        <v>472</v>
      </c>
      <c r="E2764" t="s">
        <v>2141</v>
      </c>
      <c r="F2764" t="s">
        <v>2137</v>
      </c>
      <c r="G2764" t="s">
        <v>2138</v>
      </c>
      <c r="H2764" t="s">
        <v>2138</v>
      </c>
      <c r="I2764" t="s">
        <v>2138</v>
      </c>
      <c r="J2764" t="s">
        <v>2139</v>
      </c>
      <c r="K2764" t="s">
        <v>4817</v>
      </c>
    </row>
    <row r="2765" spans="3:11" x14ac:dyDescent="0.3">
      <c r="C2765" t="s">
        <v>505</v>
      </c>
      <c r="D2765" t="s">
        <v>472</v>
      </c>
      <c r="E2765" t="s">
        <v>2141</v>
      </c>
      <c r="F2765" t="s">
        <v>2137</v>
      </c>
      <c r="G2765" t="s">
        <v>2138</v>
      </c>
      <c r="H2765" t="s">
        <v>2138</v>
      </c>
      <c r="I2765" t="s">
        <v>2138</v>
      </c>
      <c r="J2765" t="s">
        <v>2139</v>
      </c>
      <c r="K2765" t="s">
        <v>4818</v>
      </c>
    </row>
    <row r="2766" spans="3:11" x14ac:dyDescent="0.3">
      <c r="C2766" t="s">
        <v>506</v>
      </c>
      <c r="D2766" t="s">
        <v>472</v>
      </c>
      <c r="E2766" t="s">
        <v>2141</v>
      </c>
      <c r="F2766" t="s">
        <v>2137</v>
      </c>
      <c r="G2766" t="s">
        <v>2138</v>
      </c>
      <c r="H2766" t="s">
        <v>2138</v>
      </c>
      <c r="I2766" t="s">
        <v>2138</v>
      </c>
      <c r="J2766" t="s">
        <v>2139</v>
      </c>
      <c r="K2766" t="s">
        <v>4819</v>
      </c>
    </row>
    <row r="2767" spans="3:11" x14ac:dyDescent="0.3">
      <c r="C2767" t="s">
        <v>507</v>
      </c>
      <c r="D2767" t="s">
        <v>472</v>
      </c>
      <c r="E2767" t="s">
        <v>2141</v>
      </c>
      <c r="F2767" t="s">
        <v>2137</v>
      </c>
      <c r="G2767" t="s">
        <v>2138</v>
      </c>
      <c r="H2767" t="s">
        <v>2138</v>
      </c>
      <c r="I2767" t="s">
        <v>2138</v>
      </c>
      <c r="J2767" t="s">
        <v>2139</v>
      </c>
      <c r="K2767" t="s">
        <v>4820</v>
      </c>
    </row>
    <row r="2768" spans="3:11" x14ac:dyDescent="0.3">
      <c r="C2768" t="s">
        <v>508</v>
      </c>
      <c r="D2768" t="s">
        <v>472</v>
      </c>
      <c r="E2768" t="s">
        <v>2141</v>
      </c>
      <c r="F2768" t="s">
        <v>2137</v>
      </c>
      <c r="G2768" t="s">
        <v>2138</v>
      </c>
      <c r="H2768" t="s">
        <v>2138</v>
      </c>
      <c r="I2768" t="s">
        <v>2138</v>
      </c>
      <c r="J2768" t="s">
        <v>2139</v>
      </c>
      <c r="K2768" t="s">
        <v>4821</v>
      </c>
    </row>
    <row r="2769" spans="3:11" x14ac:dyDescent="0.3">
      <c r="C2769" t="s">
        <v>509</v>
      </c>
      <c r="D2769" t="s">
        <v>472</v>
      </c>
      <c r="E2769" t="s">
        <v>2141</v>
      </c>
      <c r="F2769" t="s">
        <v>2137</v>
      </c>
      <c r="G2769" t="s">
        <v>2138</v>
      </c>
      <c r="H2769" t="s">
        <v>2138</v>
      </c>
      <c r="I2769" t="s">
        <v>2138</v>
      </c>
      <c r="J2769" t="s">
        <v>2139</v>
      </c>
      <c r="K2769" t="s">
        <v>4822</v>
      </c>
    </row>
    <row r="2770" spans="3:11" x14ac:dyDescent="0.3">
      <c r="C2770" t="s">
        <v>510</v>
      </c>
      <c r="D2770" t="s">
        <v>472</v>
      </c>
      <c r="E2770" t="s">
        <v>2141</v>
      </c>
      <c r="F2770" t="s">
        <v>2137</v>
      </c>
      <c r="G2770" t="s">
        <v>2138</v>
      </c>
      <c r="H2770" t="s">
        <v>2138</v>
      </c>
      <c r="I2770" t="s">
        <v>2138</v>
      </c>
      <c r="J2770" t="s">
        <v>2139</v>
      </c>
      <c r="K2770" t="s">
        <v>4823</v>
      </c>
    </row>
    <row r="2771" spans="3:11" x14ac:dyDescent="0.3">
      <c r="C2771" t="s">
        <v>511</v>
      </c>
      <c r="D2771" t="s">
        <v>472</v>
      </c>
      <c r="E2771" t="s">
        <v>2141</v>
      </c>
      <c r="F2771" t="s">
        <v>2137</v>
      </c>
      <c r="G2771" t="s">
        <v>2138</v>
      </c>
      <c r="H2771" t="s">
        <v>2138</v>
      </c>
      <c r="I2771" t="s">
        <v>2138</v>
      </c>
      <c r="J2771" t="s">
        <v>2139</v>
      </c>
      <c r="K2771" t="s">
        <v>4824</v>
      </c>
    </row>
    <row r="2772" spans="3:11" x14ac:dyDescent="0.3">
      <c r="C2772" t="s">
        <v>512</v>
      </c>
      <c r="D2772" t="s">
        <v>472</v>
      </c>
      <c r="E2772" t="s">
        <v>2141</v>
      </c>
      <c r="F2772" t="s">
        <v>2137</v>
      </c>
      <c r="G2772" t="s">
        <v>2138</v>
      </c>
      <c r="H2772" t="s">
        <v>2138</v>
      </c>
      <c r="I2772" t="s">
        <v>2138</v>
      </c>
      <c r="J2772" t="s">
        <v>2139</v>
      </c>
      <c r="K2772" t="s">
        <v>4825</v>
      </c>
    </row>
    <row r="2773" spans="3:11" x14ac:dyDescent="0.3">
      <c r="C2773" t="s">
        <v>514</v>
      </c>
      <c r="D2773" t="s">
        <v>472</v>
      </c>
      <c r="E2773" t="s">
        <v>2141</v>
      </c>
      <c r="F2773" t="s">
        <v>2137</v>
      </c>
      <c r="G2773" t="s">
        <v>2138</v>
      </c>
      <c r="H2773" t="s">
        <v>2138</v>
      </c>
      <c r="I2773" t="s">
        <v>2138</v>
      </c>
      <c r="J2773" t="s">
        <v>2139</v>
      </c>
      <c r="K2773" t="s">
        <v>4826</v>
      </c>
    </row>
    <row r="2774" spans="3:11" x14ac:dyDescent="0.3">
      <c r="C2774" t="s">
        <v>515</v>
      </c>
      <c r="D2774" t="s">
        <v>472</v>
      </c>
      <c r="E2774" t="s">
        <v>2141</v>
      </c>
      <c r="F2774" t="s">
        <v>2137</v>
      </c>
      <c r="G2774" t="s">
        <v>2138</v>
      </c>
      <c r="H2774" t="s">
        <v>2138</v>
      </c>
      <c r="I2774" t="s">
        <v>2138</v>
      </c>
      <c r="J2774" t="s">
        <v>2139</v>
      </c>
      <c r="K2774" t="s">
        <v>4827</v>
      </c>
    </row>
    <row r="2775" spans="3:11" x14ac:dyDescent="0.3">
      <c r="C2775" t="s">
        <v>516</v>
      </c>
      <c r="D2775" t="s">
        <v>472</v>
      </c>
      <c r="E2775" t="s">
        <v>2141</v>
      </c>
      <c r="F2775" t="s">
        <v>2137</v>
      </c>
      <c r="G2775" t="s">
        <v>2138</v>
      </c>
      <c r="H2775" t="s">
        <v>2138</v>
      </c>
      <c r="I2775" t="s">
        <v>2138</v>
      </c>
      <c r="J2775" t="s">
        <v>2139</v>
      </c>
      <c r="K2775" t="s">
        <v>4828</v>
      </c>
    </row>
    <row r="2776" spans="3:11" x14ac:dyDescent="0.3">
      <c r="C2776" t="s">
        <v>517</v>
      </c>
      <c r="D2776" t="s">
        <v>472</v>
      </c>
      <c r="E2776" t="s">
        <v>2141</v>
      </c>
      <c r="F2776" t="s">
        <v>2137</v>
      </c>
      <c r="G2776" t="s">
        <v>2138</v>
      </c>
      <c r="H2776" t="s">
        <v>2138</v>
      </c>
      <c r="I2776" t="s">
        <v>2138</v>
      </c>
      <c r="J2776" t="s">
        <v>2139</v>
      </c>
      <c r="K2776" t="s">
        <v>4829</v>
      </c>
    </row>
    <row r="2777" spans="3:11" x14ac:dyDescent="0.3">
      <c r="C2777" t="s">
        <v>518</v>
      </c>
      <c r="D2777" t="s">
        <v>472</v>
      </c>
      <c r="E2777" t="s">
        <v>2141</v>
      </c>
      <c r="F2777" t="s">
        <v>2137</v>
      </c>
      <c r="G2777" t="s">
        <v>2138</v>
      </c>
      <c r="H2777" t="s">
        <v>2138</v>
      </c>
      <c r="I2777" t="s">
        <v>2138</v>
      </c>
      <c r="J2777" t="s">
        <v>2139</v>
      </c>
      <c r="K2777" t="s">
        <v>4830</v>
      </c>
    </row>
    <row r="2778" spans="3:11" x14ac:dyDescent="0.3">
      <c r="C2778" t="s">
        <v>519</v>
      </c>
      <c r="D2778" t="s">
        <v>472</v>
      </c>
      <c r="E2778" t="s">
        <v>2141</v>
      </c>
      <c r="F2778" t="s">
        <v>2137</v>
      </c>
      <c r="G2778" t="s">
        <v>2138</v>
      </c>
      <c r="H2778" t="s">
        <v>2138</v>
      </c>
      <c r="I2778" t="s">
        <v>2138</v>
      </c>
      <c r="J2778" t="s">
        <v>2139</v>
      </c>
      <c r="K2778" t="s">
        <v>4831</v>
      </c>
    </row>
    <row r="2779" spans="3:11" x14ac:dyDescent="0.3">
      <c r="C2779" t="s">
        <v>520</v>
      </c>
      <c r="D2779" t="s">
        <v>472</v>
      </c>
      <c r="E2779" t="s">
        <v>2141</v>
      </c>
      <c r="F2779" t="s">
        <v>2137</v>
      </c>
      <c r="G2779" t="s">
        <v>2138</v>
      </c>
      <c r="H2779" t="s">
        <v>2138</v>
      </c>
      <c r="I2779" t="s">
        <v>2138</v>
      </c>
      <c r="J2779" t="s">
        <v>2139</v>
      </c>
      <c r="K2779" t="s">
        <v>4832</v>
      </c>
    </row>
    <row r="2780" spans="3:11" x14ac:dyDescent="0.3">
      <c r="C2780" t="s">
        <v>521</v>
      </c>
      <c r="D2780" t="s">
        <v>472</v>
      </c>
      <c r="E2780" t="s">
        <v>2141</v>
      </c>
      <c r="F2780" t="s">
        <v>2137</v>
      </c>
      <c r="G2780" t="s">
        <v>2138</v>
      </c>
      <c r="H2780" t="s">
        <v>2138</v>
      </c>
      <c r="I2780" t="s">
        <v>2138</v>
      </c>
      <c r="J2780" t="s">
        <v>2139</v>
      </c>
      <c r="K2780" t="s">
        <v>4833</v>
      </c>
    </row>
    <row r="2781" spans="3:11" x14ac:dyDescent="0.3">
      <c r="C2781" t="s">
        <v>522</v>
      </c>
      <c r="D2781" t="s">
        <v>472</v>
      </c>
      <c r="E2781" t="s">
        <v>2141</v>
      </c>
      <c r="F2781" t="s">
        <v>2137</v>
      </c>
      <c r="G2781" t="s">
        <v>2138</v>
      </c>
      <c r="H2781" t="s">
        <v>2138</v>
      </c>
      <c r="I2781" t="s">
        <v>2138</v>
      </c>
      <c r="J2781" t="s">
        <v>2139</v>
      </c>
      <c r="K2781" t="s">
        <v>4834</v>
      </c>
    </row>
    <row r="2782" spans="3:11" x14ac:dyDescent="0.3">
      <c r="C2782" t="s">
        <v>523</v>
      </c>
      <c r="D2782" t="s">
        <v>472</v>
      </c>
      <c r="E2782" t="s">
        <v>2141</v>
      </c>
      <c r="F2782" t="s">
        <v>2137</v>
      </c>
      <c r="G2782" t="s">
        <v>2138</v>
      </c>
      <c r="H2782" t="s">
        <v>2138</v>
      </c>
      <c r="I2782" t="s">
        <v>2138</v>
      </c>
      <c r="J2782" t="s">
        <v>2139</v>
      </c>
      <c r="K2782" t="s">
        <v>4835</v>
      </c>
    </row>
    <row r="2783" spans="3:11" x14ac:dyDescent="0.3">
      <c r="C2783" t="s">
        <v>524</v>
      </c>
      <c r="D2783" t="s">
        <v>472</v>
      </c>
      <c r="E2783" t="s">
        <v>2141</v>
      </c>
      <c r="F2783" t="s">
        <v>2137</v>
      </c>
      <c r="G2783" t="s">
        <v>2138</v>
      </c>
      <c r="H2783" t="s">
        <v>2138</v>
      </c>
      <c r="I2783" t="s">
        <v>2138</v>
      </c>
      <c r="J2783" t="s">
        <v>2139</v>
      </c>
      <c r="K2783" t="s">
        <v>4836</v>
      </c>
    </row>
    <row r="2784" spans="3:11" x14ac:dyDescent="0.3">
      <c r="C2784" t="s">
        <v>525</v>
      </c>
      <c r="D2784" t="s">
        <v>472</v>
      </c>
      <c r="E2784" t="s">
        <v>2141</v>
      </c>
      <c r="F2784" t="s">
        <v>2137</v>
      </c>
      <c r="G2784" t="s">
        <v>2138</v>
      </c>
      <c r="H2784" t="s">
        <v>2138</v>
      </c>
      <c r="I2784" t="s">
        <v>2138</v>
      </c>
      <c r="J2784" t="s">
        <v>2139</v>
      </c>
      <c r="K2784" t="s">
        <v>4837</v>
      </c>
    </row>
    <row r="2785" spans="3:11" x14ac:dyDescent="0.3">
      <c r="C2785" t="s">
        <v>526</v>
      </c>
      <c r="D2785" t="s">
        <v>472</v>
      </c>
      <c r="E2785" t="s">
        <v>2141</v>
      </c>
      <c r="F2785" t="s">
        <v>2137</v>
      </c>
      <c r="G2785" t="s">
        <v>2138</v>
      </c>
      <c r="H2785" t="s">
        <v>2138</v>
      </c>
      <c r="I2785" t="s">
        <v>2138</v>
      </c>
      <c r="J2785" t="s">
        <v>2139</v>
      </c>
      <c r="K2785" t="s">
        <v>4838</v>
      </c>
    </row>
    <row r="2786" spans="3:11" x14ac:dyDescent="0.3">
      <c r="C2786" t="s">
        <v>527</v>
      </c>
      <c r="D2786" t="s">
        <v>472</v>
      </c>
      <c r="E2786" t="s">
        <v>2141</v>
      </c>
      <c r="F2786" t="s">
        <v>2137</v>
      </c>
      <c r="G2786" t="s">
        <v>2138</v>
      </c>
      <c r="H2786" t="s">
        <v>2138</v>
      </c>
      <c r="I2786" t="s">
        <v>2138</v>
      </c>
      <c r="J2786" t="s">
        <v>2139</v>
      </c>
      <c r="K2786" t="s">
        <v>4839</v>
      </c>
    </row>
    <row r="2787" spans="3:11" x14ac:dyDescent="0.3">
      <c r="C2787" t="s">
        <v>528</v>
      </c>
      <c r="D2787" t="s">
        <v>472</v>
      </c>
      <c r="E2787" t="s">
        <v>2141</v>
      </c>
      <c r="F2787" t="s">
        <v>2137</v>
      </c>
      <c r="G2787" t="s">
        <v>2138</v>
      </c>
      <c r="H2787" t="s">
        <v>2138</v>
      </c>
      <c r="I2787" t="s">
        <v>2138</v>
      </c>
      <c r="J2787" t="s">
        <v>2139</v>
      </c>
      <c r="K2787" t="s">
        <v>4840</v>
      </c>
    </row>
    <row r="2788" spans="3:11" x14ac:dyDescent="0.3">
      <c r="C2788" t="s">
        <v>529</v>
      </c>
      <c r="D2788" t="s">
        <v>472</v>
      </c>
      <c r="E2788" t="s">
        <v>2141</v>
      </c>
      <c r="F2788" t="s">
        <v>2137</v>
      </c>
      <c r="G2788" t="s">
        <v>2138</v>
      </c>
      <c r="H2788" t="s">
        <v>2138</v>
      </c>
      <c r="I2788" t="s">
        <v>2138</v>
      </c>
      <c r="J2788" t="s">
        <v>2139</v>
      </c>
      <c r="K2788" t="s">
        <v>4841</v>
      </c>
    </row>
    <row r="2789" spans="3:11" x14ac:dyDescent="0.3">
      <c r="C2789" t="s">
        <v>530</v>
      </c>
      <c r="D2789" t="s">
        <v>472</v>
      </c>
      <c r="E2789" t="s">
        <v>2141</v>
      </c>
      <c r="F2789" t="s">
        <v>2137</v>
      </c>
      <c r="G2789" t="s">
        <v>2138</v>
      </c>
      <c r="H2789" t="s">
        <v>2138</v>
      </c>
      <c r="I2789" t="s">
        <v>2138</v>
      </c>
      <c r="J2789" t="s">
        <v>2139</v>
      </c>
      <c r="K2789" t="s">
        <v>4842</v>
      </c>
    </row>
    <row r="2790" spans="3:11" x14ac:dyDescent="0.3">
      <c r="C2790" t="s">
        <v>531</v>
      </c>
      <c r="D2790" t="s">
        <v>472</v>
      </c>
      <c r="E2790" t="s">
        <v>2141</v>
      </c>
      <c r="F2790" t="s">
        <v>2137</v>
      </c>
      <c r="G2790" t="s">
        <v>2138</v>
      </c>
      <c r="H2790" t="s">
        <v>2138</v>
      </c>
      <c r="I2790" t="s">
        <v>2138</v>
      </c>
      <c r="J2790" t="s">
        <v>2139</v>
      </c>
      <c r="K2790" t="s">
        <v>4843</v>
      </c>
    </row>
    <row r="2791" spans="3:11" x14ac:dyDescent="0.3">
      <c r="C2791" t="s">
        <v>532</v>
      </c>
      <c r="D2791" t="s">
        <v>472</v>
      </c>
      <c r="E2791" t="s">
        <v>2141</v>
      </c>
      <c r="F2791" t="s">
        <v>2137</v>
      </c>
      <c r="G2791" t="s">
        <v>2138</v>
      </c>
      <c r="H2791" t="s">
        <v>2138</v>
      </c>
      <c r="I2791" t="s">
        <v>2138</v>
      </c>
      <c r="J2791" t="s">
        <v>2139</v>
      </c>
      <c r="K2791" t="s">
        <v>4844</v>
      </c>
    </row>
    <row r="2792" spans="3:11" x14ac:dyDescent="0.3">
      <c r="C2792" t="s">
        <v>534</v>
      </c>
      <c r="D2792" t="s">
        <v>472</v>
      </c>
      <c r="E2792" t="s">
        <v>2141</v>
      </c>
      <c r="F2792" t="s">
        <v>2137</v>
      </c>
      <c r="G2792" t="s">
        <v>2138</v>
      </c>
      <c r="H2792" t="s">
        <v>2138</v>
      </c>
      <c r="I2792" t="s">
        <v>2138</v>
      </c>
      <c r="J2792" t="s">
        <v>2139</v>
      </c>
      <c r="K2792" t="s">
        <v>4845</v>
      </c>
    </row>
    <row r="2793" spans="3:11" x14ac:dyDescent="0.3">
      <c r="C2793" t="s">
        <v>538</v>
      </c>
      <c r="D2793" t="s">
        <v>472</v>
      </c>
      <c r="E2793" t="s">
        <v>2141</v>
      </c>
      <c r="F2793" t="s">
        <v>2137</v>
      </c>
      <c r="G2793" t="s">
        <v>2138</v>
      </c>
      <c r="H2793" t="s">
        <v>2138</v>
      </c>
      <c r="I2793" t="s">
        <v>2138</v>
      </c>
      <c r="J2793" t="s">
        <v>2139</v>
      </c>
      <c r="K2793" t="s">
        <v>4847</v>
      </c>
    </row>
    <row r="2794" spans="3:11" x14ac:dyDescent="0.3">
      <c r="C2794" t="s">
        <v>541</v>
      </c>
      <c r="D2794" t="s">
        <v>472</v>
      </c>
      <c r="E2794" t="s">
        <v>2141</v>
      </c>
      <c r="F2794" t="s">
        <v>2137</v>
      </c>
      <c r="G2794" t="s">
        <v>2138</v>
      </c>
      <c r="H2794" t="s">
        <v>2138</v>
      </c>
      <c r="I2794" t="s">
        <v>2138</v>
      </c>
      <c r="J2794" t="s">
        <v>2139</v>
      </c>
      <c r="K2794" t="s">
        <v>4848</v>
      </c>
    </row>
    <row r="2795" spans="3:11" x14ac:dyDescent="0.3">
      <c r="C2795" t="s">
        <v>542</v>
      </c>
      <c r="D2795" t="s">
        <v>472</v>
      </c>
      <c r="E2795" t="s">
        <v>2141</v>
      </c>
      <c r="F2795" t="s">
        <v>2137</v>
      </c>
      <c r="G2795" t="s">
        <v>2138</v>
      </c>
      <c r="H2795" t="s">
        <v>2138</v>
      </c>
      <c r="I2795" t="s">
        <v>2138</v>
      </c>
      <c r="J2795" t="s">
        <v>2139</v>
      </c>
      <c r="K2795" t="s">
        <v>4849</v>
      </c>
    </row>
    <row r="2796" spans="3:11" x14ac:dyDescent="0.3">
      <c r="C2796" t="s">
        <v>543</v>
      </c>
      <c r="D2796" t="s">
        <v>472</v>
      </c>
      <c r="E2796" t="s">
        <v>2141</v>
      </c>
      <c r="F2796" t="s">
        <v>2137</v>
      </c>
      <c r="G2796" t="s">
        <v>2138</v>
      </c>
      <c r="H2796" t="s">
        <v>2138</v>
      </c>
      <c r="I2796" t="s">
        <v>2138</v>
      </c>
      <c r="J2796" t="s">
        <v>2139</v>
      </c>
      <c r="K2796" t="s">
        <v>4850</v>
      </c>
    </row>
    <row r="2797" spans="3:11" x14ac:dyDescent="0.3">
      <c r="C2797" t="s">
        <v>544</v>
      </c>
      <c r="D2797" t="s">
        <v>472</v>
      </c>
      <c r="E2797" t="s">
        <v>2141</v>
      </c>
      <c r="F2797" t="s">
        <v>2137</v>
      </c>
      <c r="G2797" t="s">
        <v>2138</v>
      </c>
      <c r="H2797" t="s">
        <v>2138</v>
      </c>
      <c r="I2797" t="s">
        <v>2138</v>
      </c>
      <c r="J2797" t="s">
        <v>2139</v>
      </c>
      <c r="K2797" t="s">
        <v>4851</v>
      </c>
    </row>
    <row r="2798" spans="3:11" x14ac:dyDescent="0.3">
      <c r="C2798" t="s">
        <v>545</v>
      </c>
      <c r="D2798" t="s">
        <v>472</v>
      </c>
      <c r="E2798" t="s">
        <v>2141</v>
      </c>
      <c r="F2798" t="s">
        <v>2137</v>
      </c>
      <c r="G2798" t="s">
        <v>2138</v>
      </c>
      <c r="H2798" t="s">
        <v>2138</v>
      </c>
      <c r="I2798" t="s">
        <v>2138</v>
      </c>
      <c r="J2798" t="s">
        <v>2139</v>
      </c>
      <c r="K2798" t="s">
        <v>4852</v>
      </c>
    </row>
    <row r="2799" spans="3:11" x14ac:dyDescent="0.3">
      <c r="C2799" t="s">
        <v>546</v>
      </c>
      <c r="D2799" t="s">
        <v>472</v>
      </c>
      <c r="E2799" t="s">
        <v>2141</v>
      </c>
      <c r="F2799" t="s">
        <v>2137</v>
      </c>
      <c r="G2799" t="s">
        <v>2138</v>
      </c>
      <c r="H2799" t="s">
        <v>2138</v>
      </c>
      <c r="I2799" t="s">
        <v>2138</v>
      </c>
      <c r="J2799" t="s">
        <v>2139</v>
      </c>
      <c r="K2799" t="s">
        <v>4853</v>
      </c>
    </row>
    <row r="2800" spans="3:11" x14ac:dyDescent="0.3">
      <c r="C2800" t="s">
        <v>547</v>
      </c>
      <c r="D2800" t="s">
        <v>472</v>
      </c>
      <c r="E2800" t="s">
        <v>2141</v>
      </c>
      <c r="F2800" t="s">
        <v>2137</v>
      </c>
      <c r="G2800" t="s">
        <v>2138</v>
      </c>
      <c r="H2800" t="s">
        <v>2138</v>
      </c>
      <c r="I2800" t="s">
        <v>2138</v>
      </c>
      <c r="J2800" t="s">
        <v>2139</v>
      </c>
      <c r="K2800" t="s">
        <v>4854</v>
      </c>
    </row>
    <row r="2801" spans="3:11" x14ac:dyDescent="0.3">
      <c r="C2801" t="s">
        <v>548</v>
      </c>
      <c r="D2801" t="s">
        <v>472</v>
      </c>
      <c r="E2801" t="s">
        <v>2141</v>
      </c>
      <c r="F2801" t="s">
        <v>2137</v>
      </c>
      <c r="G2801" t="s">
        <v>2138</v>
      </c>
      <c r="H2801" t="s">
        <v>2138</v>
      </c>
      <c r="I2801" t="s">
        <v>2138</v>
      </c>
      <c r="J2801" t="s">
        <v>2139</v>
      </c>
      <c r="K2801" t="s">
        <v>4855</v>
      </c>
    </row>
    <row r="2802" spans="3:11" x14ac:dyDescent="0.3">
      <c r="C2802" t="s">
        <v>549</v>
      </c>
      <c r="D2802" t="s">
        <v>472</v>
      </c>
      <c r="E2802" t="s">
        <v>2141</v>
      </c>
      <c r="F2802" t="s">
        <v>2137</v>
      </c>
      <c r="G2802" t="s">
        <v>2138</v>
      </c>
      <c r="H2802" t="s">
        <v>2138</v>
      </c>
      <c r="I2802" t="s">
        <v>2138</v>
      </c>
      <c r="J2802" t="s">
        <v>2139</v>
      </c>
      <c r="K2802" t="s">
        <v>4856</v>
      </c>
    </row>
    <row r="2803" spans="3:11" x14ac:dyDescent="0.3">
      <c r="C2803" t="s">
        <v>550</v>
      </c>
      <c r="D2803" t="s">
        <v>472</v>
      </c>
      <c r="E2803" t="s">
        <v>2141</v>
      </c>
      <c r="F2803" t="s">
        <v>2137</v>
      </c>
      <c r="G2803" t="s">
        <v>2138</v>
      </c>
      <c r="H2803" t="s">
        <v>2138</v>
      </c>
      <c r="I2803" t="s">
        <v>2138</v>
      </c>
      <c r="J2803" t="s">
        <v>2139</v>
      </c>
      <c r="K2803" t="s">
        <v>4857</v>
      </c>
    </row>
    <row r="2804" spans="3:11" x14ac:dyDescent="0.3">
      <c r="C2804" t="s">
        <v>551</v>
      </c>
      <c r="D2804" t="s">
        <v>472</v>
      </c>
      <c r="E2804" t="s">
        <v>2141</v>
      </c>
      <c r="F2804" t="s">
        <v>2137</v>
      </c>
      <c r="G2804" t="s">
        <v>2138</v>
      </c>
      <c r="H2804" t="s">
        <v>2138</v>
      </c>
      <c r="I2804" t="s">
        <v>2138</v>
      </c>
      <c r="J2804" t="s">
        <v>2139</v>
      </c>
      <c r="K2804" t="s">
        <v>4858</v>
      </c>
    </row>
    <row r="2805" spans="3:11" x14ac:dyDescent="0.3">
      <c r="C2805" t="s">
        <v>554</v>
      </c>
      <c r="D2805" t="s">
        <v>472</v>
      </c>
      <c r="E2805" t="s">
        <v>2141</v>
      </c>
      <c r="F2805" t="s">
        <v>2137</v>
      </c>
      <c r="G2805" t="s">
        <v>2138</v>
      </c>
      <c r="H2805" t="s">
        <v>2138</v>
      </c>
      <c r="I2805" t="s">
        <v>2138</v>
      </c>
      <c r="J2805" t="s">
        <v>2139</v>
      </c>
      <c r="K2805" t="s">
        <v>4859</v>
      </c>
    </row>
    <row r="2806" spans="3:11" x14ac:dyDescent="0.3">
      <c r="C2806" t="s">
        <v>555</v>
      </c>
      <c r="D2806" t="s">
        <v>472</v>
      </c>
      <c r="E2806" t="s">
        <v>2141</v>
      </c>
      <c r="F2806" t="s">
        <v>2137</v>
      </c>
      <c r="G2806" t="s">
        <v>2138</v>
      </c>
      <c r="H2806" t="s">
        <v>2138</v>
      </c>
      <c r="I2806" t="s">
        <v>2138</v>
      </c>
      <c r="J2806" t="s">
        <v>2139</v>
      </c>
      <c r="K2806" t="s">
        <v>4860</v>
      </c>
    </row>
    <row r="2807" spans="3:11" x14ac:dyDescent="0.3">
      <c r="C2807" t="s">
        <v>556</v>
      </c>
      <c r="D2807" t="s">
        <v>472</v>
      </c>
      <c r="E2807" t="s">
        <v>2141</v>
      </c>
      <c r="F2807" t="s">
        <v>2137</v>
      </c>
      <c r="G2807" t="s">
        <v>2138</v>
      </c>
      <c r="H2807" t="s">
        <v>2138</v>
      </c>
      <c r="I2807" t="s">
        <v>2138</v>
      </c>
      <c r="J2807" t="s">
        <v>2139</v>
      </c>
      <c r="K2807" t="s">
        <v>4861</v>
      </c>
    </row>
    <row r="2808" spans="3:11" x14ac:dyDescent="0.3">
      <c r="C2808" t="s">
        <v>557</v>
      </c>
      <c r="D2808" t="s">
        <v>472</v>
      </c>
      <c r="E2808" t="s">
        <v>2141</v>
      </c>
      <c r="F2808" t="s">
        <v>2137</v>
      </c>
      <c r="G2808" t="s">
        <v>2138</v>
      </c>
      <c r="H2808" t="s">
        <v>2138</v>
      </c>
      <c r="I2808" t="s">
        <v>2138</v>
      </c>
      <c r="J2808" t="s">
        <v>2139</v>
      </c>
      <c r="K2808" t="s">
        <v>4862</v>
      </c>
    </row>
    <row r="2809" spans="3:11" x14ac:dyDescent="0.3">
      <c r="C2809" t="s">
        <v>558</v>
      </c>
      <c r="D2809" t="s">
        <v>472</v>
      </c>
      <c r="E2809" t="s">
        <v>2141</v>
      </c>
      <c r="F2809" t="s">
        <v>2137</v>
      </c>
      <c r="G2809" t="s">
        <v>2138</v>
      </c>
      <c r="H2809" t="s">
        <v>2138</v>
      </c>
      <c r="I2809" t="s">
        <v>2138</v>
      </c>
      <c r="J2809" t="s">
        <v>2139</v>
      </c>
      <c r="K2809" t="s">
        <v>4863</v>
      </c>
    </row>
    <row r="2810" spans="3:11" x14ac:dyDescent="0.3">
      <c r="C2810" t="s">
        <v>559</v>
      </c>
      <c r="D2810" t="s">
        <v>472</v>
      </c>
      <c r="E2810" t="s">
        <v>2141</v>
      </c>
      <c r="F2810" t="s">
        <v>2137</v>
      </c>
      <c r="G2810" t="s">
        <v>2138</v>
      </c>
      <c r="H2810" t="s">
        <v>2138</v>
      </c>
      <c r="I2810" t="s">
        <v>2138</v>
      </c>
      <c r="J2810" t="s">
        <v>2139</v>
      </c>
      <c r="K2810" t="s">
        <v>4864</v>
      </c>
    </row>
    <row r="2811" spans="3:11" x14ac:dyDescent="0.3">
      <c r="C2811" t="s">
        <v>560</v>
      </c>
      <c r="D2811" t="s">
        <v>472</v>
      </c>
      <c r="E2811" t="s">
        <v>2141</v>
      </c>
      <c r="F2811" t="s">
        <v>2137</v>
      </c>
      <c r="G2811" t="s">
        <v>2138</v>
      </c>
      <c r="H2811" t="s">
        <v>2138</v>
      </c>
      <c r="I2811" t="s">
        <v>2138</v>
      </c>
      <c r="J2811" t="s">
        <v>2139</v>
      </c>
      <c r="K2811" t="s">
        <v>4865</v>
      </c>
    </row>
    <row r="2812" spans="3:11" x14ac:dyDescent="0.3">
      <c r="C2812" t="s">
        <v>561</v>
      </c>
      <c r="D2812" t="s">
        <v>472</v>
      </c>
      <c r="E2812" t="s">
        <v>2141</v>
      </c>
      <c r="F2812" t="s">
        <v>2137</v>
      </c>
      <c r="G2812" t="s">
        <v>2138</v>
      </c>
      <c r="H2812" t="s">
        <v>2138</v>
      </c>
      <c r="I2812" t="s">
        <v>2138</v>
      </c>
      <c r="J2812" t="s">
        <v>2139</v>
      </c>
      <c r="K2812" t="s">
        <v>4866</v>
      </c>
    </row>
    <row r="2813" spans="3:11" x14ac:dyDescent="0.3">
      <c r="C2813" t="s">
        <v>562</v>
      </c>
      <c r="D2813" t="s">
        <v>472</v>
      </c>
      <c r="E2813" t="s">
        <v>2141</v>
      </c>
      <c r="F2813" t="s">
        <v>2137</v>
      </c>
      <c r="G2813" t="s">
        <v>2138</v>
      </c>
      <c r="H2813" t="s">
        <v>2138</v>
      </c>
      <c r="I2813" t="s">
        <v>2138</v>
      </c>
      <c r="J2813" t="s">
        <v>2139</v>
      </c>
      <c r="K2813" t="s">
        <v>4867</v>
      </c>
    </row>
    <row r="2814" spans="3:11" x14ac:dyDescent="0.3">
      <c r="C2814" t="s">
        <v>563</v>
      </c>
      <c r="D2814" t="s">
        <v>472</v>
      </c>
      <c r="E2814" t="s">
        <v>2141</v>
      </c>
      <c r="F2814" t="s">
        <v>2137</v>
      </c>
      <c r="G2814" t="s">
        <v>2138</v>
      </c>
      <c r="H2814" t="s">
        <v>2138</v>
      </c>
      <c r="I2814" t="s">
        <v>2138</v>
      </c>
      <c r="J2814" t="s">
        <v>2139</v>
      </c>
      <c r="K2814" t="s">
        <v>4868</v>
      </c>
    </row>
    <row r="2815" spans="3:11" x14ac:dyDescent="0.3">
      <c r="C2815" t="s">
        <v>568</v>
      </c>
      <c r="D2815" t="s">
        <v>472</v>
      </c>
      <c r="E2815" t="s">
        <v>2141</v>
      </c>
      <c r="F2815" t="s">
        <v>2137</v>
      </c>
      <c r="G2815" t="s">
        <v>2138</v>
      </c>
      <c r="H2815" t="s">
        <v>2138</v>
      </c>
      <c r="I2815" t="s">
        <v>2138</v>
      </c>
      <c r="J2815" t="s">
        <v>2139</v>
      </c>
      <c r="K2815" t="s">
        <v>4869</v>
      </c>
    </row>
    <row r="2816" spans="3:11" x14ac:dyDescent="0.3">
      <c r="C2816" t="s">
        <v>569</v>
      </c>
      <c r="D2816" t="s">
        <v>472</v>
      </c>
      <c r="E2816" t="s">
        <v>2141</v>
      </c>
      <c r="F2816" t="s">
        <v>2137</v>
      </c>
      <c r="G2816" t="s">
        <v>2138</v>
      </c>
      <c r="H2816" t="s">
        <v>2138</v>
      </c>
      <c r="I2816" t="s">
        <v>2138</v>
      </c>
      <c r="J2816" t="s">
        <v>2139</v>
      </c>
      <c r="K2816" t="s">
        <v>4870</v>
      </c>
    </row>
    <row r="2817" spans="3:11" x14ac:dyDescent="0.3">
      <c r="C2817" t="s">
        <v>570</v>
      </c>
      <c r="D2817" t="s">
        <v>472</v>
      </c>
      <c r="E2817" t="s">
        <v>2141</v>
      </c>
      <c r="F2817" t="s">
        <v>2137</v>
      </c>
      <c r="G2817" t="s">
        <v>2138</v>
      </c>
      <c r="H2817" t="s">
        <v>2138</v>
      </c>
      <c r="I2817" t="s">
        <v>2138</v>
      </c>
      <c r="J2817" t="s">
        <v>2139</v>
      </c>
      <c r="K2817" t="s">
        <v>4871</v>
      </c>
    </row>
    <row r="2818" spans="3:11" x14ac:dyDescent="0.3">
      <c r="C2818" t="s">
        <v>571</v>
      </c>
      <c r="D2818" t="s">
        <v>472</v>
      </c>
      <c r="E2818" t="s">
        <v>2141</v>
      </c>
      <c r="F2818" t="s">
        <v>2137</v>
      </c>
      <c r="G2818" t="s">
        <v>2138</v>
      </c>
      <c r="H2818" t="s">
        <v>2138</v>
      </c>
      <c r="I2818" t="s">
        <v>2138</v>
      </c>
      <c r="J2818" t="s">
        <v>2139</v>
      </c>
      <c r="K2818" t="s">
        <v>4872</v>
      </c>
    </row>
    <row r="2819" spans="3:11" x14ac:dyDescent="0.3">
      <c r="C2819" t="s">
        <v>572</v>
      </c>
      <c r="D2819" t="s">
        <v>472</v>
      </c>
      <c r="E2819" t="s">
        <v>2141</v>
      </c>
      <c r="F2819" t="s">
        <v>2137</v>
      </c>
      <c r="G2819" t="s">
        <v>2138</v>
      </c>
      <c r="H2819" t="s">
        <v>2138</v>
      </c>
      <c r="I2819" t="s">
        <v>2138</v>
      </c>
      <c r="J2819" t="s">
        <v>2139</v>
      </c>
      <c r="K2819" t="s">
        <v>4873</v>
      </c>
    </row>
    <row r="2820" spans="3:11" x14ac:dyDescent="0.3">
      <c r="C2820" t="s">
        <v>575</v>
      </c>
      <c r="D2820" t="s">
        <v>472</v>
      </c>
      <c r="E2820" t="s">
        <v>2141</v>
      </c>
      <c r="F2820" t="s">
        <v>2137</v>
      </c>
      <c r="G2820" t="s">
        <v>2138</v>
      </c>
      <c r="H2820" t="s">
        <v>2138</v>
      </c>
      <c r="I2820" t="s">
        <v>2138</v>
      </c>
      <c r="J2820" t="s">
        <v>2139</v>
      </c>
      <c r="K2820" t="s">
        <v>4874</v>
      </c>
    </row>
    <row r="2821" spans="3:11" x14ac:dyDescent="0.3">
      <c r="C2821" t="s">
        <v>576</v>
      </c>
      <c r="D2821" t="s">
        <v>472</v>
      </c>
      <c r="E2821" t="s">
        <v>2141</v>
      </c>
      <c r="F2821" t="s">
        <v>2137</v>
      </c>
      <c r="G2821" t="s">
        <v>2138</v>
      </c>
      <c r="H2821" t="s">
        <v>2138</v>
      </c>
      <c r="I2821" t="s">
        <v>2138</v>
      </c>
      <c r="J2821" t="s">
        <v>2139</v>
      </c>
      <c r="K2821" t="s">
        <v>4875</v>
      </c>
    </row>
    <row r="2822" spans="3:11" x14ac:dyDescent="0.3">
      <c r="C2822" t="s">
        <v>577</v>
      </c>
      <c r="D2822" t="s">
        <v>472</v>
      </c>
      <c r="E2822" t="s">
        <v>2141</v>
      </c>
      <c r="F2822" t="s">
        <v>2137</v>
      </c>
      <c r="G2822" t="s">
        <v>2138</v>
      </c>
      <c r="H2822" t="s">
        <v>2138</v>
      </c>
      <c r="I2822" t="s">
        <v>2138</v>
      </c>
      <c r="J2822" t="s">
        <v>2139</v>
      </c>
      <c r="K2822" t="s">
        <v>4876</v>
      </c>
    </row>
    <row r="2823" spans="3:11" x14ac:dyDescent="0.3">
      <c r="C2823" t="s">
        <v>578</v>
      </c>
      <c r="D2823" t="s">
        <v>472</v>
      </c>
      <c r="E2823" t="s">
        <v>2141</v>
      </c>
      <c r="F2823" t="s">
        <v>2137</v>
      </c>
      <c r="G2823" t="s">
        <v>2138</v>
      </c>
      <c r="H2823" t="s">
        <v>2138</v>
      </c>
      <c r="I2823" t="s">
        <v>2138</v>
      </c>
      <c r="J2823" t="s">
        <v>2139</v>
      </c>
      <c r="K2823" t="s">
        <v>4877</v>
      </c>
    </row>
    <row r="2824" spans="3:11" x14ac:dyDescent="0.3">
      <c r="C2824" t="s">
        <v>579</v>
      </c>
      <c r="D2824" t="s">
        <v>472</v>
      </c>
      <c r="E2824" t="s">
        <v>2141</v>
      </c>
      <c r="F2824" t="s">
        <v>2137</v>
      </c>
      <c r="G2824" t="s">
        <v>2138</v>
      </c>
      <c r="H2824" t="s">
        <v>2138</v>
      </c>
      <c r="I2824" t="s">
        <v>2138</v>
      </c>
      <c r="J2824" t="s">
        <v>2139</v>
      </c>
      <c r="K2824" t="s">
        <v>4878</v>
      </c>
    </row>
    <row r="2825" spans="3:11" x14ac:dyDescent="0.3">
      <c r="C2825" t="s">
        <v>580</v>
      </c>
      <c r="D2825" t="s">
        <v>472</v>
      </c>
      <c r="E2825" t="s">
        <v>2141</v>
      </c>
      <c r="F2825" t="s">
        <v>2137</v>
      </c>
      <c r="G2825" t="s">
        <v>2138</v>
      </c>
      <c r="H2825" t="s">
        <v>2138</v>
      </c>
      <c r="I2825" t="s">
        <v>2138</v>
      </c>
      <c r="J2825" t="s">
        <v>2139</v>
      </c>
      <c r="K2825" t="s">
        <v>4879</v>
      </c>
    </row>
    <row r="2826" spans="3:11" x14ac:dyDescent="0.3">
      <c r="C2826" t="s">
        <v>581</v>
      </c>
      <c r="D2826" t="s">
        <v>472</v>
      </c>
      <c r="E2826" t="s">
        <v>2141</v>
      </c>
      <c r="F2826" t="s">
        <v>2137</v>
      </c>
      <c r="G2826" t="s">
        <v>2138</v>
      </c>
      <c r="H2826" t="s">
        <v>2138</v>
      </c>
      <c r="I2826" t="s">
        <v>2138</v>
      </c>
      <c r="J2826" t="s">
        <v>2139</v>
      </c>
      <c r="K2826" t="s">
        <v>4880</v>
      </c>
    </row>
    <row r="2827" spans="3:11" x14ac:dyDescent="0.3">
      <c r="C2827" t="s">
        <v>582</v>
      </c>
      <c r="D2827" t="s">
        <v>472</v>
      </c>
      <c r="E2827" t="s">
        <v>2141</v>
      </c>
      <c r="F2827" t="s">
        <v>2137</v>
      </c>
      <c r="G2827" t="s">
        <v>2138</v>
      </c>
      <c r="H2827" t="s">
        <v>2138</v>
      </c>
      <c r="I2827" t="s">
        <v>2138</v>
      </c>
      <c r="J2827" t="s">
        <v>2139</v>
      </c>
      <c r="K2827" t="s">
        <v>4881</v>
      </c>
    </row>
    <row r="2828" spans="3:11" x14ac:dyDescent="0.3">
      <c r="C2828" t="s">
        <v>583</v>
      </c>
      <c r="D2828" t="s">
        <v>472</v>
      </c>
      <c r="E2828" t="s">
        <v>2141</v>
      </c>
      <c r="F2828" t="s">
        <v>2137</v>
      </c>
      <c r="G2828" t="s">
        <v>2138</v>
      </c>
      <c r="H2828" t="s">
        <v>2138</v>
      </c>
      <c r="I2828" t="s">
        <v>2138</v>
      </c>
      <c r="J2828" t="s">
        <v>2139</v>
      </c>
      <c r="K2828" t="s">
        <v>4882</v>
      </c>
    </row>
    <row r="2829" spans="3:11" x14ac:dyDescent="0.3">
      <c r="C2829" t="s">
        <v>584</v>
      </c>
      <c r="D2829" t="s">
        <v>472</v>
      </c>
      <c r="E2829" t="s">
        <v>2141</v>
      </c>
      <c r="F2829" t="s">
        <v>2137</v>
      </c>
      <c r="G2829" t="s">
        <v>2138</v>
      </c>
      <c r="H2829" t="s">
        <v>2138</v>
      </c>
      <c r="I2829" t="s">
        <v>2138</v>
      </c>
      <c r="J2829" t="s">
        <v>2139</v>
      </c>
      <c r="K2829" t="s">
        <v>4883</v>
      </c>
    </row>
    <row r="2830" spans="3:11" x14ac:dyDescent="0.3">
      <c r="C2830" t="s">
        <v>585</v>
      </c>
      <c r="D2830" t="s">
        <v>472</v>
      </c>
      <c r="E2830" t="s">
        <v>2141</v>
      </c>
      <c r="F2830" t="s">
        <v>2137</v>
      </c>
      <c r="G2830" t="s">
        <v>2138</v>
      </c>
      <c r="H2830" t="s">
        <v>2138</v>
      </c>
      <c r="I2830" t="s">
        <v>2138</v>
      </c>
      <c r="J2830" t="s">
        <v>2139</v>
      </c>
      <c r="K2830" t="s">
        <v>4884</v>
      </c>
    </row>
    <row r="2831" spans="3:11" x14ac:dyDescent="0.3">
      <c r="C2831" t="s">
        <v>586</v>
      </c>
      <c r="D2831" t="s">
        <v>472</v>
      </c>
      <c r="E2831" t="s">
        <v>2141</v>
      </c>
      <c r="F2831" t="s">
        <v>2137</v>
      </c>
      <c r="G2831" t="s">
        <v>2138</v>
      </c>
      <c r="H2831" t="s">
        <v>2138</v>
      </c>
      <c r="I2831" t="s">
        <v>2138</v>
      </c>
      <c r="J2831" t="s">
        <v>2139</v>
      </c>
      <c r="K2831" t="s">
        <v>4885</v>
      </c>
    </row>
    <row r="2832" spans="3:11" x14ac:dyDescent="0.3">
      <c r="C2832" t="s">
        <v>587</v>
      </c>
      <c r="D2832" t="s">
        <v>472</v>
      </c>
      <c r="E2832" t="s">
        <v>2141</v>
      </c>
      <c r="F2832" t="s">
        <v>2137</v>
      </c>
      <c r="G2832" t="s">
        <v>2138</v>
      </c>
      <c r="H2832" t="s">
        <v>2138</v>
      </c>
      <c r="I2832" t="s">
        <v>2138</v>
      </c>
      <c r="J2832" t="s">
        <v>2139</v>
      </c>
      <c r="K2832" t="s">
        <v>4886</v>
      </c>
    </row>
    <row r="2833" spans="3:11" x14ac:dyDescent="0.3">
      <c r="C2833" t="s">
        <v>588</v>
      </c>
      <c r="D2833" t="s">
        <v>472</v>
      </c>
      <c r="E2833" t="s">
        <v>2141</v>
      </c>
      <c r="F2833" t="s">
        <v>2137</v>
      </c>
      <c r="G2833" t="s">
        <v>2138</v>
      </c>
      <c r="H2833" t="s">
        <v>2138</v>
      </c>
      <c r="I2833" t="s">
        <v>2138</v>
      </c>
      <c r="J2833" t="s">
        <v>2139</v>
      </c>
      <c r="K2833" t="s">
        <v>4887</v>
      </c>
    </row>
    <row r="2834" spans="3:11" x14ac:dyDescent="0.3">
      <c r="C2834" t="s">
        <v>589</v>
      </c>
      <c r="D2834" t="s">
        <v>472</v>
      </c>
      <c r="E2834" t="s">
        <v>2141</v>
      </c>
      <c r="F2834" t="s">
        <v>2137</v>
      </c>
      <c r="G2834" t="s">
        <v>2138</v>
      </c>
      <c r="H2834" t="s">
        <v>2138</v>
      </c>
      <c r="I2834" t="s">
        <v>2138</v>
      </c>
      <c r="J2834" t="s">
        <v>2139</v>
      </c>
      <c r="K2834" t="s">
        <v>4888</v>
      </c>
    </row>
    <row r="2835" spans="3:11" x14ac:dyDescent="0.3">
      <c r="C2835" t="s">
        <v>592</v>
      </c>
      <c r="D2835" t="s">
        <v>472</v>
      </c>
      <c r="E2835" t="s">
        <v>2141</v>
      </c>
      <c r="F2835" t="s">
        <v>2137</v>
      </c>
      <c r="G2835" t="s">
        <v>2138</v>
      </c>
      <c r="H2835" t="s">
        <v>2138</v>
      </c>
      <c r="I2835" t="s">
        <v>2138</v>
      </c>
      <c r="J2835" t="s">
        <v>2139</v>
      </c>
      <c r="K2835" t="s">
        <v>4889</v>
      </c>
    </row>
    <row r="2836" spans="3:11" x14ac:dyDescent="0.3">
      <c r="C2836" t="s">
        <v>593</v>
      </c>
      <c r="D2836" t="s">
        <v>472</v>
      </c>
      <c r="E2836" t="s">
        <v>2141</v>
      </c>
      <c r="F2836" t="s">
        <v>2137</v>
      </c>
      <c r="G2836" t="s">
        <v>2138</v>
      </c>
      <c r="H2836" t="s">
        <v>2138</v>
      </c>
      <c r="I2836" t="s">
        <v>2138</v>
      </c>
      <c r="J2836" t="s">
        <v>2139</v>
      </c>
      <c r="K2836" t="s">
        <v>4890</v>
      </c>
    </row>
    <row r="2837" spans="3:11" x14ac:dyDescent="0.3">
      <c r="C2837" t="s">
        <v>594</v>
      </c>
      <c r="D2837" t="s">
        <v>472</v>
      </c>
      <c r="E2837" t="s">
        <v>2141</v>
      </c>
      <c r="F2837" t="s">
        <v>2137</v>
      </c>
      <c r="G2837" t="s">
        <v>2138</v>
      </c>
      <c r="H2837" t="s">
        <v>2138</v>
      </c>
      <c r="I2837" t="s">
        <v>2138</v>
      </c>
      <c r="J2837" t="s">
        <v>2139</v>
      </c>
      <c r="K2837" t="s">
        <v>4891</v>
      </c>
    </row>
    <row r="2838" spans="3:11" x14ac:dyDescent="0.3">
      <c r="C2838" t="s">
        <v>615</v>
      </c>
      <c r="D2838" t="s">
        <v>472</v>
      </c>
      <c r="E2838" t="s">
        <v>2141</v>
      </c>
      <c r="F2838" t="s">
        <v>2137</v>
      </c>
      <c r="G2838" t="s">
        <v>2138</v>
      </c>
      <c r="H2838" t="s">
        <v>2138</v>
      </c>
      <c r="I2838" t="s">
        <v>2138</v>
      </c>
      <c r="J2838" t="s">
        <v>2139</v>
      </c>
      <c r="K2838" t="s">
        <v>4892</v>
      </c>
    </row>
    <row r="2839" spans="3:11" x14ac:dyDescent="0.3">
      <c r="C2839" t="s">
        <v>616</v>
      </c>
      <c r="D2839" t="s">
        <v>472</v>
      </c>
      <c r="E2839" t="s">
        <v>2141</v>
      </c>
      <c r="F2839" t="s">
        <v>2137</v>
      </c>
      <c r="G2839" t="s">
        <v>2138</v>
      </c>
      <c r="H2839" t="s">
        <v>2138</v>
      </c>
      <c r="I2839" t="s">
        <v>2138</v>
      </c>
      <c r="J2839" t="s">
        <v>2139</v>
      </c>
      <c r="K2839" t="s">
        <v>4893</v>
      </c>
    </row>
    <row r="2840" spans="3:11" x14ac:dyDescent="0.3">
      <c r="C2840" t="s">
        <v>617</v>
      </c>
      <c r="D2840" t="s">
        <v>472</v>
      </c>
      <c r="E2840" t="s">
        <v>2141</v>
      </c>
      <c r="F2840" t="s">
        <v>2137</v>
      </c>
      <c r="G2840" t="s">
        <v>2138</v>
      </c>
      <c r="H2840" t="s">
        <v>2138</v>
      </c>
      <c r="I2840" t="s">
        <v>2138</v>
      </c>
      <c r="J2840" t="s">
        <v>2139</v>
      </c>
      <c r="K2840" t="s">
        <v>4894</v>
      </c>
    </row>
    <row r="2841" spans="3:11" x14ac:dyDescent="0.3">
      <c r="C2841" t="s">
        <v>618</v>
      </c>
      <c r="D2841" t="s">
        <v>472</v>
      </c>
      <c r="E2841" t="s">
        <v>2141</v>
      </c>
      <c r="F2841" t="s">
        <v>2137</v>
      </c>
      <c r="G2841" t="s">
        <v>2138</v>
      </c>
      <c r="H2841" t="s">
        <v>2138</v>
      </c>
      <c r="I2841" t="s">
        <v>2138</v>
      </c>
      <c r="J2841" t="s">
        <v>2139</v>
      </c>
      <c r="K2841" t="s">
        <v>4895</v>
      </c>
    </row>
    <row r="2842" spans="3:11" x14ac:dyDescent="0.3">
      <c r="C2842" t="s">
        <v>619</v>
      </c>
      <c r="D2842" t="s">
        <v>472</v>
      </c>
      <c r="E2842" t="s">
        <v>2141</v>
      </c>
      <c r="F2842" t="s">
        <v>2137</v>
      </c>
      <c r="G2842" t="s">
        <v>2138</v>
      </c>
      <c r="H2842" t="s">
        <v>2138</v>
      </c>
      <c r="I2842" t="s">
        <v>2138</v>
      </c>
      <c r="J2842" t="s">
        <v>2139</v>
      </c>
      <c r="K2842" t="s">
        <v>4896</v>
      </c>
    </row>
    <row r="2843" spans="3:11" x14ac:dyDescent="0.3">
      <c r="C2843" t="s">
        <v>620</v>
      </c>
      <c r="D2843" t="s">
        <v>472</v>
      </c>
      <c r="E2843" t="s">
        <v>2141</v>
      </c>
      <c r="F2843" t="s">
        <v>2137</v>
      </c>
      <c r="G2843" t="s">
        <v>2138</v>
      </c>
      <c r="H2843" t="s">
        <v>2138</v>
      </c>
      <c r="I2843" t="s">
        <v>2138</v>
      </c>
      <c r="J2843" t="s">
        <v>2139</v>
      </c>
      <c r="K2843" t="s">
        <v>4897</v>
      </c>
    </row>
    <row r="2844" spans="3:11" x14ac:dyDescent="0.3">
      <c r="C2844" t="s">
        <v>621</v>
      </c>
      <c r="D2844" t="s">
        <v>472</v>
      </c>
      <c r="E2844" t="s">
        <v>2141</v>
      </c>
      <c r="F2844" t="s">
        <v>2137</v>
      </c>
      <c r="G2844" t="s">
        <v>2138</v>
      </c>
      <c r="H2844" t="s">
        <v>2138</v>
      </c>
      <c r="I2844" t="s">
        <v>2138</v>
      </c>
      <c r="J2844" t="s">
        <v>2139</v>
      </c>
      <c r="K2844" t="s">
        <v>4898</v>
      </c>
    </row>
    <row r="2845" spans="3:11" x14ac:dyDescent="0.3">
      <c r="C2845" t="s">
        <v>622</v>
      </c>
      <c r="D2845" t="s">
        <v>472</v>
      </c>
      <c r="E2845" t="s">
        <v>2141</v>
      </c>
      <c r="F2845" t="s">
        <v>2137</v>
      </c>
      <c r="G2845" t="s">
        <v>2138</v>
      </c>
      <c r="H2845" t="s">
        <v>2138</v>
      </c>
      <c r="I2845" t="s">
        <v>2138</v>
      </c>
      <c r="J2845" t="s">
        <v>2139</v>
      </c>
      <c r="K2845" t="s">
        <v>4899</v>
      </c>
    </row>
    <row r="2846" spans="3:11" x14ac:dyDescent="0.3">
      <c r="C2846" t="s">
        <v>623</v>
      </c>
      <c r="D2846" t="s">
        <v>472</v>
      </c>
      <c r="E2846" t="s">
        <v>2141</v>
      </c>
      <c r="F2846" t="s">
        <v>2137</v>
      </c>
      <c r="G2846" t="s">
        <v>2138</v>
      </c>
      <c r="H2846" t="s">
        <v>2138</v>
      </c>
      <c r="I2846" t="s">
        <v>2138</v>
      </c>
      <c r="J2846" t="s">
        <v>2139</v>
      </c>
      <c r="K2846" t="s">
        <v>4900</v>
      </c>
    </row>
    <row r="2847" spans="3:11" x14ac:dyDescent="0.3">
      <c r="C2847" t="s">
        <v>624</v>
      </c>
      <c r="D2847" t="s">
        <v>472</v>
      </c>
      <c r="E2847" t="s">
        <v>2141</v>
      </c>
      <c r="F2847" t="s">
        <v>2137</v>
      </c>
      <c r="G2847" t="s">
        <v>2138</v>
      </c>
      <c r="H2847" t="s">
        <v>2138</v>
      </c>
      <c r="I2847" t="s">
        <v>2138</v>
      </c>
      <c r="J2847" t="s">
        <v>2139</v>
      </c>
      <c r="K2847" t="s">
        <v>4901</v>
      </c>
    </row>
    <row r="2848" spans="3:11" x14ac:dyDescent="0.3">
      <c r="C2848" t="s">
        <v>625</v>
      </c>
      <c r="D2848" t="s">
        <v>472</v>
      </c>
      <c r="E2848" t="s">
        <v>2141</v>
      </c>
      <c r="F2848" t="s">
        <v>2137</v>
      </c>
      <c r="G2848" t="s">
        <v>2138</v>
      </c>
      <c r="H2848" t="s">
        <v>2138</v>
      </c>
      <c r="I2848" t="s">
        <v>2138</v>
      </c>
      <c r="J2848" t="s">
        <v>2139</v>
      </c>
      <c r="K2848" t="s">
        <v>4902</v>
      </c>
    </row>
    <row r="2849" spans="3:11" x14ac:dyDescent="0.3">
      <c r="C2849" t="s">
        <v>626</v>
      </c>
      <c r="D2849" t="s">
        <v>472</v>
      </c>
      <c r="E2849" t="s">
        <v>2141</v>
      </c>
      <c r="F2849" t="s">
        <v>2137</v>
      </c>
      <c r="G2849" t="s">
        <v>2138</v>
      </c>
      <c r="H2849" t="s">
        <v>2138</v>
      </c>
      <c r="I2849" t="s">
        <v>2138</v>
      </c>
      <c r="J2849" t="s">
        <v>2139</v>
      </c>
      <c r="K2849" t="s">
        <v>4903</v>
      </c>
    </row>
    <row r="2850" spans="3:11" x14ac:dyDescent="0.3">
      <c r="C2850" t="s">
        <v>627</v>
      </c>
      <c r="D2850" t="s">
        <v>472</v>
      </c>
      <c r="E2850" t="s">
        <v>2141</v>
      </c>
      <c r="F2850" t="s">
        <v>2137</v>
      </c>
      <c r="G2850" t="s">
        <v>2138</v>
      </c>
      <c r="H2850" t="s">
        <v>2138</v>
      </c>
      <c r="I2850" t="s">
        <v>2138</v>
      </c>
      <c r="J2850" t="s">
        <v>2139</v>
      </c>
      <c r="K2850" t="s">
        <v>4904</v>
      </c>
    </row>
    <row r="2851" spans="3:11" x14ac:dyDescent="0.3">
      <c r="C2851" t="s">
        <v>629</v>
      </c>
      <c r="D2851" t="s">
        <v>472</v>
      </c>
      <c r="E2851" t="s">
        <v>2141</v>
      </c>
      <c r="F2851" t="s">
        <v>2137</v>
      </c>
      <c r="G2851" t="s">
        <v>2138</v>
      </c>
      <c r="H2851" t="s">
        <v>2138</v>
      </c>
      <c r="I2851" t="s">
        <v>2138</v>
      </c>
      <c r="J2851" t="s">
        <v>2139</v>
      </c>
      <c r="K2851" t="s">
        <v>4905</v>
      </c>
    </row>
    <row r="2852" spans="3:11" x14ac:dyDescent="0.3">
      <c r="C2852" t="s">
        <v>630</v>
      </c>
      <c r="D2852" t="s">
        <v>472</v>
      </c>
      <c r="E2852" t="s">
        <v>2141</v>
      </c>
      <c r="F2852" t="s">
        <v>2137</v>
      </c>
      <c r="G2852" t="s">
        <v>2138</v>
      </c>
      <c r="H2852" t="s">
        <v>2138</v>
      </c>
      <c r="I2852" t="s">
        <v>2138</v>
      </c>
      <c r="J2852" t="s">
        <v>2139</v>
      </c>
      <c r="K2852" t="s">
        <v>4906</v>
      </c>
    </row>
    <row r="2853" spans="3:11" x14ac:dyDescent="0.3">
      <c r="C2853" t="s">
        <v>631</v>
      </c>
      <c r="D2853" t="s">
        <v>472</v>
      </c>
      <c r="E2853" t="s">
        <v>2141</v>
      </c>
      <c r="F2853" t="s">
        <v>2137</v>
      </c>
      <c r="G2853" t="s">
        <v>2138</v>
      </c>
      <c r="H2853" t="s">
        <v>2138</v>
      </c>
      <c r="I2853" t="s">
        <v>2138</v>
      </c>
      <c r="J2853" t="s">
        <v>2139</v>
      </c>
      <c r="K2853" t="s">
        <v>4907</v>
      </c>
    </row>
    <row r="2854" spans="3:11" x14ac:dyDescent="0.3">
      <c r="C2854" t="s">
        <v>632</v>
      </c>
      <c r="D2854" t="s">
        <v>472</v>
      </c>
      <c r="E2854" t="s">
        <v>2141</v>
      </c>
      <c r="F2854" t="s">
        <v>2137</v>
      </c>
      <c r="G2854" t="s">
        <v>2138</v>
      </c>
      <c r="H2854" t="s">
        <v>2138</v>
      </c>
      <c r="I2854" t="s">
        <v>2138</v>
      </c>
      <c r="J2854" t="s">
        <v>2139</v>
      </c>
      <c r="K2854" t="s">
        <v>4908</v>
      </c>
    </row>
    <row r="2855" spans="3:11" x14ac:dyDescent="0.3">
      <c r="C2855" t="s">
        <v>633</v>
      </c>
      <c r="D2855" t="s">
        <v>472</v>
      </c>
      <c r="E2855" t="s">
        <v>2141</v>
      </c>
      <c r="F2855" t="s">
        <v>2137</v>
      </c>
      <c r="G2855" t="s">
        <v>2138</v>
      </c>
      <c r="H2855" t="s">
        <v>2138</v>
      </c>
      <c r="I2855" t="s">
        <v>2138</v>
      </c>
      <c r="J2855" t="s">
        <v>2139</v>
      </c>
      <c r="K2855" t="s">
        <v>4909</v>
      </c>
    </row>
    <row r="2856" spans="3:11" x14ac:dyDescent="0.3">
      <c r="C2856" t="s">
        <v>634</v>
      </c>
      <c r="D2856" t="s">
        <v>472</v>
      </c>
      <c r="E2856" t="s">
        <v>2141</v>
      </c>
      <c r="F2856" t="s">
        <v>2137</v>
      </c>
      <c r="G2856" t="s">
        <v>2138</v>
      </c>
      <c r="H2856" t="s">
        <v>2138</v>
      </c>
      <c r="I2856" t="s">
        <v>2138</v>
      </c>
      <c r="J2856" t="s">
        <v>2139</v>
      </c>
      <c r="K2856" t="s">
        <v>4910</v>
      </c>
    </row>
    <row r="2857" spans="3:11" x14ac:dyDescent="0.3">
      <c r="C2857" t="s">
        <v>635</v>
      </c>
      <c r="D2857" t="s">
        <v>472</v>
      </c>
      <c r="E2857" t="s">
        <v>2141</v>
      </c>
      <c r="F2857" t="s">
        <v>2137</v>
      </c>
      <c r="G2857" t="s">
        <v>2138</v>
      </c>
      <c r="H2857" t="s">
        <v>2138</v>
      </c>
      <c r="I2857" t="s">
        <v>2138</v>
      </c>
      <c r="J2857" t="s">
        <v>2139</v>
      </c>
      <c r="K2857" t="s">
        <v>4911</v>
      </c>
    </row>
    <row r="2858" spans="3:11" x14ac:dyDescent="0.3">
      <c r="C2858" t="s">
        <v>636</v>
      </c>
      <c r="D2858" t="s">
        <v>472</v>
      </c>
      <c r="E2858" t="s">
        <v>2141</v>
      </c>
      <c r="F2858" t="s">
        <v>2137</v>
      </c>
      <c r="G2858" t="s">
        <v>2138</v>
      </c>
      <c r="H2858" t="s">
        <v>2138</v>
      </c>
      <c r="I2858" t="s">
        <v>2138</v>
      </c>
      <c r="J2858" t="s">
        <v>2139</v>
      </c>
      <c r="K2858" t="s">
        <v>4912</v>
      </c>
    </row>
    <row r="2859" spans="3:11" x14ac:dyDescent="0.3">
      <c r="C2859" t="s">
        <v>637</v>
      </c>
      <c r="D2859" t="s">
        <v>472</v>
      </c>
      <c r="E2859" t="s">
        <v>2141</v>
      </c>
      <c r="F2859" t="s">
        <v>2137</v>
      </c>
      <c r="G2859" t="s">
        <v>2138</v>
      </c>
      <c r="H2859" t="s">
        <v>2138</v>
      </c>
      <c r="I2859" t="s">
        <v>2138</v>
      </c>
      <c r="J2859" t="s">
        <v>2139</v>
      </c>
      <c r="K2859" t="s">
        <v>4913</v>
      </c>
    </row>
    <row r="2860" spans="3:11" x14ac:dyDescent="0.3">
      <c r="C2860" t="s">
        <v>638</v>
      </c>
      <c r="D2860" t="s">
        <v>472</v>
      </c>
      <c r="E2860" t="s">
        <v>2141</v>
      </c>
      <c r="F2860" t="s">
        <v>2137</v>
      </c>
      <c r="G2860" t="s">
        <v>2138</v>
      </c>
      <c r="H2860" t="s">
        <v>2138</v>
      </c>
      <c r="I2860" t="s">
        <v>2138</v>
      </c>
      <c r="J2860" t="s">
        <v>2139</v>
      </c>
      <c r="K2860" t="s">
        <v>4914</v>
      </c>
    </row>
    <row r="2861" spans="3:11" x14ac:dyDescent="0.3">
      <c r="C2861" t="s">
        <v>639</v>
      </c>
      <c r="D2861" t="s">
        <v>472</v>
      </c>
      <c r="E2861" t="s">
        <v>2141</v>
      </c>
      <c r="F2861" t="s">
        <v>2137</v>
      </c>
      <c r="G2861" t="s">
        <v>2138</v>
      </c>
      <c r="H2861" t="s">
        <v>2138</v>
      </c>
      <c r="I2861" t="s">
        <v>2138</v>
      </c>
      <c r="J2861" t="s">
        <v>2139</v>
      </c>
      <c r="K2861" t="s">
        <v>4915</v>
      </c>
    </row>
    <row r="2862" spans="3:11" x14ac:dyDescent="0.3">
      <c r="C2862" t="s">
        <v>640</v>
      </c>
      <c r="D2862" t="s">
        <v>472</v>
      </c>
      <c r="E2862" t="s">
        <v>2141</v>
      </c>
      <c r="F2862" t="s">
        <v>2137</v>
      </c>
      <c r="G2862" t="s">
        <v>2138</v>
      </c>
      <c r="H2862" t="s">
        <v>2138</v>
      </c>
      <c r="I2862" t="s">
        <v>2138</v>
      </c>
      <c r="J2862" t="s">
        <v>2139</v>
      </c>
      <c r="K2862" t="s">
        <v>4916</v>
      </c>
    </row>
    <row r="2863" spans="3:11" x14ac:dyDescent="0.3">
      <c r="C2863" t="s">
        <v>641</v>
      </c>
      <c r="D2863" t="s">
        <v>472</v>
      </c>
      <c r="E2863" t="s">
        <v>2141</v>
      </c>
      <c r="F2863" t="s">
        <v>2137</v>
      </c>
      <c r="G2863" t="s">
        <v>2138</v>
      </c>
      <c r="H2863" t="s">
        <v>2138</v>
      </c>
      <c r="I2863" t="s">
        <v>2138</v>
      </c>
      <c r="J2863" t="s">
        <v>2139</v>
      </c>
      <c r="K2863" t="s">
        <v>4917</v>
      </c>
    </row>
    <row r="2864" spans="3:11" x14ac:dyDescent="0.3">
      <c r="C2864" t="s">
        <v>642</v>
      </c>
      <c r="D2864" t="s">
        <v>472</v>
      </c>
      <c r="E2864" t="s">
        <v>2141</v>
      </c>
      <c r="F2864" t="s">
        <v>2137</v>
      </c>
      <c r="G2864" t="s">
        <v>2138</v>
      </c>
      <c r="H2864" t="s">
        <v>2138</v>
      </c>
      <c r="I2864" t="s">
        <v>2138</v>
      </c>
      <c r="J2864" t="s">
        <v>2139</v>
      </c>
      <c r="K2864" t="s">
        <v>4918</v>
      </c>
    </row>
    <row r="2865" spans="3:11" x14ac:dyDescent="0.3">
      <c r="C2865" t="s">
        <v>643</v>
      </c>
      <c r="D2865" t="s">
        <v>472</v>
      </c>
      <c r="E2865" t="s">
        <v>2141</v>
      </c>
      <c r="F2865" t="s">
        <v>2137</v>
      </c>
      <c r="G2865" t="s">
        <v>2138</v>
      </c>
      <c r="H2865" t="s">
        <v>2138</v>
      </c>
      <c r="I2865" t="s">
        <v>2138</v>
      </c>
      <c r="J2865" t="s">
        <v>2139</v>
      </c>
      <c r="K2865" t="s">
        <v>4919</v>
      </c>
    </row>
    <row r="2866" spans="3:11" x14ac:dyDescent="0.3">
      <c r="C2866" t="s">
        <v>644</v>
      </c>
      <c r="D2866" t="s">
        <v>472</v>
      </c>
      <c r="E2866" t="s">
        <v>2141</v>
      </c>
      <c r="F2866" t="s">
        <v>2137</v>
      </c>
      <c r="G2866" t="s">
        <v>2138</v>
      </c>
      <c r="H2866" t="s">
        <v>2138</v>
      </c>
      <c r="I2866" t="s">
        <v>2138</v>
      </c>
      <c r="J2866" t="s">
        <v>2139</v>
      </c>
      <c r="K2866" t="s">
        <v>4920</v>
      </c>
    </row>
    <row r="2867" spans="3:11" x14ac:dyDescent="0.3">
      <c r="C2867" t="s">
        <v>645</v>
      </c>
      <c r="D2867" t="s">
        <v>472</v>
      </c>
      <c r="E2867" t="s">
        <v>2141</v>
      </c>
      <c r="F2867" t="s">
        <v>2137</v>
      </c>
      <c r="G2867" t="s">
        <v>2138</v>
      </c>
      <c r="H2867" t="s">
        <v>2138</v>
      </c>
      <c r="I2867" t="s">
        <v>2138</v>
      </c>
      <c r="J2867" t="s">
        <v>2139</v>
      </c>
      <c r="K2867" t="s">
        <v>4921</v>
      </c>
    </row>
    <row r="2868" spans="3:11" x14ac:dyDescent="0.3">
      <c r="C2868" t="s">
        <v>646</v>
      </c>
      <c r="D2868" t="s">
        <v>472</v>
      </c>
      <c r="E2868" t="s">
        <v>2141</v>
      </c>
      <c r="F2868" t="s">
        <v>2137</v>
      </c>
      <c r="G2868" t="s">
        <v>2138</v>
      </c>
      <c r="H2868" t="s">
        <v>2138</v>
      </c>
      <c r="I2868" t="s">
        <v>2138</v>
      </c>
      <c r="J2868" t="s">
        <v>2139</v>
      </c>
      <c r="K2868" t="s">
        <v>4922</v>
      </c>
    </row>
    <row r="2869" spans="3:11" x14ac:dyDescent="0.3">
      <c r="C2869" t="s">
        <v>647</v>
      </c>
      <c r="D2869" t="s">
        <v>472</v>
      </c>
      <c r="E2869" t="s">
        <v>2141</v>
      </c>
      <c r="F2869" t="s">
        <v>2137</v>
      </c>
      <c r="G2869" t="s">
        <v>2138</v>
      </c>
      <c r="H2869" t="s">
        <v>2138</v>
      </c>
      <c r="I2869" t="s">
        <v>2138</v>
      </c>
      <c r="J2869" t="s">
        <v>2139</v>
      </c>
      <c r="K2869" t="s">
        <v>4923</v>
      </c>
    </row>
    <row r="2870" spans="3:11" x14ac:dyDescent="0.3">
      <c r="C2870" t="s">
        <v>648</v>
      </c>
      <c r="D2870" t="s">
        <v>472</v>
      </c>
      <c r="E2870" t="s">
        <v>2141</v>
      </c>
      <c r="F2870" t="s">
        <v>2137</v>
      </c>
      <c r="G2870" t="s">
        <v>2138</v>
      </c>
      <c r="H2870" t="s">
        <v>2138</v>
      </c>
      <c r="I2870" t="s">
        <v>2138</v>
      </c>
      <c r="J2870" t="s">
        <v>2139</v>
      </c>
      <c r="K2870" t="s">
        <v>4924</v>
      </c>
    </row>
    <row r="2871" spans="3:11" x14ac:dyDescent="0.3">
      <c r="C2871" t="s">
        <v>649</v>
      </c>
      <c r="D2871" t="s">
        <v>472</v>
      </c>
      <c r="E2871" t="s">
        <v>2141</v>
      </c>
      <c r="F2871" t="s">
        <v>2137</v>
      </c>
      <c r="G2871" t="s">
        <v>2138</v>
      </c>
      <c r="H2871" t="s">
        <v>2138</v>
      </c>
      <c r="I2871" t="s">
        <v>2138</v>
      </c>
      <c r="J2871" t="s">
        <v>2139</v>
      </c>
      <c r="K2871" t="s">
        <v>4925</v>
      </c>
    </row>
    <row r="2872" spans="3:11" x14ac:dyDescent="0.3">
      <c r="C2872" t="s">
        <v>650</v>
      </c>
      <c r="D2872" t="s">
        <v>472</v>
      </c>
      <c r="E2872" t="s">
        <v>2141</v>
      </c>
      <c r="F2872" t="s">
        <v>2137</v>
      </c>
      <c r="G2872" t="s">
        <v>2138</v>
      </c>
      <c r="H2872" t="s">
        <v>2138</v>
      </c>
      <c r="I2872" t="s">
        <v>2138</v>
      </c>
      <c r="J2872" t="s">
        <v>2139</v>
      </c>
      <c r="K2872" t="s">
        <v>4926</v>
      </c>
    </row>
    <row r="2873" spans="3:11" x14ac:dyDescent="0.3">
      <c r="C2873" t="s">
        <v>651</v>
      </c>
      <c r="D2873" t="s">
        <v>472</v>
      </c>
      <c r="E2873" t="s">
        <v>2141</v>
      </c>
      <c r="F2873" t="s">
        <v>2137</v>
      </c>
      <c r="G2873" t="s">
        <v>2138</v>
      </c>
      <c r="H2873" t="s">
        <v>2138</v>
      </c>
      <c r="I2873" t="s">
        <v>2138</v>
      </c>
      <c r="J2873" t="s">
        <v>2139</v>
      </c>
      <c r="K2873" t="s">
        <v>4927</v>
      </c>
    </row>
    <row r="2874" spans="3:11" x14ac:dyDescent="0.3">
      <c r="C2874" t="s">
        <v>652</v>
      </c>
      <c r="D2874" t="s">
        <v>472</v>
      </c>
      <c r="E2874" t="s">
        <v>2141</v>
      </c>
      <c r="F2874" t="s">
        <v>2137</v>
      </c>
      <c r="G2874" t="s">
        <v>2138</v>
      </c>
      <c r="H2874" t="s">
        <v>2138</v>
      </c>
      <c r="I2874" t="s">
        <v>2138</v>
      </c>
      <c r="J2874" t="s">
        <v>2139</v>
      </c>
      <c r="K2874" t="s">
        <v>4928</v>
      </c>
    </row>
    <row r="2875" spans="3:11" x14ac:dyDescent="0.3">
      <c r="C2875" t="s">
        <v>671</v>
      </c>
      <c r="D2875" t="s">
        <v>472</v>
      </c>
      <c r="E2875" t="s">
        <v>2141</v>
      </c>
      <c r="F2875" t="s">
        <v>2137</v>
      </c>
      <c r="G2875" t="s">
        <v>2138</v>
      </c>
      <c r="H2875" t="s">
        <v>2138</v>
      </c>
      <c r="I2875" t="s">
        <v>2138</v>
      </c>
      <c r="J2875" t="s">
        <v>2139</v>
      </c>
      <c r="K2875" t="s">
        <v>4947</v>
      </c>
    </row>
    <row r="2876" spans="3:11" x14ac:dyDescent="0.3">
      <c r="C2876" t="s">
        <v>672</v>
      </c>
      <c r="D2876" t="s">
        <v>472</v>
      </c>
      <c r="E2876" t="s">
        <v>2141</v>
      </c>
      <c r="F2876" t="s">
        <v>2137</v>
      </c>
      <c r="G2876" t="s">
        <v>2138</v>
      </c>
      <c r="H2876" t="s">
        <v>2138</v>
      </c>
      <c r="I2876" t="s">
        <v>2138</v>
      </c>
      <c r="J2876" t="s">
        <v>2139</v>
      </c>
      <c r="K2876" t="s">
        <v>4948</v>
      </c>
    </row>
    <row r="2877" spans="3:11" x14ac:dyDescent="0.3">
      <c r="C2877" t="s">
        <v>673</v>
      </c>
      <c r="D2877" t="s">
        <v>472</v>
      </c>
      <c r="E2877" t="s">
        <v>2141</v>
      </c>
      <c r="F2877" t="s">
        <v>2137</v>
      </c>
      <c r="G2877" t="s">
        <v>2138</v>
      </c>
      <c r="H2877" t="s">
        <v>2138</v>
      </c>
      <c r="I2877" t="s">
        <v>2138</v>
      </c>
      <c r="J2877" t="s">
        <v>2139</v>
      </c>
      <c r="K2877" t="s">
        <v>4949</v>
      </c>
    </row>
    <row r="2878" spans="3:11" x14ac:dyDescent="0.3">
      <c r="C2878" t="s">
        <v>674</v>
      </c>
      <c r="D2878" t="s">
        <v>472</v>
      </c>
      <c r="E2878" t="s">
        <v>2141</v>
      </c>
      <c r="F2878" t="s">
        <v>2137</v>
      </c>
      <c r="G2878" t="s">
        <v>2138</v>
      </c>
      <c r="H2878" t="s">
        <v>2138</v>
      </c>
      <c r="I2878" t="s">
        <v>2138</v>
      </c>
      <c r="J2878" t="s">
        <v>2139</v>
      </c>
      <c r="K2878" t="s">
        <v>4950</v>
      </c>
    </row>
    <row r="2879" spans="3:11" x14ac:dyDescent="0.3">
      <c r="C2879" t="s">
        <v>675</v>
      </c>
      <c r="D2879" t="s">
        <v>472</v>
      </c>
      <c r="E2879" t="s">
        <v>2141</v>
      </c>
      <c r="F2879" t="s">
        <v>2137</v>
      </c>
      <c r="G2879" t="s">
        <v>2138</v>
      </c>
      <c r="H2879" t="s">
        <v>2138</v>
      </c>
      <c r="I2879" t="s">
        <v>2138</v>
      </c>
      <c r="J2879" t="s">
        <v>2139</v>
      </c>
      <c r="K2879" t="s">
        <v>4951</v>
      </c>
    </row>
    <row r="2880" spans="3:11" x14ac:dyDescent="0.3">
      <c r="C2880" t="s">
        <v>683</v>
      </c>
      <c r="D2880" t="s">
        <v>472</v>
      </c>
      <c r="E2880" t="s">
        <v>2141</v>
      </c>
      <c r="F2880" t="s">
        <v>2137</v>
      </c>
      <c r="G2880" t="s">
        <v>2138</v>
      </c>
      <c r="H2880" t="s">
        <v>2138</v>
      </c>
      <c r="I2880" t="s">
        <v>2138</v>
      </c>
      <c r="J2880" t="s">
        <v>2139</v>
      </c>
      <c r="K2880" t="s">
        <v>4958</v>
      </c>
    </row>
    <row r="2881" spans="3:11" x14ac:dyDescent="0.3">
      <c r="C2881" t="s">
        <v>684</v>
      </c>
      <c r="D2881" t="s">
        <v>472</v>
      </c>
      <c r="E2881" t="s">
        <v>2141</v>
      </c>
      <c r="F2881" t="s">
        <v>2137</v>
      </c>
      <c r="G2881" t="s">
        <v>2138</v>
      </c>
      <c r="H2881" t="s">
        <v>2138</v>
      </c>
      <c r="I2881" t="s">
        <v>2138</v>
      </c>
      <c r="J2881" t="s">
        <v>2139</v>
      </c>
      <c r="K2881" t="s">
        <v>4959</v>
      </c>
    </row>
    <row r="2882" spans="3:11" x14ac:dyDescent="0.3">
      <c r="C2882" t="s">
        <v>687</v>
      </c>
      <c r="D2882" t="s">
        <v>472</v>
      </c>
      <c r="E2882" t="s">
        <v>2141</v>
      </c>
      <c r="F2882" t="s">
        <v>2137</v>
      </c>
      <c r="G2882" t="s">
        <v>2138</v>
      </c>
      <c r="H2882" t="s">
        <v>2138</v>
      </c>
      <c r="I2882" t="s">
        <v>2138</v>
      </c>
      <c r="J2882" t="s">
        <v>2139</v>
      </c>
      <c r="K2882" t="s">
        <v>4962</v>
      </c>
    </row>
    <row r="2883" spans="3:11" x14ac:dyDescent="0.3">
      <c r="C2883" t="s">
        <v>688</v>
      </c>
      <c r="D2883" t="s">
        <v>472</v>
      </c>
      <c r="E2883" t="s">
        <v>2141</v>
      </c>
      <c r="F2883" t="s">
        <v>2137</v>
      </c>
      <c r="G2883" t="s">
        <v>2138</v>
      </c>
      <c r="H2883" t="s">
        <v>2138</v>
      </c>
      <c r="I2883" t="s">
        <v>2138</v>
      </c>
      <c r="J2883" t="s">
        <v>2139</v>
      </c>
      <c r="K2883" t="s">
        <v>4963</v>
      </c>
    </row>
    <row r="2884" spans="3:11" x14ac:dyDescent="0.3">
      <c r="C2884" t="s">
        <v>690</v>
      </c>
      <c r="D2884" t="s">
        <v>472</v>
      </c>
      <c r="E2884" t="s">
        <v>2141</v>
      </c>
      <c r="F2884" t="s">
        <v>2137</v>
      </c>
      <c r="G2884" t="s">
        <v>2138</v>
      </c>
      <c r="H2884" t="s">
        <v>2138</v>
      </c>
      <c r="I2884" t="s">
        <v>2138</v>
      </c>
      <c r="J2884" t="s">
        <v>2139</v>
      </c>
      <c r="K2884" t="s">
        <v>4964</v>
      </c>
    </row>
    <row r="2885" spans="3:11" x14ac:dyDescent="0.3">
      <c r="C2885" t="s">
        <v>691</v>
      </c>
      <c r="D2885" t="s">
        <v>472</v>
      </c>
      <c r="E2885" t="s">
        <v>2141</v>
      </c>
      <c r="F2885" t="s">
        <v>2137</v>
      </c>
      <c r="G2885" t="s">
        <v>2138</v>
      </c>
      <c r="H2885" t="s">
        <v>2138</v>
      </c>
      <c r="I2885" t="s">
        <v>2138</v>
      </c>
      <c r="J2885" t="s">
        <v>2139</v>
      </c>
      <c r="K2885" t="s">
        <v>4965</v>
      </c>
    </row>
    <row r="2886" spans="3:11" x14ac:dyDescent="0.3">
      <c r="C2886" t="s">
        <v>692</v>
      </c>
      <c r="D2886" t="s">
        <v>472</v>
      </c>
      <c r="E2886" t="s">
        <v>2141</v>
      </c>
      <c r="F2886" t="s">
        <v>2137</v>
      </c>
      <c r="G2886" t="s">
        <v>2138</v>
      </c>
      <c r="H2886" t="s">
        <v>2138</v>
      </c>
      <c r="I2886" t="s">
        <v>2138</v>
      </c>
      <c r="J2886" t="s">
        <v>2139</v>
      </c>
      <c r="K2886" t="s">
        <v>4966</v>
      </c>
    </row>
    <row r="2887" spans="3:11" x14ac:dyDescent="0.3">
      <c r="C2887" t="s">
        <v>695</v>
      </c>
      <c r="D2887" t="s">
        <v>472</v>
      </c>
      <c r="E2887" t="s">
        <v>2141</v>
      </c>
      <c r="F2887" t="s">
        <v>2137</v>
      </c>
      <c r="G2887" t="s">
        <v>2138</v>
      </c>
      <c r="H2887" t="s">
        <v>2138</v>
      </c>
      <c r="I2887" t="s">
        <v>2138</v>
      </c>
      <c r="J2887" t="s">
        <v>2139</v>
      </c>
      <c r="K2887" t="s">
        <v>4969</v>
      </c>
    </row>
    <row r="2888" spans="3:11" x14ac:dyDescent="0.3">
      <c r="C2888" t="s">
        <v>696</v>
      </c>
      <c r="D2888" t="s">
        <v>472</v>
      </c>
      <c r="E2888" t="s">
        <v>2141</v>
      </c>
      <c r="F2888" t="s">
        <v>2137</v>
      </c>
      <c r="G2888" t="s">
        <v>2138</v>
      </c>
      <c r="H2888" t="s">
        <v>2138</v>
      </c>
      <c r="I2888" t="s">
        <v>2138</v>
      </c>
      <c r="J2888" t="s">
        <v>2139</v>
      </c>
      <c r="K2888" t="s">
        <v>4970</v>
      </c>
    </row>
    <row r="2889" spans="3:11" x14ac:dyDescent="0.3">
      <c r="C2889" t="s">
        <v>697</v>
      </c>
      <c r="D2889" t="s">
        <v>472</v>
      </c>
      <c r="E2889" t="s">
        <v>2141</v>
      </c>
      <c r="F2889" t="s">
        <v>2137</v>
      </c>
      <c r="G2889" t="s">
        <v>2138</v>
      </c>
      <c r="H2889" t="s">
        <v>2138</v>
      </c>
      <c r="I2889" t="s">
        <v>2138</v>
      </c>
      <c r="J2889" t="s">
        <v>2139</v>
      </c>
      <c r="K2889" t="s">
        <v>4971</v>
      </c>
    </row>
    <row r="2890" spans="3:11" x14ac:dyDescent="0.3">
      <c r="C2890" t="s">
        <v>698</v>
      </c>
      <c r="D2890" t="s">
        <v>472</v>
      </c>
      <c r="E2890" t="s">
        <v>2141</v>
      </c>
      <c r="F2890" t="s">
        <v>2137</v>
      </c>
      <c r="G2890" t="s">
        <v>2138</v>
      </c>
      <c r="H2890" t="s">
        <v>2138</v>
      </c>
      <c r="I2890" t="s">
        <v>2138</v>
      </c>
      <c r="J2890" t="s">
        <v>2139</v>
      </c>
      <c r="K2890" t="s">
        <v>4972</v>
      </c>
    </row>
    <row r="2891" spans="3:11" x14ac:dyDescent="0.3">
      <c r="C2891" t="s">
        <v>699</v>
      </c>
      <c r="D2891" t="s">
        <v>472</v>
      </c>
      <c r="E2891" t="s">
        <v>2141</v>
      </c>
      <c r="F2891" t="s">
        <v>2137</v>
      </c>
      <c r="G2891" t="s">
        <v>2138</v>
      </c>
      <c r="H2891" t="s">
        <v>2138</v>
      </c>
      <c r="I2891" t="s">
        <v>2138</v>
      </c>
      <c r="J2891" t="s">
        <v>2139</v>
      </c>
      <c r="K2891" t="s">
        <v>4973</v>
      </c>
    </row>
    <row r="2892" spans="3:11" x14ac:dyDescent="0.3">
      <c r="C2892" t="s">
        <v>700</v>
      </c>
      <c r="D2892" t="s">
        <v>472</v>
      </c>
      <c r="E2892" t="s">
        <v>2141</v>
      </c>
      <c r="F2892" t="s">
        <v>2137</v>
      </c>
      <c r="G2892" t="s">
        <v>2138</v>
      </c>
      <c r="H2892" t="s">
        <v>2138</v>
      </c>
      <c r="I2892" t="s">
        <v>2138</v>
      </c>
      <c r="J2892" t="s">
        <v>2139</v>
      </c>
      <c r="K2892" t="s">
        <v>4974</v>
      </c>
    </row>
    <row r="2893" spans="3:11" x14ac:dyDescent="0.3">
      <c r="C2893" t="s">
        <v>701</v>
      </c>
      <c r="D2893" t="s">
        <v>472</v>
      </c>
      <c r="E2893" t="s">
        <v>2141</v>
      </c>
      <c r="F2893" t="s">
        <v>2137</v>
      </c>
      <c r="G2893" t="s">
        <v>2138</v>
      </c>
      <c r="H2893" t="s">
        <v>2138</v>
      </c>
      <c r="I2893" t="s">
        <v>2138</v>
      </c>
      <c r="J2893" t="s">
        <v>2139</v>
      </c>
      <c r="K2893" t="s">
        <v>4975</v>
      </c>
    </row>
    <row r="2894" spans="3:11" x14ac:dyDescent="0.3">
      <c r="C2894" t="s">
        <v>702</v>
      </c>
      <c r="D2894" t="s">
        <v>472</v>
      </c>
      <c r="E2894" t="s">
        <v>2141</v>
      </c>
      <c r="F2894" t="s">
        <v>2137</v>
      </c>
      <c r="G2894" t="s">
        <v>2138</v>
      </c>
      <c r="H2894" t="s">
        <v>2138</v>
      </c>
      <c r="I2894" t="s">
        <v>2138</v>
      </c>
      <c r="J2894" t="s">
        <v>2139</v>
      </c>
      <c r="K2894" t="s">
        <v>4976</v>
      </c>
    </row>
    <row r="2895" spans="3:11" x14ac:dyDescent="0.3">
      <c r="C2895" t="s">
        <v>752</v>
      </c>
      <c r="D2895" t="s">
        <v>472</v>
      </c>
      <c r="E2895" t="s">
        <v>2141</v>
      </c>
      <c r="F2895" t="s">
        <v>2137</v>
      </c>
      <c r="G2895" t="s">
        <v>2138</v>
      </c>
      <c r="H2895" t="s">
        <v>2138</v>
      </c>
      <c r="I2895" t="s">
        <v>2138</v>
      </c>
      <c r="J2895" t="s">
        <v>2139</v>
      </c>
      <c r="K2895" t="s">
        <v>4978</v>
      </c>
    </row>
    <row r="2896" spans="3:11" x14ac:dyDescent="0.3">
      <c r="C2896" t="s">
        <v>753</v>
      </c>
      <c r="D2896" t="s">
        <v>472</v>
      </c>
      <c r="E2896" t="s">
        <v>2141</v>
      </c>
      <c r="F2896" t="s">
        <v>2137</v>
      </c>
      <c r="G2896" t="s">
        <v>2138</v>
      </c>
      <c r="H2896" t="s">
        <v>2138</v>
      </c>
      <c r="I2896" t="s">
        <v>2138</v>
      </c>
      <c r="J2896" t="s">
        <v>2139</v>
      </c>
      <c r="K2896" t="s">
        <v>4979</v>
      </c>
    </row>
    <row r="2897" spans="3:11" x14ac:dyDescent="0.3">
      <c r="C2897" t="s">
        <v>754</v>
      </c>
      <c r="D2897" t="s">
        <v>472</v>
      </c>
      <c r="E2897" t="s">
        <v>2141</v>
      </c>
      <c r="F2897" t="s">
        <v>2137</v>
      </c>
      <c r="G2897" t="s">
        <v>2138</v>
      </c>
      <c r="H2897" t="s">
        <v>2138</v>
      </c>
      <c r="I2897" t="s">
        <v>2138</v>
      </c>
      <c r="J2897" t="s">
        <v>2139</v>
      </c>
      <c r="K2897" t="s">
        <v>4980</v>
      </c>
    </row>
    <row r="2898" spans="3:11" x14ac:dyDescent="0.3">
      <c r="C2898" t="s">
        <v>4982</v>
      </c>
      <c r="D2898" t="s">
        <v>472</v>
      </c>
      <c r="E2898" t="s">
        <v>2141</v>
      </c>
      <c r="F2898" t="s">
        <v>2137</v>
      </c>
      <c r="G2898" t="s">
        <v>2138</v>
      </c>
      <c r="H2898" t="s">
        <v>2138</v>
      </c>
      <c r="I2898" t="s">
        <v>2138</v>
      </c>
      <c r="J2898" t="s">
        <v>2139</v>
      </c>
      <c r="K2898" t="s">
        <v>4983</v>
      </c>
    </row>
    <row r="2899" spans="3:11" x14ac:dyDescent="0.3">
      <c r="C2899" t="s">
        <v>4984</v>
      </c>
      <c r="D2899" t="s">
        <v>472</v>
      </c>
      <c r="E2899" t="s">
        <v>2141</v>
      </c>
      <c r="F2899" t="s">
        <v>2137</v>
      </c>
      <c r="G2899" t="s">
        <v>2138</v>
      </c>
      <c r="H2899" t="s">
        <v>2138</v>
      </c>
      <c r="I2899" t="s">
        <v>2138</v>
      </c>
      <c r="J2899" t="s">
        <v>2139</v>
      </c>
      <c r="K2899" t="s">
        <v>4985</v>
      </c>
    </row>
    <row r="2900" spans="3:11" x14ac:dyDescent="0.3">
      <c r="C2900" t="s">
        <v>4986</v>
      </c>
      <c r="D2900" t="s">
        <v>472</v>
      </c>
      <c r="E2900" t="s">
        <v>2141</v>
      </c>
      <c r="F2900" t="s">
        <v>2137</v>
      </c>
      <c r="G2900" t="s">
        <v>2138</v>
      </c>
      <c r="H2900" t="s">
        <v>2138</v>
      </c>
      <c r="I2900" t="s">
        <v>2138</v>
      </c>
      <c r="J2900" t="s">
        <v>2139</v>
      </c>
      <c r="K2900" t="s">
        <v>4987</v>
      </c>
    </row>
    <row r="2901" spans="3:11" x14ac:dyDescent="0.3">
      <c r="C2901" t="s">
        <v>4988</v>
      </c>
      <c r="D2901" t="s">
        <v>472</v>
      </c>
      <c r="E2901" t="s">
        <v>2141</v>
      </c>
      <c r="F2901" t="s">
        <v>2137</v>
      </c>
      <c r="G2901" t="s">
        <v>2138</v>
      </c>
      <c r="H2901" t="s">
        <v>2138</v>
      </c>
      <c r="I2901" t="s">
        <v>2138</v>
      </c>
      <c r="J2901" t="s">
        <v>2139</v>
      </c>
      <c r="K2901" t="s">
        <v>4989</v>
      </c>
    </row>
    <row r="2902" spans="3:11" x14ac:dyDescent="0.3">
      <c r="C2902" t="s">
        <v>4990</v>
      </c>
      <c r="D2902" t="s">
        <v>472</v>
      </c>
      <c r="E2902" t="s">
        <v>2141</v>
      </c>
      <c r="F2902" t="s">
        <v>2137</v>
      </c>
      <c r="G2902" t="s">
        <v>2138</v>
      </c>
      <c r="H2902" t="s">
        <v>2138</v>
      </c>
      <c r="I2902" t="s">
        <v>2138</v>
      </c>
      <c r="J2902" t="s">
        <v>2139</v>
      </c>
      <c r="K2902" t="s">
        <v>4991</v>
      </c>
    </row>
    <row r="2903" spans="3:11" x14ac:dyDescent="0.3">
      <c r="C2903" t="s">
        <v>4992</v>
      </c>
      <c r="D2903" t="s">
        <v>472</v>
      </c>
      <c r="E2903" t="s">
        <v>2141</v>
      </c>
      <c r="F2903" t="s">
        <v>2137</v>
      </c>
      <c r="G2903" t="s">
        <v>2138</v>
      </c>
      <c r="H2903" t="s">
        <v>2138</v>
      </c>
      <c r="I2903" t="s">
        <v>2138</v>
      </c>
      <c r="J2903" t="s">
        <v>2139</v>
      </c>
      <c r="K2903" t="s">
        <v>4993</v>
      </c>
    </row>
    <row r="2904" spans="3:11" x14ac:dyDescent="0.3">
      <c r="C2904" t="s">
        <v>4994</v>
      </c>
      <c r="D2904" t="s">
        <v>472</v>
      </c>
      <c r="E2904" t="s">
        <v>2141</v>
      </c>
      <c r="F2904" t="s">
        <v>2137</v>
      </c>
      <c r="G2904" t="s">
        <v>2138</v>
      </c>
      <c r="H2904" t="s">
        <v>2138</v>
      </c>
      <c r="I2904" t="s">
        <v>2138</v>
      </c>
      <c r="J2904" t="s">
        <v>2139</v>
      </c>
      <c r="K2904" t="s">
        <v>4995</v>
      </c>
    </row>
    <row r="2905" spans="3:11" x14ac:dyDescent="0.3">
      <c r="C2905" t="s">
        <v>4996</v>
      </c>
      <c r="D2905" t="s">
        <v>472</v>
      </c>
      <c r="E2905" t="s">
        <v>2141</v>
      </c>
      <c r="F2905" t="s">
        <v>2137</v>
      </c>
      <c r="G2905" t="s">
        <v>2138</v>
      </c>
      <c r="H2905" t="s">
        <v>2138</v>
      </c>
      <c r="I2905" t="s">
        <v>2138</v>
      </c>
      <c r="J2905" t="s">
        <v>2139</v>
      </c>
      <c r="K2905" t="s">
        <v>4997</v>
      </c>
    </row>
    <row r="2906" spans="3:11" x14ac:dyDescent="0.3">
      <c r="C2906" t="s">
        <v>4998</v>
      </c>
      <c r="D2906" t="s">
        <v>472</v>
      </c>
      <c r="E2906" t="s">
        <v>2141</v>
      </c>
      <c r="F2906" t="s">
        <v>2137</v>
      </c>
      <c r="G2906" t="s">
        <v>2138</v>
      </c>
      <c r="H2906" t="s">
        <v>2138</v>
      </c>
      <c r="I2906" t="s">
        <v>2138</v>
      </c>
      <c r="J2906" t="s">
        <v>2139</v>
      </c>
      <c r="K2906" t="s">
        <v>4999</v>
      </c>
    </row>
    <row r="2907" spans="3:11" x14ac:dyDescent="0.3">
      <c r="C2907" t="s">
        <v>5000</v>
      </c>
      <c r="D2907" t="s">
        <v>472</v>
      </c>
      <c r="E2907" t="s">
        <v>2141</v>
      </c>
      <c r="F2907" t="s">
        <v>2137</v>
      </c>
      <c r="G2907" t="s">
        <v>2138</v>
      </c>
      <c r="H2907" t="s">
        <v>2138</v>
      </c>
      <c r="I2907" t="s">
        <v>2138</v>
      </c>
      <c r="J2907" t="s">
        <v>2139</v>
      </c>
      <c r="K2907" t="s">
        <v>5001</v>
      </c>
    </row>
    <row r="2908" spans="3:11" x14ac:dyDescent="0.3">
      <c r="C2908" t="s">
        <v>5002</v>
      </c>
      <c r="D2908" t="s">
        <v>472</v>
      </c>
      <c r="E2908" t="s">
        <v>2141</v>
      </c>
      <c r="F2908" t="s">
        <v>2137</v>
      </c>
      <c r="G2908" t="s">
        <v>2138</v>
      </c>
      <c r="H2908" t="s">
        <v>2138</v>
      </c>
      <c r="I2908" t="s">
        <v>2138</v>
      </c>
      <c r="J2908" t="s">
        <v>2139</v>
      </c>
      <c r="K2908" t="s">
        <v>5003</v>
      </c>
    </row>
    <row r="2909" spans="3:11" x14ac:dyDescent="0.3">
      <c r="C2909" t="s">
        <v>5004</v>
      </c>
      <c r="D2909" t="s">
        <v>472</v>
      </c>
      <c r="E2909" t="s">
        <v>2141</v>
      </c>
      <c r="F2909" t="s">
        <v>2137</v>
      </c>
      <c r="G2909" t="s">
        <v>2138</v>
      </c>
      <c r="H2909" t="s">
        <v>2138</v>
      </c>
      <c r="I2909" t="s">
        <v>2138</v>
      </c>
      <c r="J2909" t="s">
        <v>2139</v>
      </c>
      <c r="K2909" t="s">
        <v>5005</v>
      </c>
    </row>
    <row r="2910" spans="3:11" x14ac:dyDescent="0.3">
      <c r="C2910" t="s">
        <v>5006</v>
      </c>
      <c r="D2910" t="s">
        <v>472</v>
      </c>
      <c r="E2910" t="s">
        <v>2141</v>
      </c>
      <c r="F2910" t="s">
        <v>2137</v>
      </c>
      <c r="G2910" t="s">
        <v>2138</v>
      </c>
      <c r="H2910" t="s">
        <v>2138</v>
      </c>
      <c r="I2910" t="s">
        <v>2138</v>
      </c>
      <c r="J2910" t="s">
        <v>2139</v>
      </c>
      <c r="K2910" t="s">
        <v>5007</v>
      </c>
    </row>
    <row r="2911" spans="3:11" x14ac:dyDescent="0.3">
      <c r="C2911" t="s">
        <v>5008</v>
      </c>
      <c r="D2911" t="s">
        <v>472</v>
      </c>
      <c r="E2911" t="s">
        <v>2141</v>
      </c>
      <c r="F2911" t="s">
        <v>2137</v>
      </c>
      <c r="G2911" t="s">
        <v>2138</v>
      </c>
      <c r="H2911" t="s">
        <v>2138</v>
      </c>
      <c r="I2911" t="s">
        <v>2138</v>
      </c>
      <c r="J2911" t="s">
        <v>2139</v>
      </c>
      <c r="K2911" t="s">
        <v>5009</v>
      </c>
    </row>
    <row r="2912" spans="3:11" x14ac:dyDescent="0.3">
      <c r="C2912" t="s">
        <v>5010</v>
      </c>
      <c r="D2912" t="s">
        <v>472</v>
      </c>
      <c r="E2912" t="s">
        <v>2141</v>
      </c>
      <c r="F2912" t="s">
        <v>2137</v>
      </c>
      <c r="G2912" t="s">
        <v>2138</v>
      </c>
      <c r="H2912" t="s">
        <v>2138</v>
      </c>
      <c r="I2912" t="s">
        <v>2138</v>
      </c>
      <c r="J2912" t="s">
        <v>2139</v>
      </c>
      <c r="K2912" t="s">
        <v>5011</v>
      </c>
    </row>
    <row r="2913" spans="3:11" x14ac:dyDescent="0.3">
      <c r="C2913" t="s">
        <v>5012</v>
      </c>
      <c r="D2913" t="s">
        <v>472</v>
      </c>
      <c r="E2913" t="s">
        <v>2141</v>
      </c>
      <c r="F2913" t="s">
        <v>2137</v>
      </c>
      <c r="G2913" t="s">
        <v>2138</v>
      </c>
      <c r="H2913" t="s">
        <v>2138</v>
      </c>
      <c r="I2913" t="s">
        <v>2138</v>
      </c>
      <c r="J2913" t="s">
        <v>2139</v>
      </c>
      <c r="K2913" t="s">
        <v>5013</v>
      </c>
    </row>
    <row r="2914" spans="3:11" x14ac:dyDescent="0.3">
      <c r="C2914" t="s">
        <v>5014</v>
      </c>
      <c r="D2914" t="s">
        <v>472</v>
      </c>
      <c r="E2914" t="s">
        <v>2141</v>
      </c>
      <c r="F2914" t="s">
        <v>2137</v>
      </c>
      <c r="G2914" t="s">
        <v>2138</v>
      </c>
      <c r="H2914" t="s">
        <v>2138</v>
      </c>
      <c r="I2914" t="s">
        <v>2138</v>
      </c>
      <c r="J2914" t="s">
        <v>2139</v>
      </c>
      <c r="K2914" t="s">
        <v>5015</v>
      </c>
    </row>
    <row r="2915" spans="3:11" x14ac:dyDescent="0.3">
      <c r="C2915" t="s">
        <v>5016</v>
      </c>
      <c r="D2915" t="s">
        <v>472</v>
      </c>
      <c r="E2915" t="s">
        <v>2141</v>
      </c>
      <c r="F2915" t="s">
        <v>2137</v>
      </c>
      <c r="G2915" t="s">
        <v>2138</v>
      </c>
      <c r="H2915" t="s">
        <v>2138</v>
      </c>
      <c r="I2915" t="s">
        <v>2138</v>
      </c>
      <c r="J2915" t="s">
        <v>2139</v>
      </c>
      <c r="K2915" t="s">
        <v>5017</v>
      </c>
    </row>
    <row r="2916" spans="3:11" x14ac:dyDescent="0.3">
      <c r="C2916" t="s">
        <v>5018</v>
      </c>
      <c r="D2916" t="s">
        <v>472</v>
      </c>
      <c r="E2916" t="s">
        <v>2141</v>
      </c>
      <c r="F2916" t="s">
        <v>2137</v>
      </c>
      <c r="G2916" t="s">
        <v>2138</v>
      </c>
      <c r="H2916" t="s">
        <v>2138</v>
      </c>
      <c r="I2916" t="s">
        <v>2138</v>
      </c>
      <c r="J2916" t="s">
        <v>2139</v>
      </c>
      <c r="K2916" t="s">
        <v>5019</v>
      </c>
    </row>
    <row r="2917" spans="3:11" x14ac:dyDescent="0.3">
      <c r="C2917" t="s">
        <v>5020</v>
      </c>
      <c r="D2917" t="s">
        <v>472</v>
      </c>
      <c r="E2917" t="s">
        <v>2141</v>
      </c>
      <c r="F2917" t="s">
        <v>2137</v>
      </c>
      <c r="G2917" t="s">
        <v>2138</v>
      </c>
      <c r="H2917" t="s">
        <v>2138</v>
      </c>
      <c r="I2917" t="s">
        <v>2138</v>
      </c>
      <c r="J2917" t="s">
        <v>2139</v>
      </c>
      <c r="K2917" t="s">
        <v>5021</v>
      </c>
    </row>
    <row r="2918" spans="3:11" x14ac:dyDescent="0.3">
      <c r="C2918" t="s">
        <v>5022</v>
      </c>
      <c r="D2918" t="s">
        <v>472</v>
      </c>
      <c r="E2918" t="s">
        <v>2141</v>
      </c>
      <c r="F2918" t="s">
        <v>2137</v>
      </c>
      <c r="G2918" t="s">
        <v>2138</v>
      </c>
      <c r="H2918" t="s">
        <v>2138</v>
      </c>
      <c r="I2918" t="s">
        <v>2138</v>
      </c>
      <c r="J2918" t="s">
        <v>2139</v>
      </c>
      <c r="K2918" t="s">
        <v>5023</v>
      </c>
    </row>
    <row r="2919" spans="3:11" x14ac:dyDescent="0.3">
      <c r="C2919" t="s">
        <v>5024</v>
      </c>
      <c r="D2919" t="s">
        <v>472</v>
      </c>
      <c r="E2919" t="s">
        <v>2141</v>
      </c>
      <c r="F2919" t="s">
        <v>2137</v>
      </c>
      <c r="G2919" t="s">
        <v>2138</v>
      </c>
      <c r="H2919" t="s">
        <v>2138</v>
      </c>
      <c r="I2919" t="s">
        <v>2138</v>
      </c>
      <c r="J2919" t="s">
        <v>2139</v>
      </c>
      <c r="K2919" t="s">
        <v>5025</v>
      </c>
    </row>
    <row r="2920" spans="3:11" x14ac:dyDescent="0.3">
      <c r="C2920" t="s">
        <v>5026</v>
      </c>
      <c r="D2920" t="s">
        <v>472</v>
      </c>
      <c r="E2920" t="s">
        <v>2141</v>
      </c>
      <c r="F2920" t="s">
        <v>2137</v>
      </c>
      <c r="G2920" t="s">
        <v>2138</v>
      </c>
      <c r="H2920" t="s">
        <v>2138</v>
      </c>
      <c r="I2920" t="s">
        <v>2138</v>
      </c>
      <c r="J2920" t="s">
        <v>2139</v>
      </c>
      <c r="K2920" t="s">
        <v>5027</v>
      </c>
    </row>
    <row r="2921" spans="3:11" x14ac:dyDescent="0.3">
      <c r="C2921" t="s">
        <v>5028</v>
      </c>
      <c r="D2921" t="s">
        <v>472</v>
      </c>
      <c r="E2921" t="s">
        <v>2141</v>
      </c>
      <c r="F2921" t="s">
        <v>2137</v>
      </c>
      <c r="G2921" t="s">
        <v>2138</v>
      </c>
      <c r="H2921" t="s">
        <v>2138</v>
      </c>
      <c r="I2921" t="s">
        <v>2138</v>
      </c>
      <c r="J2921" t="s">
        <v>2139</v>
      </c>
      <c r="K2921" t="s">
        <v>5029</v>
      </c>
    </row>
    <row r="2922" spans="3:11" x14ac:dyDescent="0.3">
      <c r="C2922" t="s">
        <v>5030</v>
      </c>
      <c r="D2922" t="s">
        <v>472</v>
      </c>
      <c r="E2922" t="s">
        <v>2141</v>
      </c>
      <c r="F2922" t="s">
        <v>2137</v>
      </c>
      <c r="G2922" t="s">
        <v>2138</v>
      </c>
      <c r="H2922" t="s">
        <v>2138</v>
      </c>
      <c r="I2922" t="s">
        <v>2138</v>
      </c>
      <c r="J2922" t="s">
        <v>2139</v>
      </c>
      <c r="K2922" t="s">
        <v>5031</v>
      </c>
    </row>
    <row r="2923" spans="3:11" x14ac:dyDescent="0.3">
      <c r="C2923" t="s">
        <v>5032</v>
      </c>
      <c r="D2923" t="s">
        <v>472</v>
      </c>
      <c r="E2923" t="s">
        <v>2141</v>
      </c>
      <c r="F2923" t="s">
        <v>2137</v>
      </c>
      <c r="G2923" t="s">
        <v>2138</v>
      </c>
      <c r="H2923" t="s">
        <v>2138</v>
      </c>
      <c r="I2923" t="s">
        <v>2138</v>
      </c>
      <c r="J2923" t="s">
        <v>2139</v>
      </c>
      <c r="K2923" t="s">
        <v>5033</v>
      </c>
    </row>
    <row r="2924" spans="3:11" x14ac:dyDescent="0.3">
      <c r="C2924" t="s">
        <v>5034</v>
      </c>
      <c r="D2924" t="s">
        <v>472</v>
      </c>
      <c r="E2924" t="s">
        <v>2141</v>
      </c>
      <c r="F2924" t="s">
        <v>2137</v>
      </c>
      <c r="G2924" t="s">
        <v>2138</v>
      </c>
      <c r="H2924" t="s">
        <v>2138</v>
      </c>
      <c r="I2924" t="s">
        <v>2138</v>
      </c>
      <c r="J2924" t="s">
        <v>2139</v>
      </c>
      <c r="K2924" t="s">
        <v>5035</v>
      </c>
    </row>
    <row r="2925" spans="3:11" x14ac:dyDescent="0.3">
      <c r="C2925" t="s">
        <v>5036</v>
      </c>
      <c r="D2925" t="s">
        <v>472</v>
      </c>
      <c r="E2925" t="s">
        <v>2141</v>
      </c>
      <c r="F2925" t="s">
        <v>2137</v>
      </c>
      <c r="G2925" t="s">
        <v>2138</v>
      </c>
      <c r="H2925" t="s">
        <v>2138</v>
      </c>
      <c r="I2925" t="s">
        <v>2138</v>
      </c>
      <c r="J2925" t="s">
        <v>2139</v>
      </c>
      <c r="K2925" t="s">
        <v>5037</v>
      </c>
    </row>
    <row r="2926" spans="3:11" x14ac:dyDescent="0.3">
      <c r="C2926" t="s">
        <v>5038</v>
      </c>
      <c r="D2926" t="s">
        <v>472</v>
      </c>
      <c r="E2926" t="s">
        <v>2141</v>
      </c>
      <c r="F2926" t="s">
        <v>2137</v>
      </c>
      <c r="G2926" t="s">
        <v>2138</v>
      </c>
      <c r="H2926" t="s">
        <v>2138</v>
      </c>
      <c r="I2926" t="s">
        <v>2138</v>
      </c>
      <c r="J2926" t="s">
        <v>2139</v>
      </c>
      <c r="K2926" t="s">
        <v>5039</v>
      </c>
    </row>
    <row r="2927" spans="3:11" x14ac:dyDescent="0.3">
      <c r="C2927" t="s">
        <v>5040</v>
      </c>
      <c r="D2927" t="s">
        <v>472</v>
      </c>
      <c r="E2927" t="s">
        <v>2141</v>
      </c>
      <c r="F2927" t="s">
        <v>2137</v>
      </c>
      <c r="G2927" t="s">
        <v>2138</v>
      </c>
      <c r="H2927" t="s">
        <v>2138</v>
      </c>
      <c r="I2927" t="s">
        <v>2138</v>
      </c>
      <c r="J2927" t="s">
        <v>2139</v>
      </c>
      <c r="K2927" t="s">
        <v>5041</v>
      </c>
    </row>
    <row r="2928" spans="3:11" x14ac:dyDescent="0.3">
      <c r="C2928" t="s">
        <v>5042</v>
      </c>
      <c r="D2928" t="s">
        <v>472</v>
      </c>
      <c r="E2928" t="s">
        <v>2141</v>
      </c>
      <c r="F2928" t="s">
        <v>2137</v>
      </c>
      <c r="G2928" t="s">
        <v>2138</v>
      </c>
      <c r="H2928" t="s">
        <v>2138</v>
      </c>
      <c r="I2928" t="s">
        <v>2138</v>
      </c>
      <c r="J2928" t="s">
        <v>2139</v>
      </c>
      <c r="K2928" t="s">
        <v>5043</v>
      </c>
    </row>
    <row r="2929" spans="3:11" x14ac:dyDescent="0.3">
      <c r="C2929" t="s">
        <v>5044</v>
      </c>
      <c r="D2929" t="s">
        <v>472</v>
      </c>
      <c r="E2929" t="s">
        <v>2141</v>
      </c>
      <c r="F2929" t="s">
        <v>2137</v>
      </c>
      <c r="G2929" t="s">
        <v>2138</v>
      </c>
      <c r="H2929" t="s">
        <v>2138</v>
      </c>
      <c r="I2929" t="s">
        <v>2138</v>
      </c>
      <c r="J2929" t="s">
        <v>2139</v>
      </c>
      <c r="K2929" t="s">
        <v>5045</v>
      </c>
    </row>
    <row r="2930" spans="3:11" x14ac:dyDescent="0.3">
      <c r="C2930" t="s">
        <v>5046</v>
      </c>
      <c r="D2930" t="s">
        <v>472</v>
      </c>
      <c r="E2930" t="s">
        <v>2141</v>
      </c>
      <c r="F2930" t="s">
        <v>2137</v>
      </c>
      <c r="G2930" t="s">
        <v>2138</v>
      </c>
      <c r="H2930" t="s">
        <v>2138</v>
      </c>
      <c r="I2930" t="s">
        <v>2138</v>
      </c>
      <c r="J2930" t="s">
        <v>2139</v>
      </c>
      <c r="K2930" t="s">
        <v>5047</v>
      </c>
    </row>
    <row r="2931" spans="3:11" x14ac:dyDescent="0.3">
      <c r="C2931" t="s">
        <v>5048</v>
      </c>
      <c r="D2931" t="s">
        <v>472</v>
      </c>
      <c r="E2931" t="s">
        <v>2141</v>
      </c>
      <c r="F2931" t="s">
        <v>2137</v>
      </c>
      <c r="G2931" t="s">
        <v>2138</v>
      </c>
      <c r="H2931" t="s">
        <v>2138</v>
      </c>
      <c r="I2931" t="s">
        <v>2138</v>
      </c>
      <c r="J2931" t="s">
        <v>2139</v>
      </c>
      <c r="K2931" t="s">
        <v>5049</v>
      </c>
    </row>
    <row r="2932" spans="3:11" x14ac:dyDescent="0.3">
      <c r="C2932" t="s">
        <v>5050</v>
      </c>
      <c r="D2932" t="s">
        <v>472</v>
      </c>
      <c r="E2932" t="s">
        <v>2141</v>
      </c>
      <c r="F2932" t="s">
        <v>2137</v>
      </c>
      <c r="G2932" t="s">
        <v>2138</v>
      </c>
      <c r="H2932" t="s">
        <v>2138</v>
      </c>
      <c r="I2932" t="s">
        <v>2138</v>
      </c>
      <c r="J2932" t="s">
        <v>2139</v>
      </c>
      <c r="K2932" t="s">
        <v>5051</v>
      </c>
    </row>
    <row r="2933" spans="3:11" x14ac:dyDescent="0.3">
      <c r="C2933" t="s">
        <v>5052</v>
      </c>
      <c r="D2933" t="s">
        <v>472</v>
      </c>
      <c r="E2933" t="s">
        <v>2141</v>
      </c>
      <c r="F2933" t="s">
        <v>2137</v>
      </c>
      <c r="G2933" t="s">
        <v>2138</v>
      </c>
      <c r="H2933" t="s">
        <v>2138</v>
      </c>
      <c r="I2933" t="s">
        <v>2138</v>
      </c>
      <c r="J2933" t="s">
        <v>2139</v>
      </c>
      <c r="K2933" t="s">
        <v>5053</v>
      </c>
    </row>
    <row r="2934" spans="3:11" x14ac:dyDescent="0.3">
      <c r="C2934" t="s">
        <v>5054</v>
      </c>
      <c r="D2934" t="s">
        <v>472</v>
      </c>
      <c r="E2934" t="s">
        <v>2141</v>
      </c>
      <c r="F2934" t="s">
        <v>2137</v>
      </c>
      <c r="G2934" t="s">
        <v>2138</v>
      </c>
      <c r="H2934" t="s">
        <v>2138</v>
      </c>
      <c r="I2934" t="s">
        <v>2138</v>
      </c>
      <c r="J2934" t="s">
        <v>2139</v>
      </c>
      <c r="K2934" t="s">
        <v>5055</v>
      </c>
    </row>
    <row r="2935" spans="3:11" x14ac:dyDescent="0.3">
      <c r="C2935" t="s">
        <v>5056</v>
      </c>
      <c r="D2935" t="s">
        <v>472</v>
      </c>
      <c r="E2935" t="s">
        <v>2141</v>
      </c>
      <c r="F2935" t="s">
        <v>2137</v>
      </c>
      <c r="G2935" t="s">
        <v>2138</v>
      </c>
      <c r="H2935" t="s">
        <v>2138</v>
      </c>
      <c r="I2935" t="s">
        <v>2138</v>
      </c>
      <c r="J2935" t="s">
        <v>2139</v>
      </c>
      <c r="K2935" t="s">
        <v>5057</v>
      </c>
    </row>
    <row r="2936" spans="3:11" x14ac:dyDescent="0.3">
      <c r="C2936" t="s">
        <v>5058</v>
      </c>
      <c r="D2936" t="s">
        <v>472</v>
      </c>
      <c r="E2936" t="s">
        <v>2141</v>
      </c>
      <c r="F2936" t="s">
        <v>2137</v>
      </c>
      <c r="G2936" t="s">
        <v>2138</v>
      </c>
      <c r="H2936" t="s">
        <v>2138</v>
      </c>
      <c r="I2936" t="s">
        <v>2138</v>
      </c>
      <c r="J2936" t="s">
        <v>2139</v>
      </c>
      <c r="K2936" t="s">
        <v>5059</v>
      </c>
    </row>
    <row r="2937" spans="3:11" x14ac:dyDescent="0.3">
      <c r="C2937" t="s">
        <v>5060</v>
      </c>
      <c r="D2937" t="s">
        <v>472</v>
      </c>
      <c r="E2937" t="s">
        <v>2141</v>
      </c>
      <c r="F2937" t="s">
        <v>2137</v>
      </c>
      <c r="G2937" t="s">
        <v>2138</v>
      </c>
      <c r="H2937" t="s">
        <v>2138</v>
      </c>
      <c r="I2937" t="s">
        <v>2138</v>
      </c>
      <c r="J2937" t="s">
        <v>2139</v>
      </c>
      <c r="K2937" t="s">
        <v>5061</v>
      </c>
    </row>
    <row r="2938" spans="3:11" x14ac:dyDescent="0.3">
      <c r="C2938" t="s">
        <v>5062</v>
      </c>
      <c r="D2938" t="s">
        <v>472</v>
      </c>
      <c r="E2938" t="s">
        <v>2141</v>
      </c>
      <c r="F2938" t="s">
        <v>2137</v>
      </c>
      <c r="G2938" t="s">
        <v>2138</v>
      </c>
      <c r="H2938" t="s">
        <v>2138</v>
      </c>
      <c r="I2938" t="s">
        <v>2138</v>
      </c>
      <c r="J2938" t="s">
        <v>2139</v>
      </c>
      <c r="K2938" t="s">
        <v>5063</v>
      </c>
    </row>
    <row r="2939" spans="3:11" x14ac:dyDescent="0.3">
      <c r="C2939" t="s">
        <v>5064</v>
      </c>
      <c r="D2939" t="s">
        <v>472</v>
      </c>
      <c r="E2939" t="s">
        <v>2141</v>
      </c>
      <c r="F2939" t="s">
        <v>2137</v>
      </c>
      <c r="G2939" t="s">
        <v>2138</v>
      </c>
      <c r="H2939" t="s">
        <v>2138</v>
      </c>
      <c r="I2939" t="s">
        <v>2138</v>
      </c>
      <c r="J2939" t="s">
        <v>2139</v>
      </c>
      <c r="K2939" t="s">
        <v>5065</v>
      </c>
    </row>
    <row r="2940" spans="3:11" x14ac:dyDescent="0.3">
      <c r="C2940" t="s">
        <v>5066</v>
      </c>
      <c r="D2940" t="s">
        <v>472</v>
      </c>
      <c r="E2940" t="s">
        <v>2141</v>
      </c>
      <c r="F2940" t="s">
        <v>2137</v>
      </c>
      <c r="G2940" t="s">
        <v>2138</v>
      </c>
      <c r="H2940" t="s">
        <v>2138</v>
      </c>
      <c r="I2940" t="s">
        <v>2138</v>
      </c>
      <c r="J2940" t="s">
        <v>2139</v>
      </c>
      <c r="K2940" t="s">
        <v>5067</v>
      </c>
    </row>
    <row r="2941" spans="3:11" x14ac:dyDescent="0.3">
      <c r="C2941" t="s">
        <v>5068</v>
      </c>
      <c r="D2941" t="s">
        <v>472</v>
      </c>
      <c r="E2941" t="s">
        <v>2141</v>
      </c>
      <c r="F2941" t="s">
        <v>2137</v>
      </c>
      <c r="G2941" t="s">
        <v>2138</v>
      </c>
      <c r="H2941" t="s">
        <v>2138</v>
      </c>
      <c r="I2941" t="s">
        <v>2138</v>
      </c>
      <c r="J2941" t="s">
        <v>2139</v>
      </c>
      <c r="K2941" t="s">
        <v>5069</v>
      </c>
    </row>
    <row r="2942" spans="3:11" x14ac:dyDescent="0.3">
      <c r="C2942" t="s">
        <v>5070</v>
      </c>
      <c r="D2942" t="s">
        <v>472</v>
      </c>
      <c r="E2942" t="s">
        <v>2141</v>
      </c>
      <c r="F2942" t="s">
        <v>2137</v>
      </c>
      <c r="G2942" t="s">
        <v>2138</v>
      </c>
      <c r="H2942" t="s">
        <v>2138</v>
      </c>
      <c r="I2942" t="s">
        <v>2138</v>
      </c>
      <c r="J2942" t="s">
        <v>2139</v>
      </c>
      <c r="K2942" t="s">
        <v>5071</v>
      </c>
    </row>
    <row r="2943" spans="3:11" x14ac:dyDescent="0.3">
      <c r="C2943" t="s">
        <v>5072</v>
      </c>
      <c r="D2943" t="s">
        <v>472</v>
      </c>
      <c r="E2943" t="s">
        <v>2141</v>
      </c>
      <c r="F2943" t="s">
        <v>2137</v>
      </c>
      <c r="G2943" t="s">
        <v>2138</v>
      </c>
      <c r="H2943" t="s">
        <v>2138</v>
      </c>
      <c r="I2943" t="s">
        <v>2138</v>
      </c>
      <c r="J2943" t="s">
        <v>2139</v>
      </c>
      <c r="K2943" t="s">
        <v>5073</v>
      </c>
    </row>
    <row r="2944" spans="3:11" x14ac:dyDescent="0.3">
      <c r="C2944" t="s">
        <v>5074</v>
      </c>
      <c r="D2944" t="s">
        <v>472</v>
      </c>
      <c r="E2944" t="s">
        <v>2141</v>
      </c>
      <c r="F2944" t="s">
        <v>2137</v>
      </c>
      <c r="G2944" t="s">
        <v>2138</v>
      </c>
      <c r="H2944" t="s">
        <v>2138</v>
      </c>
      <c r="I2944" t="s">
        <v>2138</v>
      </c>
      <c r="J2944" t="s">
        <v>2139</v>
      </c>
      <c r="K2944" t="s">
        <v>5075</v>
      </c>
    </row>
    <row r="2945" spans="3:11" x14ac:dyDescent="0.3">
      <c r="C2945" t="s">
        <v>5076</v>
      </c>
      <c r="D2945" t="s">
        <v>472</v>
      </c>
      <c r="E2945" t="s">
        <v>2141</v>
      </c>
      <c r="F2945" t="s">
        <v>2137</v>
      </c>
      <c r="G2945" t="s">
        <v>2138</v>
      </c>
      <c r="H2945" t="s">
        <v>2138</v>
      </c>
      <c r="I2945" t="s">
        <v>2138</v>
      </c>
      <c r="J2945" t="s">
        <v>2139</v>
      </c>
      <c r="K2945" t="s">
        <v>5077</v>
      </c>
    </row>
    <row r="2946" spans="3:11" x14ac:dyDescent="0.3">
      <c r="C2946" t="s">
        <v>5078</v>
      </c>
      <c r="D2946" t="s">
        <v>472</v>
      </c>
      <c r="E2946" t="s">
        <v>2141</v>
      </c>
      <c r="F2946" t="s">
        <v>2137</v>
      </c>
      <c r="G2946" t="s">
        <v>2138</v>
      </c>
      <c r="H2946" t="s">
        <v>2138</v>
      </c>
      <c r="I2946" t="s">
        <v>2138</v>
      </c>
      <c r="J2946" t="s">
        <v>2139</v>
      </c>
      <c r="K2946" t="s">
        <v>5079</v>
      </c>
    </row>
    <row r="2947" spans="3:11" x14ac:dyDescent="0.3">
      <c r="C2947" t="s">
        <v>5080</v>
      </c>
      <c r="D2947" t="s">
        <v>472</v>
      </c>
      <c r="E2947" t="s">
        <v>2141</v>
      </c>
      <c r="F2947" t="s">
        <v>2137</v>
      </c>
      <c r="G2947" t="s">
        <v>2138</v>
      </c>
      <c r="H2947" t="s">
        <v>2138</v>
      </c>
      <c r="I2947" t="s">
        <v>2138</v>
      </c>
      <c r="J2947" t="s">
        <v>2139</v>
      </c>
      <c r="K2947" t="s">
        <v>5081</v>
      </c>
    </row>
    <row r="2948" spans="3:11" x14ac:dyDescent="0.3">
      <c r="C2948" t="s">
        <v>5082</v>
      </c>
      <c r="D2948" t="s">
        <v>472</v>
      </c>
      <c r="E2948" t="s">
        <v>2141</v>
      </c>
      <c r="F2948" t="s">
        <v>2137</v>
      </c>
      <c r="G2948" t="s">
        <v>2138</v>
      </c>
      <c r="H2948" t="s">
        <v>2138</v>
      </c>
      <c r="I2948" t="s">
        <v>2138</v>
      </c>
      <c r="J2948" t="s">
        <v>2139</v>
      </c>
      <c r="K2948" t="s">
        <v>5083</v>
      </c>
    </row>
    <row r="2949" spans="3:11" x14ac:dyDescent="0.3">
      <c r="C2949" t="s">
        <v>5084</v>
      </c>
      <c r="D2949" t="s">
        <v>472</v>
      </c>
      <c r="E2949" t="s">
        <v>2141</v>
      </c>
      <c r="F2949" t="s">
        <v>2137</v>
      </c>
      <c r="G2949" t="s">
        <v>2138</v>
      </c>
      <c r="H2949" t="s">
        <v>2138</v>
      </c>
      <c r="I2949" t="s">
        <v>2138</v>
      </c>
      <c r="J2949" t="s">
        <v>2139</v>
      </c>
      <c r="K2949" t="s">
        <v>5085</v>
      </c>
    </row>
    <row r="2950" spans="3:11" x14ac:dyDescent="0.3">
      <c r="C2950" t="s">
        <v>5086</v>
      </c>
      <c r="D2950" t="s">
        <v>472</v>
      </c>
      <c r="E2950" t="s">
        <v>2141</v>
      </c>
      <c r="F2950" t="s">
        <v>2137</v>
      </c>
      <c r="G2950" t="s">
        <v>2138</v>
      </c>
      <c r="H2950" t="s">
        <v>2138</v>
      </c>
      <c r="I2950" t="s">
        <v>2138</v>
      </c>
      <c r="J2950" t="s">
        <v>2139</v>
      </c>
      <c r="K2950" t="s">
        <v>5087</v>
      </c>
    </row>
    <row r="2951" spans="3:11" x14ac:dyDescent="0.3">
      <c r="C2951" t="s">
        <v>5088</v>
      </c>
      <c r="D2951" t="s">
        <v>472</v>
      </c>
      <c r="E2951" t="s">
        <v>2141</v>
      </c>
      <c r="F2951" t="s">
        <v>2137</v>
      </c>
      <c r="G2951" t="s">
        <v>2138</v>
      </c>
      <c r="H2951" t="s">
        <v>2138</v>
      </c>
      <c r="I2951" t="s">
        <v>2138</v>
      </c>
      <c r="J2951" t="s">
        <v>2139</v>
      </c>
      <c r="K2951" t="s">
        <v>5089</v>
      </c>
    </row>
    <row r="2952" spans="3:11" x14ac:dyDescent="0.3">
      <c r="C2952" t="s">
        <v>5090</v>
      </c>
      <c r="D2952" t="s">
        <v>472</v>
      </c>
      <c r="E2952" t="s">
        <v>2141</v>
      </c>
      <c r="F2952" t="s">
        <v>2137</v>
      </c>
      <c r="G2952" t="s">
        <v>2138</v>
      </c>
      <c r="H2952" t="s">
        <v>2138</v>
      </c>
      <c r="I2952" t="s">
        <v>2138</v>
      </c>
      <c r="J2952" t="s">
        <v>2139</v>
      </c>
      <c r="K2952" t="s">
        <v>5091</v>
      </c>
    </row>
    <row r="2953" spans="3:11" x14ac:dyDescent="0.3">
      <c r="C2953" t="s">
        <v>5092</v>
      </c>
      <c r="D2953" t="s">
        <v>472</v>
      </c>
      <c r="E2953" t="s">
        <v>2141</v>
      </c>
      <c r="F2953" t="s">
        <v>2137</v>
      </c>
      <c r="G2953" t="s">
        <v>2138</v>
      </c>
      <c r="H2953" t="s">
        <v>2138</v>
      </c>
      <c r="I2953" t="s">
        <v>2138</v>
      </c>
      <c r="J2953" t="s">
        <v>2139</v>
      </c>
      <c r="K2953" t="s">
        <v>5093</v>
      </c>
    </row>
    <row r="2954" spans="3:11" x14ac:dyDescent="0.3">
      <c r="C2954" t="s">
        <v>5094</v>
      </c>
      <c r="D2954" t="s">
        <v>472</v>
      </c>
      <c r="E2954" t="s">
        <v>2141</v>
      </c>
      <c r="F2954" t="s">
        <v>2137</v>
      </c>
      <c r="G2954" t="s">
        <v>2138</v>
      </c>
      <c r="H2954" t="s">
        <v>2138</v>
      </c>
      <c r="I2954" t="s">
        <v>2138</v>
      </c>
      <c r="J2954" t="s">
        <v>2139</v>
      </c>
      <c r="K2954" t="s">
        <v>5095</v>
      </c>
    </row>
    <row r="2955" spans="3:11" x14ac:dyDescent="0.3">
      <c r="C2955" t="s">
        <v>5096</v>
      </c>
      <c r="D2955" t="s">
        <v>472</v>
      </c>
      <c r="E2955" t="s">
        <v>2141</v>
      </c>
      <c r="F2955" t="s">
        <v>2137</v>
      </c>
      <c r="G2955" t="s">
        <v>2138</v>
      </c>
      <c r="H2955" t="s">
        <v>2138</v>
      </c>
      <c r="I2955" t="s">
        <v>2138</v>
      </c>
      <c r="J2955" t="s">
        <v>2139</v>
      </c>
      <c r="K2955" t="s">
        <v>5097</v>
      </c>
    </row>
    <row r="2956" spans="3:11" x14ac:dyDescent="0.3">
      <c r="C2956" t="s">
        <v>5098</v>
      </c>
      <c r="D2956" t="s">
        <v>472</v>
      </c>
      <c r="E2956" t="s">
        <v>2141</v>
      </c>
      <c r="F2956" t="s">
        <v>2137</v>
      </c>
      <c r="G2956" t="s">
        <v>2138</v>
      </c>
      <c r="H2956" t="s">
        <v>2138</v>
      </c>
      <c r="I2956" t="s">
        <v>2138</v>
      </c>
      <c r="J2956" t="s">
        <v>2139</v>
      </c>
      <c r="K2956" t="s">
        <v>5099</v>
      </c>
    </row>
    <row r="2957" spans="3:11" x14ac:dyDescent="0.3">
      <c r="C2957" t="s">
        <v>5100</v>
      </c>
      <c r="D2957" t="s">
        <v>472</v>
      </c>
      <c r="E2957" t="s">
        <v>2141</v>
      </c>
      <c r="F2957" t="s">
        <v>2137</v>
      </c>
      <c r="G2957" t="s">
        <v>2138</v>
      </c>
      <c r="H2957" t="s">
        <v>2138</v>
      </c>
      <c r="I2957" t="s">
        <v>2138</v>
      </c>
      <c r="J2957" t="s">
        <v>2139</v>
      </c>
      <c r="K2957" t="s">
        <v>5101</v>
      </c>
    </row>
    <row r="2958" spans="3:11" x14ac:dyDescent="0.3">
      <c r="C2958" t="s">
        <v>1115</v>
      </c>
      <c r="D2958" t="s">
        <v>472</v>
      </c>
      <c r="E2958" t="s">
        <v>2141</v>
      </c>
      <c r="F2958" t="s">
        <v>2137</v>
      </c>
      <c r="G2958" t="s">
        <v>2138</v>
      </c>
      <c r="H2958" t="s">
        <v>2138</v>
      </c>
      <c r="I2958" t="s">
        <v>2138</v>
      </c>
      <c r="J2958" t="s">
        <v>2139</v>
      </c>
      <c r="K2958" t="s">
        <v>5102</v>
      </c>
    </row>
    <row r="2959" spans="3:11" x14ac:dyDescent="0.3">
      <c r="C2959" t="s">
        <v>1208</v>
      </c>
      <c r="D2959" t="s">
        <v>472</v>
      </c>
      <c r="E2959" t="s">
        <v>2141</v>
      </c>
      <c r="F2959" t="s">
        <v>2137</v>
      </c>
      <c r="G2959" t="s">
        <v>2138</v>
      </c>
      <c r="H2959" t="s">
        <v>2138</v>
      </c>
      <c r="I2959" t="s">
        <v>2138</v>
      </c>
      <c r="J2959" t="s">
        <v>2139</v>
      </c>
      <c r="K2959" t="s">
        <v>5103</v>
      </c>
    </row>
    <row r="2960" spans="3:11" x14ac:dyDescent="0.3">
      <c r="C2960" t="s">
        <v>2032</v>
      </c>
      <c r="D2960" t="s">
        <v>472</v>
      </c>
      <c r="E2960" t="s">
        <v>2141</v>
      </c>
      <c r="F2960" t="s">
        <v>2137</v>
      </c>
      <c r="G2960" t="s">
        <v>2138</v>
      </c>
      <c r="H2960" t="s">
        <v>2138</v>
      </c>
      <c r="I2960" t="s">
        <v>2138</v>
      </c>
      <c r="J2960" t="s">
        <v>2139</v>
      </c>
      <c r="K2960" t="s">
        <v>5104</v>
      </c>
    </row>
    <row r="2961" spans="3:11" x14ac:dyDescent="0.3">
      <c r="C2961" t="s">
        <v>5105</v>
      </c>
      <c r="D2961" t="s">
        <v>472</v>
      </c>
      <c r="E2961" t="s">
        <v>2136</v>
      </c>
      <c r="F2961" t="s">
        <v>2137</v>
      </c>
      <c r="G2961" t="s">
        <v>2138</v>
      </c>
      <c r="H2961" t="s">
        <v>2138</v>
      </c>
      <c r="I2961" t="s">
        <v>2138</v>
      </c>
      <c r="J2961" t="s">
        <v>2139</v>
      </c>
      <c r="K2961" t="s">
        <v>5106</v>
      </c>
    </row>
    <row r="2962" spans="3:11" x14ac:dyDescent="0.3">
      <c r="C2962" t="s">
        <v>533</v>
      </c>
      <c r="D2962" t="s">
        <v>472</v>
      </c>
      <c r="E2962" t="s">
        <v>2141</v>
      </c>
      <c r="F2962" t="s">
        <v>2137</v>
      </c>
      <c r="G2962" t="s">
        <v>2138</v>
      </c>
      <c r="H2962" t="s">
        <v>2138</v>
      </c>
      <c r="I2962" t="s">
        <v>2138</v>
      </c>
      <c r="J2962" t="s">
        <v>2139</v>
      </c>
      <c r="K2962" t="s">
        <v>5107</v>
      </c>
    </row>
    <row r="2963" spans="3:11" x14ac:dyDescent="0.3">
      <c r="C2963" t="s">
        <v>566</v>
      </c>
      <c r="D2963" t="s">
        <v>472</v>
      </c>
      <c r="E2963" t="s">
        <v>2141</v>
      </c>
      <c r="F2963" t="s">
        <v>2137</v>
      </c>
      <c r="G2963" t="s">
        <v>2138</v>
      </c>
      <c r="H2963" t="s">
        <v>2138</v>
      </c>
      <c r="I2963" t="s">
        <v>2138</v>
      </c>
      <c r="J2963" t="s">
        <v>2139</v>
      </c>
      <c r="K2963" t="s">
        <v>5108</v>
      </c>
    </row>
    <row r="2964" spans="3:11" x14ac:dyDescent="0.3">
      <c r="C2964" t="s">
        <v>628</v>
      </c>
      <c r="D2964" t="s">
        <v>472</v>
      </c>
      <c r="E2964" t="s">
        <v>2141</v>
      </c>
      <c r="F2964" t="s">
        <v>2137</v>
      </c>
      <c r="G2964" t="s">
        <v>2138</v>
      </c>
      <c r="H2964" t="s">
        <v>2138</v>
      </c>
      <c r="I2964" t="s">
        <v>2138</v>
      </c>
      <c r="J2964" t="s">
        <v>2139</v>
      </c>
      <c r="K2964" t="s">
        <v>5109</v>
      </c>
    </row>
    <row r="2965" spans="3:11" x14ac:dyDescent="0.3">
      <c r="C2965" t="s">
        <v>704</v>
      </c>
      <c r="D2965" t="s">
        <v>472</v>
      </c>
      <c r="E2965" t="s">
        <v>2141</v>
      </c>
      <c r="F2965" t="s">
        <v>2137</v>
      </c>
      <c r="G2965" t="s">
        <v>2138</v>
      </c>
      <c r="H2965" t="s">
        <v>2138</v>
      </c>
      <c r="I2965" t="s">
        <v>2138</v>
      </c>
      <c r="J2965" t="s">
        <v>2139</v>
      </c>
      <c r="K2965" t="s">
        <v>5110</v>
      </c>
    </row>
    <row r="2966" spans="3:11" x14ac:dyDescent="0.3">
      <c r="C2966" t="s">
        <v>5111</v>
      </c>
      <c r="D2966" t="s">
        <v>472</v>
      </c>
      <c r="E2966" t="s">
        <v>2141</v>
      </c>
      <c r="F2966" t="s">
        <v>2137</v>
      </c>
      <c r="G2966" t="s">
        <v>2138</v>
      </c>
      <c r="H2966" t="s">
        <v>2138</v>
      </c>
      <c r="I2966" t="s">
        <v>2138</v>
      </c>
      <c r="J2966" t="s">
        <v>2139</v>
      </c>
      <c r="K2966" t="s">
        <v>5112</v>
      </c>
    </row>
    <row r="2967" spans="3:11" x14ac:dyDescent="0.3">
      <c r="C2967" t="s">
        <v>758</v>
      </c>
      <c r="D2967" t="s">
        <v>472</v>
      </c>
      <c r="E2967" t="s">
        <v>2141</v>
      </c>
      <c r="F2967" t="s">
        <v>2137</v>
      </c>
      <c r="G2967" t="s">
        <v>2138</v>
      </c>
      <c r="H2967" t="s">
        <v>2138</v>
      </c>
      <c r="I2967" t="s">
        <v>2138</v>
      </c>
      <c r="J2967" t="s">
        <v>2139</v>
      </c>
      <c r="K2967" t="s">
        <v>5113</v>
      </c>
    </row>
    <row r="2968" spans="3:11" x14ac:dyDescent="0.3">
      <c r="C2968" t="s">
        <v>535</v>
      </c>
      <c r="D2968" t="s">
        <v>472</v>
      </c>
      <c r="E2968" t="s">
        <v>2141</v>
      </c>
      <c r="F2968" t="s">
        <v>2137</v>
      </c>
      <c r="G2968" t="s">
        <v>2138</v>
      </c>
      <c r="H2968" t="s">
        <v>2138</v>
      </c>
      <c r="I2968" t="s">
        <v>2138</v>
      </c>
      <c r="J2968" t="s">
        <v>2139</v>
      </c>
      <c r="K2968" t="s">
        <v>5114</v>
      </c>
    </row>
    <row r="2969" spans="3:11" x14ac:dyDescent="0.3">
      <c r="C2969" t="s">
        <v>513</v>
      </c>
      <c r="D2969" t="s">
        <v>472</v>
      </c>
      <c r="E2969" t="s">
        <v>2141</v>
      </c>
      <c r="F2969" t="s">
        <v>2137</v>
      </c>
      <c r="G2969" t="s">
        <v>2138</v>
      </c>
      <c r="H2969" t="s">
        <v>2138</v>
      </c>
      <c r="I2969" t="s">
        <v>2138</v>
      </c>
      <c r="J2969" t="s">
        <v>2139</v>
      </c>
      <c r="K2969" t="s">
        <v>5115</v>
      </c>
    </row>
    <row r="2970" spans="3:11" x14ac:dyDescent="0.3">
      <c r="C2970" t="s">
        <v>689</v>
      </c>
      <c r="D2970" t="s">
        <v>472</v>
      </c>
      <c r="E2970" t="s">
        <v>2141</v>
      </c>
      <c r="F2970" t="s">
        <v>2137</v>
      </c>
      <c r="G2970" t="s">
        <v>2138</v>
      </c>
      <c r="H2970" t="s">
        <v>2138</v>
      </c>
      <c r="I2970" t="s">
        <v>2138</v>
      </c>
      <c r="J2970" t="s">
        <v>2139</v>
      </c>
      <c r="K2970" t="s">
        <v>5116</v>
      </c>
    </row>
    <row r="2971" spans="3:11" x14ac:dyDescent="0.3">
      <c r="C2971" t="s">
        <v>5752</v>
      </c>
      <c r="D2971" t="s">
        <v>472</v>
      </c>
      <c r="E2971" t="s">
        <v>2141</v>
      </c>
      <c r="F2971" t="s">
        <v>2137</v>
      </c>
      <c r="G2971" t="s">
        <v>2138</v>
      </c>
      <c r="H2971" t="s">
        <v>2138</v>
      </c>
      <c r="I2971" t="s">
        <v>2138</v>
      </c>
      <c r="J2971" t="s">
        <v>2139</v>
      </c>
      <c r="K2971" t="s">
        <v>5753</v>
      </c>
    </row>
    <row r="2972" spans="3:11" x14ac:dyDescent="0.3">
      <c r="C2972" t="s">
        <v>5754</v>
      </c>
      <c r="D2972" t="s">
        <v>472</v>
      </c>
      <c r="E2972" t="s">
        <v>2141</v>
      </c>
      <c r="F2972" t="s">
        <v>2137</v>
      </c>
      <c r="G2972" t="s">
        <v>2138</v>
      </c>
      <c r="H2972" t="s">
        <v>2138</v>
      </c>
      <c r="I2972" t="s">
        <v>2138</v>
      </c>
      <c r="J2972" t="s">
        <v>2139</v>
      </c>
      <c r="K2972" t="s">
        <v>5755</v>
      </c>
    </row>
    <row r="2973" spans="3:11" x14ac:dyDescent="0.3">
      <c r="C2973" t="s">
        <v>5756</v>
      </c>
      <c r="D2973" t="s">
        <v>472</v>
      </c>
      <c r="E2973" t="s">
        <v>2141</v>
      </c>
      <c r="F2973" t="s">
        <v>2137</v>
      </c>
      <c r="G2973" t="s">
        <v>2138</v>
      </c>
      <c r="H2973" t="s">
        <v>2138</v>
      </c>
      <c r="I2973" t="s">
        <v>2138</v>
      </c>
      <c r="J2973" t="s">
        <v>2139</v>
      </c>
      <c r="K2973" t="s">
        <v>5757</v>
      </c>
    </row>
    <row r="2974" spans="3:11" x14ac:dyDescent="0.3">
      <c r="C2974" t="s">
        <v>5758</v>
      </c>
      <c r="D2974" t="s">
        <v>472</v>
      </c>
      <c r="E2974" t="s">
        <v>2141</v>
      </c>
      <c r="F2974" t="s">
        <v>2137</v>
      </c>
      <c r="G2974" t="s">
        <v>2138</v>
      </c>
      <c r="H2974" t="s">
        <v>2138</v>
      </c>
      <c r="I2974" t="s">
        <v>2138</v>
      </c>
      <c r="J2974" t="s">
        <v>2139</v>
      </c>
      <c r="K2974" t="s">
        <v>5759</v>
      </c>
    </row>
    <row r="2975" spans="3:11" x14ac:dyDescent="0.3">
      <c r="C2975" t="s">
        <v>5760</v>
      </c>
      <c r="D2975" t="s">
        <v>472</v>
      </c>
      <c r="E2975" t="s">
        <v>2141</v>
      </c>
      <c r="F2975" t="s">
        <v>2137</v>
      </c>
      <c r="G2975" t="s">
        <v>2138</v>
      </c>
      <c r="H2975" t="s">
        <v>2138</v>
      </c>
      <c r="I2975" t="s">
        <v>2138</v>
      </c>
      <c r="J2975" t="s">
        <v>2139</v>
      </c>
      <c r="K2975" t="s">
        <v>5761</v>
      </c>
    </row>
    <row r="2976" spans="3:11" x14ac:dyDescent="0.3">
      <c r="C2976" t="s">
        <v>537</v>
      </c>
      <c r="D2976" t="s">
        <v>472</v>
      </c>
      <c r="E2976" t="s">
        <v>2141</v>
      </c>
      <c r="F2976" t="s">
        <v>2137</v>
      </c>
      <c r="G2976" t="s">
        <v>2138</v>
      </c>
      <c r="H2976" t="s">
        <v>2138</v>
      </c>
      <c r="I2976" t="s">
        <v>2138</v>
      </c>
      <c r="J2976" t="s">
        <v>2139</v>
      </c>
      <c r="K2976" t="s">
        <v>4846</v>
      </c>
    </row>
    <row r="2977" spans="3:11" x14ac:dyDescent="0.3">
      <c r="C2977" t="s">
        <v>677</v>
      </c>
      <c r="D2977" t="s">
        <v>472</v>
      </c>
      <c r="E2977" t="s">
        <v>2141</v>
      </c>
      <c r="F2977" t="s">
        <v>2137</v>
      </c>
      <c r="G2977" t="s">
        <v>2138</v>
      </c>
      <c r="H2977" t="s">
        <v>2138</v>
      </c>
      <c r="I2977" t="s">
        <v>2138</v>
      </c>
      <c r="J2977" t="s">
        <v>2139</v>
      </c>
      <c r="K2977" t="s">
        <v>4952</v>
      </c>
    </row>
    <row r="2978" spans="3:11" x14ac:dyDescent="0.3">
      <c r="C2978" t="s">
        <v>678</v>
      </c>
      <c r="D2978" t="s">
        <v>472</v>
      </c>
      <c r="E2978" t="s">
        <v>2141</v>
      </c>
      <c r="F2978" t="s">
        <v>2137</v>
      </c>
      <c r="G2978" t="s">
        <v>2138</v>
      </c>
      <c r="H2978" t="s">
        <v>2138</v>
      </c>
      <c r="I2978" t="s">
        <v>2138</v>
      </c>
      <c r="J2978" t="s">
        <v>2139</v>
      </c>
      <c r="K2978" t="s">
        <v>4953</v>
      </c>
    </row>
    <row r="2979" spans="3:11" x14ac:dyDescent="0.3">
      <c r="C2979" t="s">
        <v>679</v>
      </c>
      <c r="D2979" t="s">
        <v>472</v>
      </c>
      <c r="E2979" t="s">
        <v>2141</v>
      </c>
      <c r="F2979" t="s">
        <v>2137</v>
      </c>
      <c r="G2979" t="s">
        <v>2138</v>
      </c>
      <c r="H2979" t="s">
        <v>2138</v>
      </c>
      <c r="I2979" t="s">
        <v>2138</v>
      </c>
      <c r="J2979" t="s">
        <v>2139</v>
      </c>
      <c r="K2979" t="s">
        <v>4954</v>
      </c>
    </row>
    <row r="2980" spans="3:11" x14ac:dyDescent="0.3">
      <c r="C2980" t="s">
        <v>680</v>
      </c>
      <c r="D2980" t="s">
        <v>472</v>
      </c>
      <c r="E2980" t="s">
        <v>2141</v>
      </c>
      <c r="F2980" t="s">
        <v>2137</v>
      </c>
      <c r="G2980" t="s">
        <v>2138</v>
      </c>
      <c r="H2980" t="s">
        <v>2138</v>
      </c>
      <c r="I2980" t="s">
        <v>2138</v>
      </c>
      <c r="J2980" t="s">
        <v>2139</v>
      </c>
      <c r="K2980" t="s">
        <v>4955</v>
      </c>
    </row>
    <row r="2981" spans="3:11" x14ac:dyDescent="0.3">
      <c r="C2981" t="s">
        <v>681</v>
      </c>
      <c r="D2981" t="s">
        <v>472</v>
      </c>
      <c r="E2981" t="s">
        <v>2141</v>
      </c>
      <c r="F2981" t="s">
        <v>2137</v>
      </c>
      <c r="G2981" t="s">
        <v>2138</v>
      </c>
      <c r="H2981" t="s">
        <v>2138</v>
      </c>
      <c r="I2981" t="s">
        <v>2138</v>
      </c>
      <c r="J2981" t="s">
        <v>2139</v>
      </c>
      <c r="K2981" t="s">
        <v>4956</v>
      </c>
    </row>
    <row r="2982" spans="3:11" x14ac:dyDescent="0.3">
      <c r="C2982" t="s">
        <v>682</v>
      </c>
      <c r="D2982" t="s">
        <v>472</v>
      </c>
      <c r="E2982" t="s">
        <v>2141</v>
      </c>
      <c r="F2982" t="s">
        <v>2137</v>
      </c>
      <c r="G2982" t="s">
        <v>2138</v>
      </c>
      <c r="H2982" t="s">
        <v>2138</v>
      </c>
      <c r="I2982" t="s">
        <v>2138</v>
      </c>
      <c r="J2982" t="s">
        <v>2139</v>
      </c>
      <c r="K2982" t="s">
        <v>4957</v>
      </c>
    </row>
    <row r="2983" spans="3:11" x14ac:dyDescent="0.3">
      <c r="C2983" t="s">
        <v>685</v>
      </c>
      <c r="D2983" t="s">
        <v>472</v>
      </c>
      <c r="E2983" t="s">
        <v>2141</v>
      </c>
      <c r="F2983" t="s">
        <v>2137</v>
      </c>
      <c r="G2983" t="s">
        <v>2138</v>
      </c>
      <c r="H2983" t="s">
        <v>2138</v>
      </c>
      <c r="I2983" t="s">
        <v>2138</v>
      </c>
      <c r="J2983" t="s">
        <v>2139</v>
      </c>
      <c r="K2983" t="s">
        <v>4960</v>
      </c>
    </row>
    <row r="2984" spans="3:11" x14ac:dyDescent="0.3">
      <c r="C2984" t="s">
        <v>686</v>
      </c>
      <c r="D2984" t="s">
        <v>472</v>
      </c>
      <c r="E2984" t="s">
        <v>2141</v>
      </c>
      <c r="F2984" t="s">
        <v>2137</v>
      </c>
      <c r="G2984" t="s">
        <v>2138</v>
      </c>
      <c r="H2984" t="s">
        <v>2138</v>
      </c>
      <c r="I2984" t="s">
        <v>2138</v>
      </c>
      <c r="J2984" t="s">
        <v>2139</v>
      </c>
      <c r="K2984" t="s">
        <v>4961</v>
      </c>
    </row>
    <row r="2985" spans="3:11" x14ac:dyDescent="0.3">
      <c r="C2985" t="s">
        <v>693</v>
      </c>
      <c r="D2985" t="s">
        <v>472</v>
      </c>
      <c r="E2985" t="s">
        <v>2141</v>
      </c>
      <c r="F2985" t="s">
        <v>2137</v>
      </c>
      <c r="G2985" t="s">
        <v>2138</v>
      </c>
      <c r="H2985" t="s">
        <v>2138</v>
      </c>
      <c r="I2985" t="s">
        <v>2138</v>
      </c>
      <c r="J2985" t="s">
        <v>2139</v>
      </c>
      <c r="K2985" t="s">
        <v>4967</v>
      </c>
    </row>
    <row r="2986" spans="3:11" x14ac:dyDescent="0.3">
      <c r="C2986" t="s">
        <v>694</v>
      </c>
      <c r="D2986" t="s">
        <v>472</v>
      </c>
      <c r="E2986" t="s">
        <v>2141</v>
      </c>
      <c r="F2986" t="s">
        <v>2137</v>
      </c>
      <c r="G2986" t="s">
        <v>2138</v>
      </c>
      <c r="H2986" t="s">
        <v>2138</v>
      </c>
      <c r="I2986" t="s">
        <v>2138</v>
      </c>
      <c r="J2986" t="s">
        <v>2139</v>
      </c>
      <c r="K2986" t="s">
        <v>4968</v>
      </c>
    </row>
    <row r="2987" spans="3:11" x14ac:dyDescent="0.3">
      <c r="C2987" t="s">
        <v>703</v>
      </c>
      <c r="D2987" t="s">
        <v>472</v>
      </c>
      <c r="E2987" t="s">
        <v>2141</v>
      </c>
      <c r="F2987" t="s">
        <v>2137</v>
      </c>
      <c r="G2987" t="s">
        <v>2138</v>
      </c>
      <c r="H2987" t="s">
        <v>2138</v>
      </c>
      <c r="I2987" t="s">
        <v>2138</v>
      </c>
      <c r="J2987" t="s">
        <v>2139</v>
      </c>
      <c r="K2987" t="s">
        <v>4977</v>
      </c>
    </row>
    <row r="2988" spans="3:11" x14ac:dyDescent="0.3">
      <c r="C2988" t="s">
        <v>657</v>
      </c>
      <c r="D2988" t="s">
        <v>472</v>
      </c>
      <c r="E2988" t="s">
        <v>2141</v>
      </c>
      <c r="F2988" t="s">
        <v>2137</v>
      </c>
      <c r="G2988" t="s">
        <v>2138</v>
      </c>
      <c r="H2988" t="s">
        <v>2138</v>
      </c>
      <c r="I2988" t="s">
        <v>2138</v>
      </c>
      <c r="J2988" t="s">
        <v>2139</v>
      </c>
      <c r="K2988" t="s">
        <v>4933</v>
      </c>
    </row>
    <row r="2989" spans="3:11" x14ac:dyDescent="0.3">
      <c r="C2989" t="s">
        <v>661</v>
      </c>
      <c r="D2989" t="s">
        <v>472</v>
      </c>
      <c r="E2989" t="s">
        <v>2141</v>
      </c>
      <c r="F2989" t="s">
        <v>2137</v>
      </c>
      <c r="G2989" t="s">
        <v>2138</v>
      </c>
      <c r="H2989" t="s">
        <v>2138</v>
      </c>
      <c r="I2989" t="s">
        <v>2138</v>
      </c>
      <c r="J2989" t="s">
        <v>2139</v>
      </c>
      <c r="K2989" t="s">
        <v>4937</v>
      </c>
    </row>
    <row r="2990" spans="3:11" x14ac:dyDescent="0.3">
      <c r="C2990" t="s">
        <v>662</v>
      </c>
      <c r="D2990" t="s">
        <v>472</v>
      </c>
      <c r="E2990" t="s">
        <v>2141</v>
      </c>
      <c r="F2990" t="s">
        <v>2137</v>
      </c>
      <c r="G2990" t="s">
        <v>2138</v>
      </c>
      <c r="H2990" t="s">
        <v>2138</v>
      </c>
      <c r="I2990" t="s">
        <v>2138</v>
      </c>
      <c r="J2990" t="s">
        <v>2139</v>
      </c>
      <c r="K2990" t="s">
        <v>4938</v>
      </c>
    </row>
    <row r="2991" spans="3:11" x14ac:dyDescent="0.3">
      <c r="C2991" t="s">
        <v>663</v>
      </c>
      <c r="D2991" t="s">
        <v>472</v>
      </c>
      <c r="E2991" t="s">
        <v>2141</v>
      </c>
      <c r="F2991" t="s">
        <v>2137</v>
      </c>
      <c r="G2991" t="s">
        <v>2138</v>
      </c>
      <c r="H2991" t="s">
        <v>2138</v>
      </c>
      <c r="I2991" t="s">
        <v>2138</v>
      </c>
      <c r="J2991" t="s">
        <v>2139</v>
      </c>
      <c r="K2991" t="s">
        <v>4939</v>
      </c>
    </row>
    <row r="2992" spans="3:11" x14ac:dyDescent="0.3">
      <c r="C2992" t="s">
        <v>664</v>
      </c>
      <c r="D2992" t="s">
        <v>472</v>
      </c>
      <c r="E2992" t="s">
        <v>2141</v>
      </c>
      <c r="F2992" t="s">
        <v>2137</v>
      </c>
      <c r="G2992" t="s">
        <v>2138</v>
      </c>
      <c r="H2992" t="s">
        <v>2138</v>
      </c>
      <c r="I2992" t="s">
        <v>2138</v>
      </c>
      <c r="J2992" t="s">
        <v>2139</v>
      </c>
      <c r="K2992" t="s">
        <v>4940</v>
      </c>
    </row>
    <row r="2993" spans="3:11" x14ac:dyDescent="0.3">
      <c r="C2993" t="s">
        <v>668</v>
      </c>
      <c r="D2993" t="s">
        <v>472</v>
      </c>
      <c r="E2993" t="s">
        <v>2141</v>
      </c>
      <c r="F2993" t="s">
        <v>2137</v>
      </c>
      <c r="G2993" t="s">
        <v>2138</v>
      </c>
      <c r="H2993" t="s">
        <v>2138</v>
      </c>
      <c r="I2993" t="s">
        <v>2138</v>
      </c>
      <c r="J2993" t="s">
        <v>2139</v>
      </c>
      <c r="K2993" t="s">
        <v>4944</v>
      </c>
    </row>
    <row r="2994" spans="3:11" x14ac:dyDescent="0.3">
      <c r="C2994" t="s">
        <v>552</v>
      </c>
      <c r="D2994" t="s">
        <v>472</v>
      </c>
      <c r="E2994" t="s">
        <v>2141</v>
      </c>
      <c r="F2994" t="s">
        <v>2137</v>
      </c>
      <c r="G2994" t="s">
        <v>2138</v>
      </c>
      <c r="H2994" t="s">
        <v>2138</v>
      </c>
      <c r="I2994" t="s">
        <v>2138</v>
      </c>
      <c r="J2994" t="s">
        <v>2139</v>
      </c>
      <c r="K2994" t="s">
        <v>5117</v>
      </c>
    </row>
    <row r="2995" spans="3:11" x14ac:dyDescent="0.3">
      <c r="C2995" t="s">
        <v>553</v>
      </c>
      <c r="D2995" t="s">
        <v>472</v>
      </c>
      <c r="E2995" t="s">
        <v>2141</v>
      </c>
      <c r="F2995" t="s">
        <v>2137</v>
      </c>
      <c r="G2995" t="s">
        <v>2138</v>
      </c>
      <c r="H2995" t="s">
        <v>2138</v>
      </c>
      <c r="I2995" t="s">
        <v>2138</v>
      </c>
      <c r="J2995" t="s">
        <v>2139</v>
      </c>
      <c r="K2995" t="s">
        <v>5118</v>
      </c>
    </row>
    <row r="2996" spans="3:11" x14ac:dyDescent="0.3">
      <c r="C2996" t="s">
        <v>564</v>
      </c>
      <c r="D2996" t="s">
        <v>472</v>
      </c>
      <c r="E2996" t="s">
        <v>2141</v>
      </c>
      <c r="F2996" t="s">
        <v>2137</v>
      </c>
      <c r="G2996" t="s">
        <v>2138</v>
      </c>
      <c r="H2996" t="s">
        <v>2138</v>
      </c>
      <c r="I2996" t="s">
        <v>2138</v>
      </c>
      <c r="J2996" t="s">
        <v>2139</v>
      </c>
      <c r="K2996" t="s">
        <v>5119</v>
      </c>
    </row>
    <row r="2997" spans="3:11" x14ac:dyDescent="0.3">
      <c r="C2997" t="s">
        <v>565</v>
      </c>
      <c r="D2997" t="s">
        <v>472</v>
      </c>
      <c r="E2997" t="s">
        <v>2141</v>
      </c>
      <c r="F2997" t="s">
        <v>2137</v>
      </c>
      <c r="G2997" t="s">
        <v>2138</v>
      </c>
      <c r="H2997" t="s">
        <v>2138</v>
      </c>
      <c r="I2997" t="s">
        <v>2138</v>
      </c>
      <c r="J2997" t="s">
        <v>2139</v>
      </c>
      <c r="K2997" t="s">
        <v>5120</v>
      </c>
    </row>
    <row r="2998" spans="3:11" x14ac:dyDescent="0.3">
      <c r="C2998" t="s">
        <v>573</v>
      </c>
      <c r="D2998" t="s">
        <v>472</v>
      </c>
      <c r="E2998" t="s">
        <v>2141</v>
      </c>
      <c r="F2998" t="s">
        <v>2137</v>
      </c>
      <c r="G2998" t="s">
        <v>2138</v>
      </c>
      <c r="H2998" t="s">
        <v>2138</v>
      </c>
      <c r="I2998" t="s">
        <v>2138</v>
      </c>
      <c r="J2998" t="s">
        <v>2139</v>
      </c>
      <c r="K2998" t="s">
        <v>5121</v>
      </c>
    </row>
    <row r="2999" spans="3:11" x14ac:dyDescent="0.3">
      <c r="C2999" t="s">
        <v>574</v>
      </c>
      <c r="D2999" t="s">
        <v>472</v>
      </c>
      <c r="E2999" t="s">
        <v>2141</v>
      </c>
      <c r="F2999" t="s">
        <v>2137</v>
      </c>
      <c r="G2999" t="s">
        <v>2138</v>
      </c>
      <c r="H2999" t="s">
        <v>2138</v>
      </c>
      <c r="I2999" t="s">
        <v>2138</v>
      </c>
      <c r="J2999" t="s">
        <v>2139</v>
      </c>
      <c r="K2999" t="s">
        <v>5122</v>
      </c>
    </row>
    <row r="3000" spans="3:11" x14ac:dyDescent="0.3">
      <c r="C3000" t="s">
        <v>757</v>
      </c>
      <c r="D3000" t="s">
        <v>472</v>
      </c>
      <c r="E3000" t="s">
        <v>2141</v>
      </c>
      <c r="F3000" t="s">
        <v>2137</v>
      </c>
      <c r="G3000" t="s">
        <v>2138</v>
      </c>
      <c r="H3000" t="s">
        <v>2138</v>
      </c>
      <c r="I3000" t="s">
        <v>2138</v>
      </c>
      <c r="J3000" t="s">
        <v>2139</v>
      </c>
      <c r="K3000" t="s">
        <v>4981</v>
      </c>
    </row>
    <row r="3001" spans="3:11" x14ac:dyDescent="0.3">
      <c r="C3001" t="s">
        <v>653</v>
      </c>
      <c r="D3001" t="s">
        <v>472</v>
      </c>
      <c r="E3001" t="s">
        <v>2141</v>
      </c>
      <c r="F3001" t="s">
        <v>2137</v>
      </c>
      <c r="G3001" t="s">
        <v>2138</v>
      </c>
      <c r="H3001" t="s">
        <v>2138</v>
      </c>
      <c r="I3001" t="s">
        <v>2138</v>
      </c>
      <c r="J3001" t="s">
        <v>2139</v>
      </c>
      <c r="K3001" t="s">
        <v>4929</v>
      </c>
    </row>
    <row r="3002" spans="3:11" x14ac:dyDescent="0.3">
      <c r="C3002" t="s">
        <v>654</v>
      </c>
      <c r="D3002" t="s">
        <v>472</v>
      </c>
      <c r="E3002" t="s">
        <v>2141</v>
      </c>
      <c r="F3002" t="s">
        <v>2137</v>
      </c>
      <c r="G3002" t="s">
        <v>2138</v>
      </c>
      <c r="H3002" t="s">
        <v>2138</v>
      </c>
      <c r="I3002" t="s">
        <v>2138</v>
      </c>
      <c r="J3002" t="s">
        <v>2139</v>
      </c>
      <c r="K3002" t="s">
        <v>4930</v>
      </c>
    </row>
    <row r="3003" spans="3:11" x14ac:dyDescent="0.3">
      <c r="C3003" t="s">
        <v>655</v>
      </c>
      <c r="D3003" t="s">
        <v>472</v>
      </c>
      <c r="E3003" t="s">
        <v>2141</v>
      </c>
      <c r="F3003" t="s">
        <v>2137</v>
      </c>
      <c r="G3003" t="s">
        <v>2138</v>
      </c>
      <c r="H3003" t="s">
        <v>2138</v>
      </c>
      <c r="I3003" t="s">
        <v>2138</v>
      </c>
      <c r="J3003" t="s">
        <v>2139</v>
      </c>
      <c r="K3003" t="s">
        <v>4931</v>
      </c>
    </row>
    <row r="3004" spans="3:11" x14ac:dyDescent="0.3">
      <c r="C3004" t="s">
        <v>656</v>
      </c>
      <c r="D3004" t="s">
        <v>472</v>
      </c>
      <c r="E3004" t="s">
        <v>2141</v>
      </c>
      <c r="F3004" t="s">
        <v>2137</v>
      </c>
      <c r="G3004" t="s">
        <v>2138</v>
      </c>
      <c r="H3004" t="s">
        <v>2138</v>
      </c>
      <c r="I3004" t="s">
        <v>2138</v>
      </c>
      <c r="J3004" t="s">
        <v>2139</v>
      </c>
      <c r="K3004" t="s">
        <v>4932</v>
      </c>
    </row>
    <row r="3005" spans="3:11" x14ac:dyDescent="0.3">
      <c r="C3005" t="s">
        <v>658</v>
      </c>
      <c r="D3005" t="s">
        <v>472</v>
      </c>
      <c r="E3005" t="s">
        <v>2141</v>
      </c>
      <c r="F3005" t="s">
        <v>2137</v>
      </c>
      <c r="G3005" t="s">
        <v>2138</v>
      </c>
      <c r="H3005" t="s">
        <v>2138</v>
      </c>
      <c r="I3005" t="s">
        <v>2138</v>
      </c>
      <c r="J3005" t="s">
        <v>2139</v>
      </c>
      <c r="K3005" t="s">
        <v>4934</v>
      </c>
    </row>
    <row r="3006" spans="3:11" x14ac:dyDescent="0.3">
      <c r="C3006" t="s">
        <v>659</v>
      </c>
      <c r="D3006" t="s">
        <v>472</v>
      </c>
      <c r="E3006" t="s">
        <v>2141</v>
      </c>
      <c r="F3006" t="s">
        <v>2137</v>
      </c>
      <c r="G3006" t="s">
        <v>2138</v>
      </c>
      <c r="H3006" t="s">
        <v>2138</v>
      </c>
      <c r="I3006" t="s">
        <v>2138</v>
      </c>
      <c r="J3006" t="s">
        <v>2139</v>
      </c>
      <c r="K3006" t="s">
        <v>4935</v>
      </c>
    </row>
    <row r="3007" spans="3:11" x14ac:dyDescent="0.3">
      <c r="C3007" t="s">
        <v>660</v>
      </c>
      <c r="D3007" t="s">
        <v>472</v>
      </c>
      <c r="E3007" t="s">
        <v>2141</v>
      </c>
      <c r="F3007" t="s">
        <v>2137</v>
      </c>
      <c r="G3007" t="s">
        <v>2138</v>
      </c>
      <c r="H3007" t="s">
        <v>2138</v>
      </c>
      <c r="I3007" t="s">
        <v>2138</v>
      </c>
      <c r="J3007" t="s">
        <v>2139</v>
      </c>
      <c r="K3007" t="s">
        <v>4936</v>
      </c>
    </row>
    <row r="3008" spans="3:11" x14ac:dyDescent="0.3">
      <c r="C3008" t="s">
        <v>665</v>
      </c>
      <c r="D3008" t="s">
        <v>472</v>
      </c>
      <c r="E3008" t="s">
        <v>2141</v>
      </c>
      <c r="F3008" t="s">
        <v>2137</v>
      </c>
      <c r="G3008" t="s">
        <v>2138</v>
      </c>
      <c r="H3008" t="s">
        <v>2138</v>
      </c>
      <c r="I3008" t="s">
        <v>2138</v>
      </c>
      <c r="J3008" t="s">
        <v>2139</v>
      </c>
      <c r="K3008" t="s">
        <v>4941</v>
      </c>
    </row>
    <row r="3009" spans="3:11" x14ac:dyDescent="0.3">
      <c r="C3009" t="s">
        <v>666</v>
      </c>
      <c r="D3009" t="s">
        <v>472</v>
      </c>
      <c r="E3009" t="s">
        <v>2141</v>
      </c>
      <c r="F3009" t="s">
        <v>2137</v>
      </c>
      <c r="G3009" t="s">
        <v>2138</v>
      </c>
      <c r="H3009" t="s">
        <v>2138</v>
      </c>
      <c r="I3009" t="s">
        <v>2138</v>
      </c>
      <c r="J3009" t="s">
        <v>2139</v>
      </c>
      <c r="K3009" t="s">
        <v>4942</v>
      </c>
    </row>
    <row r="3010" spans="3:11" x14ac:dyDescent="0.3">
      <c r="C3010" t="s">
        <v>667</v>
      </c>
      <c r="D3010" t="s">
        <v>472</v>
      </c>
      <c r="E3010" t="s">
        <v>2141</v>
      </c>
      <c r="F3010" t="s">
        <v>2137</v>
      </c>
      <c r="G3010" t="s">
        <v>2138</v>
      </c>
      <c r="H3010" t="s">
        <v>2138</v>
      </c>
      <c r="I3010" t="s">
        <v>2138</v>
      </c>
      <c r="J3010" t="s">
        <v>2139</v>
      </c>
      <c r="K3010" t="s">
        <v>4943</v>
      </c>
    </row>
    <row r="3011" spans="3:11" x14ac:dyDescent="0.3">
      <c r="C3011" t="s">
        <v>669</v>
      </c>
      <c r="D3011" t="s">
        <v>472</v>
      </c>
      <c r="E3011" t="s">
        <v>2141</v>
      </c>
      <c r="F3011" t="s">
        <v>2137</v>
      </c>
      <c r="G3011" t="s">
        <v>2138</v>
      </c>
      <c r="H3011" t="s">
        <v>2138</v>
      </c>
      <c r="I3011" t="s">
        <v>2138</v>
      </c>
      <c r="J3011" t="s">
        <v>2139</v>
      </c>
      <c r="K3011" t="s">
        <v>4945</v>
      </c>
    </row>
    <row r="3012" spans="3:11" x14ac:dyDescent="0.3">
      <c r="C3012" t="s">
        <v>670</v>
      </c>
      <c r="D3012" t="s">
        <v>472</v>
      </c>
      <c r="E3012" t="s">
        <v>2141</v>
      </c>
      <c r="F3012" t="s">
        <v>2137</v>
      </c>
      <c r="G3012" t="s">
        <v>2138</v>
      </c>
      <c r="H3012" t="s">
        <v>2138</v>
      </c>
      <c r="I3012" t="s">
        <v>2138</v>
      </c>
      <c r="J3012" t="s">
        <v>2139</v>
      </c>
      <c r="K3012" t="s">
        <v>4946</v>
      </c>
    </row>
    <row r="3013" spans="3:11" x14ac:dyDescent="0.3">
      <c r="C3013" t="s">
        <v>5762</v>
      </c>
      <c r="D3013" t="s">
        <v>472</v>
      </c>
      <c r="E3013" t="s">
        <v>2141</v>
      </c>
      <c r="F3013" t="s">
        <v>2137</v>
      </c>
      <c r="G3013" t="s">
        <v>2138</v>
      </c>
      <c r="H3013" t="s">
        <v>2138</v>
      </c>
      <c r="I3013" t="s">
        <v>2138</v>
      </c>
      <c r="J3013" t="s">
        <v>2139</v>
      </c>
      <c r="K3013" t="s">
        <v>5763</v>
      </c>
    </row>
    <row r="3014" spans="3:11" x14ac:dyDescent="0.3">
      <c r="C3014" t="s">
        <v>5764</v>
      </c>
      <c r="D3014" t="s">
        <v>472</v>
      </c>
      <c r="E3014" t="s">
        <v>2141</v>
      </c>
      <c r="F3014" t="s">
        <v>2137</v>
      </c>
      <c r="G3014" t="s">
        <v>2138</v>
      </c>
      <c r="H3014" t="s">
        <v>2138</v>
      </c>
      <c r="I3014" t="s">
        <v>2138</v>
      </c>
      <c r="J3014" t="s">
        <v>2139</v>
      </c>
      <c r="K3014" t="s">
        <v>5765</v>
      </c>
    </row>
    <row r="3015" spans="3:11" x14ac:dyDescent="0.3">
      <c r="C3015" t="s">
        <v>6512</v>
      </c>
      <c r="D3015" t="s">
        <v>472</v>
      </c>
      <c r="E3015" t="s">
        <v>2141</v>
      </c>
      <c r="F3015" t="s">
        <v>2137</v>
      </c>
      <c r="G3015" t="s">
        <v>2138</v>
      </c>
      <c r="H3015" t="s">
        <v>2138</v>
      </c>
      <c r="I3015" t="s">
        <v>2138</v>
      </c>
      <c r="J3015" t="s">
        <v>2139</v>
      </c>
      <c r="K3015" t="s">
        <v>6513</v>
      </c>
    </row>
    <row r="3016" spans="3:11" x14ac:dyDescent="0.3">
      <c r="C3016" t="s">
        <v>6514</v>
      </c>
      <c r="D3016" t="s">
        <v>472</v>
      </c>
      <c r="E3016" t="s">
        <v>2141</v>
      </c>
      <c r="F3016" t="s">
        <v>2137</v>
      </c>
      <c r="G3016" t="s">
        <v>2138</v>
      </c>
      <c r="H3016" t="s">
        <v>2138</v>
      </c>
      <c r="I3016" t="s">
        <v>2138</v>
      </c>
      <c r="J3016" t="s">
        <v>2139</v>
      </c>
      <c r="K3016" t="s">
        <v>6515</v>
      </c>
    </row>
    <row r="3017" spans="3:11" x14ac:dyDescent="0.3">
      <c r="C3017" t="s">
        <v>6516</v>
      </c>
      <c r="D3017" t="s">
        <v>472</v>
      </c>
      <c r="E3017" t="s">
        <v>2141</v>
      </c>
      <c r="F3017" t="s">
        <v>2137</v>
      </c>
      <c r="G3017" t="s">
        <v>2138</v>
      </c>
      <c r="H3017" t="s">
        <v>2138</v>
      </c>
      <c r="I3017" t="s">
        <v>2138</v>
      </c>
      <c r="J3017" t="s">
        <v>2139</v>
      </c>
      <c r="K3017" t="s">
        <v>6517</v>
      </c>
    </row>
    <row r="3018" spans="3:11" x14ac:dyDescent="0.3">
      <c r="C3018" t="s">
        <v>6518</v>
      </c>
      <c r="D3018" t="s">
        <v>472</v>
      </c>
      <c r="E3018" t="s">
        <v>2141</v>
      </c>
      <c r="F3018" t="s">
        <v>2137</v>
      </c>
      <c r="G3018" t="s">
        <v>2138</v>
      </c>
      <c r="H3018" t="s">
        <v>2138</v>
      </c>
      <c r="I3018" t="s">
        <v>2138</v>
      </c>
      <c r="J3018" t="s">
        <v>2139</v>
      </c>
      <c r="K3018" t="s">
        <v>6519</v>
      </c>
    </row>
    <row r="3019" spans="3:11" x14ac:dyDescent="0.3">
      <c r="C3019" t="s">
        <v>6520</v>
      </c>
      <c r="D3019" t="s">
        <v>472</v>
      </c>
      <c r="E3019" t="s">
        <v>2141</v>
      </c>
      <c r="F3019" t="s">
        <v>2137</v>
      </c>
      <c r="G3019" t="s">
        <v>2138</v>
      </c>
      <c r="H3019" t="s">
        <v>2138</v>
      </c>
      <c r="I3019" t="s">
        <v>2138</v>
      </c>
      <c r="J3019" t="s">
        <v>2139</v>
      </c>
      <c r="K3019" t="s">
        <v>6521</v>
      </c>
    </row>
    <row r="3020" spans="3:11" x14ac:dyDescent="0.3">
      <c r="C3020" t="s">
        <v>6522</v>
      </c>
      <c r="D3020" t="s">
        <v>472</v>
      </c>
      <c r="E3020" t="s">
        <v>2141</v>
      </c>
      <c r="F3020" t="s">
        <v>2137</v>
      </c>
      <c r="G3020" t="s">
        <v>2138</v>
      </c>
      <c r="H3020" t="s">
        <v>2138</v>
      </c>
      <c r="I3020" t="s">
        <v>2138</v>
      </c>
      <c r="J3020" t="s">
        <v>2139</v>
      </c>
      <c r="K3020" t="s">
        <v>6523</v>
      </c>
    </row>
    <row r="3021" spans="3:11" x14ac:dyDescent="0.3">
      <c r="C3021" t="s">
        <v>6524</v>
      </c>
      <c r="D3021" t="s">
        <v>472</v>
      </c>
      <c r="E3021" t="s">
        <v>2141</v>
      </c>
      <c r="F3021" t="s">
        <v>2137</v>
      </c>
      <c r="G3021" t="s">
        <v>2138</v>
      </c>
      <c r="H3021" t="s">
        <v>2138</v>
      </c>
      <c r="I3021" t="s">
        <v>2138</v>
      </c>
      <c r="J3021" t="s">
        <v>2139</v>
      </c>
      <c r="K3021" t="s">
        <v>6525</v>
      </c>
    </row>
    <row r="3022" spans="3:11" x14ac:dyDescent="0.3">
      <c r="C3022" t="s">
        <v>6526</v>
      </c>
      <c r="D3022" t="s">
        <v>472</v>
      </c>
      <c r="E3022" t="s">
        <v>2141</v>
      </c>
      <c r="F3022" t="s">
        <v>2137</v>
      </c>
      <c r="G3022" t="s">
        <v>2138</v>
      </c>
      <c r="H3022" t="s">
        <v>2138</v>
      </c>
      <c r="I3022" t="s">
        <v>2138</v>
      </c>
      <c r="J3022" t="s">
        <v>2139</v>
      </c>
      <c r="K3022" t="s">
        <v>6527</v>
      </c>
    </row>
    <row r="3023" spans="3:11" x14ac:dyDescent="0.3">
      <c r="C3023" t="s">
        <v>6528</v>
      </c>
      <c r="D3023" t="s">
        <v>472</v>
      </c>
      <c r="E3023" t="s">
        <v>2141</v>
      </c>
      <c r="F3023" t="s">
        <v>2137</v>
      </c>
      <c r="G3023" t="s">
        <v>2138</v>
      </c>
      <c r="H3023" t="s">
        <v>2138</v>
      </c>
      <c r="I3023" t="s">
        <v>2138</v>
      </c>
      <c r="J3023" t="s">
        <v>2139</v>
      </c>
      <c r="K3023" t="s">
        <v>6529</v>
      </c>
    </row>
    <row r="3024" spans="3:11" x14ac:dyDescent="0.3">
      <c r="C3024" t="s">
        <v>6530</v>
      </c>
      <c r="D3024" t="s">
        <v>472</v>
      </c>
      <c r="E3024" t="s">
        <v>2141</v>
      </c>
      <c r="F3024" t="s">
        <v>2137</v>
      </c>
      <c r="G3024" t="s">
        <v>2138</v>
      </c>
      <c r="H3024" t="s">
        <v>2138</v>
      </c>
      <c r="I3024" t="s">
        <v>2138</v>
      </c>
      <c r="J3024" t="s">
        <v>2139</v>
      </c>
      <c r="K3024" t="s">
        <v>6531</v>
      </c>
    </row>
    <row r="3025" spans="3:11" x14ac:dyDescent="0.3">
      <c r="C3025" t="s">
        <v>6532</v>
      </c>
      <c r="D3025" t="s">
        <v>472</v>
      </c>
      <c r="E3025" t="s">
        <v>2141</v>
      </c>
      <c r="F3025" t="s">
        <v>2137</v>
      </c>
      <c r="G3025" t="s">
        <v>2138</v>
      </c>
      <c r="H3025" t="s">
        <v>2138</v>
      </c>
      <c r="I3025" t="s">
        <v>2138</v>
      </c>
      <c r="J3025" t="s">
        <v>2139</v>
      </c>
      <c r="K3025" t="s">
        <v>6533</v>
      </c>
    </row>
    <row r="3026" spans="3:11" x14ac:dyDescent="0.3">
      <c r="C3026" t="s">
        <v>6534</v>
      </c>
      <c r="D3026" t="s">
        <v>472</v>
      </c>
      <c r="E3026" t="s">
        <v>2141</v>
      </c>
      <c r="F3026" t="s">
        <v>2137</v>
      </c>
      <c r="G3026" t="s">
        <v>2138</v>
      </c>
      <c r="H3026" t="s">
        <v>2138</v>
      </c>
      <c r="I3026" t="s">
        <v>2138</v>
      </c>
      <c r="J3026" t="s">
        <v>2139</v>
      </c>
      <c r="K3026" t="s">
        <v>6535</v>
      </c>
    </row>
    <row r="3027" spans="3:11" x14ac:dyDescent="0.3">
      <c r="C3027" t="s">
        <v>6536</v>
      </c>
      <c r="D3027" t="s">
        <v>472</v>
      </c>
      <c r="E3027" t="s">
        <v>2141</v>
      </c>
      <c r="F3027" t="s">
        <v>2137</v>
      </c>
      <c r="G3027" t="s">
        <v>2138</v>
      </c>
      <c r="H3027" t="s">
        <v>2138</v>
      </c>
      <c r="I3027" t="s">
        <v>2138</v>
      </c>
      <c r="J3027" t="s">
        <v>2139</v>
      </c>
      <c r="K3027" t="s">
        <v>6537</v>
      </c>
    </row>
    <row r="3028" spans="3:11" x14ac:dyDescent="0.3">
      <c r="C3028" t="s">
        <v>6538</v>
      </c>
      <c r="D3028" t="s">
        <v>472</v>
      </c>
      <c r="E3028" t="s">
        <v>2141</v>
      </c>
      <c r="F3028" t="s">
        <v>2137</v>
      </c>
      <c r="G3028" t="s">
        <v>2138</v>
      </c>
      <c r="H3028" t="s">
        <v>2138</v>
      </c>
      <c r="I3028" t="s">
        <v>2138</v>
      </c>
      <c r="J3028" t="s">
        <v>2139</v>
      </c>
      <c r="K3028" t="s">
        <v>6539</v>
      </c>
    </row>
    <row r="3029" spans="3:11" x14ac:dyDescent="0.3">
      <c r="C3029" t="s">
        <v>6540</v>
      </c>
      <c r="D3029" t="s">
        <v>472</v>
      </c>
      <c r="E3029" t="s">
        <v>2141</v>
      </c>
      <c r="F3029" t="s">
        <v>2137</v>
      </c>
      <c r="G3029" t="s">
        <v>2138</v>
      </c>
      <c r="H3029" t="s">
        <v>2138</v>
      </c>
      <c r="I3029" t="s">
        <v>2138</v>
      </c>
      <c r="J3029" t="s">
        <v>2139</v>
      </c>
      <c r="K3029" t="s">
        <v>6541</v>
      </c>
    </row>
    <row r="3030" spans="3:11" x14ac:dyDescent="0.3">
      <c r="C3030" t="s">
        <v>6542</v>
      </c>
      <c r="D3030" t="s">
        <v>472</v>
      </c>
      <c r="E3030" t="s">
        <v>2141</v>
      </c>
      <c r="F3030" t="s">
        <v>2137</v>
      </c>
      <c r="G3030" t="s">
        <v>2138</v>
      </c>
      <c r="H3030" t="s">
        <v>2138</v>
      </c>
      <c r="I3030" t="s">
        <v>2138</v>
      </c>
      <c r="J3030" t="s">
        <v>2139</v>
      </c>
      <c r="K3030" t="s">
        <v>6543</v>
      </c>
    </row>
    <row r="3031" spans="3:11" x14ac:dyDescent="0.3">
      <c r="C3031" t="s">
        <v>6544</v>
      </c>
      <c r="D3031" t="s">
        <v>472</v>
      </c>
      <c r="E3031" t="s">
        <v>2141</v>
      </c>
      <c r="F3031" t="s">
        <v>2137</v>
      </c>
      <c r="G3031" t="s">
        <v>2138</v>
      </c>
      <c r="H3031" t="s">
        <v>2138</v>
      </c>
      <c r="I3031" t="s">
        <v>2138</v>
      </c>
      <c r="J3031" t="s">
        <v>2139</v>
      </c>
      <c r="K3031" t="s">
        <v>6545</v>
      </c>
    </row>
    <row r="3032" spans="3:11" x14ac:dyDescent="0.3">
      <c r="C3032" t="s">
        <v>6546</v>
      </c>
      <c r="D3032" t="s">
        <v>472</v>
      </c>
      <c r="E3032" t="s">
        <v>2141</v>
      </c>
      <c r="F3032" t="s">
        <v>2137</v>
      </c>
      <c r="G3032" t="s">
        <v>2138</v>
      </c>
      <c r="H3032" t="s">
        <v>2138</v>
      </c>
      <c r="I3032" t="s">
        <v>2138</v>
      </c>
      <c r="J3032" t="s">
        <v>2139</v>
      </c>
      <c r="K3032" t="s">
        <v>6547</v>
      </c>
    </row>
    <row r="3033" spans="3:11" x14ac:dyDescent="0.3">
      <c r="C3033" t="s">
        <v>6548</v>
      </c>
      <c r="D3033" t="s">
        <v>472</v>
      </c>
      <c r="E3033" t="s">
        <v>2141</v>
      </c>
      <c r="F3033" t="s">
        <v>2137</v>
      </c>
      <c r="G3033" t="s">
        <v>2138</v>
      </c>
      <c r="H3033" t="s">
        <v>2138</v>
      </c>
      <c r="I3033" t="s">
        <v>2138</v>
      </c>
      <c r="J3033" t="s">
        <v>2139</v>
      </c>
      <c r="K3033" t="s">
        <v>6549</v>
      </c>
    </row>
    <row r="3034" spans="3:11" x14ac:dyDescent="0.3">
      <c r="C3034" t="s">
        <v>6550</v>
      </c>
      <c r="D3034" t="s">
        <v>472</v>
      </c>
      <c r="E3034" t="s">
        <v>2141</v>
      </c>
      <c r="F3034" t="s">
        <v>2137</v>
      </c>
      <c r="G3034" t="s">
        <v>2138</v>
      </c>
      <c r="H3034" t="s">
        <v>2138</v>
      </c>
      <c r="I3034" t="s">
        <v>2138</v>
      </c>
      <c r="J3034" t="s">
        <v>2139</v>
      </c>
      <c r="K3034" t="s">
        <v>6551</v>
      </c>
    </row>
    <row r="3035" spans="3:11" x14ac:dyDescent="0.3">
      <c r="C3035" t="s">
        <v>6552</v>
      </c>
      <c r="D3035" t="s">
        <v>472</v>
      </c>
      <c r="E3035" t="s">
        <v>2141</v>
      </c>
      <c r="F3035" t="s">
        <v>2137</v>
      </c>
      <c r="G3035" t="s">
        <v>2138</v>
      </c>
      <c r="H3035" t="s">
        <v>2138</v>
      </c>
      <c r="I3035" t="s">
        <v>2138</v>
      </c>
      <c r="J3035" t="s">
        <v>2139</v>
      </c>
      <c r="K3035" t="s">
        <v>6553</v>
      </c>
    </row>
    <row r="3036" spans="3:11" x14ac:dyDescent="0.3">
      <c r="C3036" t="s">
        <v>6554</v>
      </c>
      <c r="D3036" t="s">
        <v>472</v>
      </c>
      <c r="E3036" t="s">
        <v>2141</v>
      </c>
      <c r="F3036" t="s">
        <v>2137</v>
      </c>
      <c r="G3036" t="s">
        <v>2138</v>
      </c>
      <c r="H3036" t="s">
        <v>2138</v>
      </c>
      <c r="I3036" t="s">
        <v>2138</v>
      </c>
      <c r="J3036" t="s">
        <v>2139</v>
      </c>
      <c r="K3036" t="s">
        <v>6555</v>
      </c>
    </row>
    <row r="3037" spans="3:11" x14ac:dyDescent="0.3">
      <c r="C3037" t="s">
        <v>6556</v>
      </c>
      <c r="D3037" t="s">
        <v>472</v>
      </c>
      <c r="E3037" t="s">
        <v>2141</v>
      </c>
      <c r="F3037" t="s">
        <v>2137</v>
      </c>
      <c r="G3037" t="s">
        <v>2138</v>
      </c>
      <c r="H3037" t="s">
        <v>2138</v>
      </c>
      <c r="I3037" t="s">
        <v>2138</v>
      </c>
      <c r="J3037" t="s">
        <v>2139</v>
      </c>
      <c r="K3037" t="s">
        <v>6557</v>
      </c>
    </row>
    <row r="3038" spans="3:11" x14ac:dyDescent="0.3">
      <c r="C3038" t="s">
        <v>6558</v>
      </c>
      <c r="D3038" t="s">
        <v>472</v>
      </c>
      <c r="E3038" t="s">
        <v>2141</v>
      </c>
      <c r="F3038" t="s">
        <v>2137</v>
      </c>
      <c r="G3038" t="s">
        <v>2138</v>
      </c>
      <c r="H3038" t="s">
        <v>2138</v>
      </c>
      <c r="I3038" t="s">
        <v>2138</v>
      </c>
      <c r="J3038" t="s">
        <v>2139</v>
      </c>
      <c r="K3038" t="s">
        <v>6559</v>
      </c>
    </row>
    <row r="3039" spans="3:11" x14ac:dyDescent="0.3">
      <c r="C3039" t="s">
        <v>6560</v>
      </c>
      <c r="D3039" t="s">
        <v>472</v>
      </c>
      <c r="E3039" t="s">
        <v>2141</v>
      </c>
      <c r="F3039" t="s">
        <v>2137</v>
      </c>
      <c r="G3039" t="s">
        <v>2138</v>
      </c>
      <c r="H3039" t="s">
        <v>2138</v>
      </c>
      <c r="I3039" t="s">
        <v>2138</v>
      </c>
      <c r="J3039" t="s">
        <v>2139</v>
      </c>
      <c r="K3039" t="s">
        <v>6561</v>
      </c>
    </row>
    <row r="3040" spans="3:11" x14ac:dyDescent="0.3">
      <c r="C3040" t="s">
        <v>6562</v>
      </c>
      <c r="D3040" t="s">
        <v>472</v>
      </c>
      <c r="E3040" t="s">
        <v>2141</v>
      </c>
      <c r="F3040" t="s">
        <v>2137</v>
      </c>
      <c r="G3040" t="s">
        <v>2138</v>
      </c>
      <c r="H3040" t="s">
        <v>2138</v>
      </c>
      <c r="I3040" t="s">
        <v>2138</v>
      </c>
      <c r="J3040" t="s">
        <v>2139</v>
      </c>
      <c r="K3040" t="s">
        <v>6563</v>
      </c>
    </row>
    <row r="3041" spans="3:11" x14ac:dyDescent="0.3">
      <c r="C3041" t="s">
        <v>6564</v>
      </c>
      <c r="D3041" t="s">
        <v>472</v>
      </c>
      <c r="E3041" t="s">
        <v>2141</v>
      </c>
      <c r="F3041" t="s">
        <v>2137</v>
      </c>
      <c r="G3041" t="s">
        <v>2138</v>
      </c>
      <c r="H3041" t="s">
        <v>2138</v>
      </c>
      <c r="I3041" t="s">
        <v>2138</v>
      </c>
      <c r="J3041" t="s">
        <v>2139</v>
      </c>
      <c r="K3041" t="s">
        <v>6565</v>
      </c>
    </row>
    <row r="3042" spans="3:11" x14ac:dyDescent="0.3">
      <c r="C3042" t="s">
        <v>6566</v>
      </c>
      <c r="D3042" t="s">
        <v>472</v>
      </c>
      <c r="E3042" t="s">
        <v>2141</v>
      </c>
      <c r="F3042" t="s">
        <v>2137</v>
      </c>
      <c r="G3042" t="s">
        <v>2138</v>
      </c>
      <c r="H3042" t="s">
        <v>2138</v>
      </c>
      <c r="I3042" t="s">
        <v>2138</v>
      </c>
      <c r="J3042" t="s">
        <v>2139</v>
      </c>
      <c r="K3042" t="s">
        <v>6567</v>
      </c>
    </row>
    <row r="3043" spans="3:11" x14ac:dyDescent="0.3">
      <c r="C3043" t="s">
        <v>6568</v>
      </c>
      <c r="D3043" t="s">
        <v>472</v>
      </c>
      <c r="E3043" t="s">
        <v>2141</v>
      </c>
      <c r="F3043" t="s">
        <v>2137</v>
      </c>
      <c r="G3043" t="s">
        <v>2138</v>
      </c>
      <c r="H3043" t="s">
        <v>2138</v>
      </c>
      <c r="I3043" t="s">
        <v>2138</v>
      </c>
      <c r="J3043" t="s">
        <v>2139</v>
      </c>
      <c r="K3043" t="s">
        <v>6569</v>
      </c>
    </row>
    <row r="3044" spans="3:11" x14ac:dyDescent="0.3">
      <c r="C3044" t="s">
        <v>6570</v>
      </c>
      <c r="D3044" t="s">
        <v>472</v>
      </c>
      <c r="E3044" t="s">
        <v>2141</v>
      </c>
      <c r="F3044" t="s">
        <v>2137</v>
      </c>
      <c r="G3044" t="s">
        <v>2138</v>
      </c>
      <c r="H3044" t="s">
        <v>2138</v>
      </c>
      <c r="I3044" t="s">
        <v>2138</v>
      </c>
      <c r="J3044" t="s">
        <v>2139</v>
      </c>
      <c r="K3044" t="s">
        <v>6571</v>
      </c>
    </row>
    <row r="3045" spans="3:11" x14ac:dyDescent="0.3">
      <c r="C3045" t="s">
        <v>6572</v>
      </c>
      <c r="D3045" t="s">
        <v>472</v>
      </c>
      <c r="E3045" t="s">
        <v>2141</v>
      </c>
      <c r="F3045" t="s">
        <v>2137</v>
      </c>
      <c r="G3045" t="s">
        <v>2138</v>
      </c>
      <c r="H3045" t="s">
        <v>2138</v>
      </c>
      <c r="I3045" t="s">
        <v>2138</v>
      </c>
      <c r="J3045" t="s">
        <v>2139</v>
      </c>
      <c r="K3045" t="s">
        <v>6573</v>
      </c>
    </row>
    <row r="3046" spans="3:11" x14ac:dyDescent="0.3">
      <c r="C3046" t="s">
        <v>6574</v>
      </c>
      <c r="D3046" t="s">
        <v>472</v>
      </c>
      <c r="E3046" t="s">
        <v>2141</v>
      </c>
      <c r="F3046" t="s">
        <v>2137</v>
      </c>
      <c r="G3046" t="s">
        <v>2138</v>
      </c>
      <c r="H3046" t="s">
        <v>2138</v>
      </c>
      <c r="I3046" t="s">
        <v>2138</v>
      </c>
      <c r="J3046" t="s">
        <v>2139</v>
      </c>
      <c r="K3046" t="s">
        <v>6575</v>
      </c>
    </row>
    <row r="3047" spans="3:11" x14ac:dyDescent="0.3">
      <c r="C3047" t="s">
        <v>6576</v>
      </c>
      <c r="D3047" t="s">
        <v>472</v>
      </c>
      <c r="E3047" t="s">
        <v>2141</v>
      </c>
      <c r="F3047" t="s">
        <v>2137</v>
      </c>
      <c r="G3047" t="s">
        <v>2138</v>
      </c>
      <c r="H3047" t="s">
        <v>2138</v>
      </c>
      <c r="I3047" t="s">
        <v>2138</v>
      </c>
      <c r="J3047" t="s">
        <v>2139</v>
      </c>
      <c r="K3047" t="s">
        <v>6577</v>
      </c>
    </row>
    <row r="3048" spans="3:11" x14ac:dyDescent="0.3">
      <c r="C3048" t="s">
        <v>6578</v>
      </c>
      <c r="D3048" t="s">
        <v>472</v>
      </c>
      <c r="E3048" t="s">
        <v>2141</v>
      </c>
      <c r="F3048" t="s">
        <v>2137</v>
      </c>
      <c r="G3048" t="s">
        <v>2138</v>
      </c>
      <c r="H3048" t="s">
        <v>2138</v>
      </c>
      <c r="I3048" t="s">
        <v>2138</v>
      </c>
      <c r="J3048" t="s">
        <v>2139</v>
      </c>
      <c r="K3048" t="s">
        <v>6579</v>
      </c>
    </row>
    <row r="3049" spans="3:11" x14ac:dyDescent="0.3">
      <c r="C3049" t="s">
        <v>6580</v>
      </c>
      <c r="D3049" t="s">
        <v>472</v>
      </c>
      <c r="E3049" t="s">
        <v>2141</v>
      </c>
      <c r="F3049" t="s">
        <v>2137</v>
      </c>
      <c r="G3049" t="s">
        <v>2138</v>
      </c>
      <c r="H3049" t="s">
        <v>2138</v>
      </c>
      <c r="I3049" t="s">
        <v>2138</v>
      </c>
      <c r="J3049" t="s">
        <v>2139</v>
      </c>
      <c r="K3049" t="s">
        <v>6581</v>
      </c>
    </row>
    <row r="3050" spans="3:11" x14ac:dyDescent="0.3">
      <c r="C3050" t="s">
        <v>6582</v>
      </c>
      <c r="D3050" t="s">
        <v>472</v>
      </c>
      <c r="E3050" t="s">
        <v>2141</v>
      </c>
      <c r="F3050" t="s">
        <v>2137</v>
      </c>
      <c r="G3050" t="s">
        <v>2138</v>
      </c>
      <c r="H3050" t="s">
        <v>2138</v>
      </c>
      <c r="I3050" t="s">
        <v>2138</v>
      </c>
      <c r="J3050" t="s">
        <v>2139</v>
      </c>
      <c r="K3050" t="s">
        <v>6583</v>
      </c>
    </row>
    <row r="3051" spans="3:11" x14ac:dyDescent="0.3">
      <c r="C3051" t="s">
        <v>6584</v>
      </c>
      <c r="D3051" t="s">
        <v>472</v>
      </c>
      <c r="E3051" t="s">
        <v>2141</v>
      </c>
      <c r="F3051" t="s">
        <v>2137</v>
      </c>
      <c r="G3051" t="s">
        <v>2138</v>
      </c>
      <c r="H3051" t="s">
        <v>2138</v>
      </c>
      <c r="I3051" t="s">
        <v>2138</v>
      </c>
      <c r="J3051" t="s">
        <v>2139</v>
      </c>
      <c r="K3051" t="s">
        <v>6585</v>
      </c>
    </row>
    <row r="3052" spans="3:11" x14ac:dyDescent="0.3">
      <c r="C3052" t="s">
        <v>6586</v>
      </c>
      <c r="D3052" t="s">
        <v>472</v>
      </c>
      <c r="E3052" t="s">
        <v>2141</v>
      </c>
      <c r="F3052" t="s">
        <v>2137</v>
      </c>
      <c r="G3052" t="s">
        <v>2138</v>
      </c>
      <c r="H3052" t="s">
        <v>2138</v>
      </c>
      <c r="I3052" t="s">
        <v>2138</v>
      </c>
      <c r="J3052" t="s">
        <v>2139</v>
      </c>
      <c r="K3052" t="s">
        <v>6587</v>
      </c>
    </row>
    <row r="3053" spans="3:11" x14ac:dyDescent="0.3">
      <c r="C3053" t="s">
        <v>6588</v>
      </c>
      <c r="D3053" t="s">
        <v>472</v>
      </c>
      <c r="E3053" t="s">
        <v>2141</v>
      </c>
      <c r="F3053" t="s">
        <v>2137</v>
      </c>
      <c r="G3053" t="s">
        <v>2138</v>
      </c>
      <c r="H3053" t="s">
        <v>2138</v>
      </c>
      <c r="I3053" t="s">
        <v>2138</v>
      </c>
      <c r="J3053" t="s">
        <v>2139</v>
      </c>
      <c r="K3053" t="s">
        <v>6589</v>
      </c>
    </row>
    <row r="3054" spans="3:11" x14ac:dyDescent="0.3">
      <c r="C3054" t="s">
        <v>6590</v>
      </c>
      <c r="D3054" t="s">
        <v>472</v>
      </c>
      <c r="E3054" t="s">
        <v>2141</v>
      </c>
      <c r="F3054" t="s">
        <v>2137</v>
      </c>
      <c r="G3054" t="s">
        <v>2138</v>
      </c>
      <c r="H3054" t="s">
        <v>2138</v>
      </c>
      <c r="I3054" t="s">
        <v>2138</v>
      </c>
      <c r="J3054" t="s">
        <v>2139</v>
      </c>
      <c r="K3054" t="s">
        <v>6591</v>
      </c>
    </row>
    <row r="3055" spans="3:11" x14ac:dyDescent="0.3">
      <c r="C3055" t="s">
        <v>6592</v>
      </c>
      <c r="D3055" t="s">
        <v>472</v>
      </c>
      <c r="E3055" t="s">
        <v>2141</v>
      </c>
      <c r="F3055" t="s">
        <v>2137</v>
      </c>
      <c r="G3055" t="s">
        <v>2138</v>
      </c>
      <c r="H3055" t="s">
        <v>2138</v>
      </c>
      <c r="I3055" t="s">
        <v>2138</v>
      </c>
      <c r="J3055" t="s">
        <v>2139</v>
      </c>
      <c r="K3055" t="s">
        <v>6593</v>
      </c>
    </row>
    <row r="3056" spans="3:11" x14ac:dyDescent="0.3">
      <c r="C3056" t="s">
        <v>6594</v>
      </c>
      <c r="D3056" t="s">
        <v>472</v>
      </c>
      <c r="E3056" t="s">
        <v>2141</v>
      </c>
      <c r="F3056" t="s">
        <v>2137</v>
      </c>
      <c r="G3056" t="s">
        <v>2138</v>
      </c>
      <c r="H3056" t="s">
        <v>2138</v>
      </c>
      <c r="I3056" t="s">
        <v>2138</v>
      </c>
      <c r="J3056" t="s">
        <v>2139</v>
      </c>
      <c r="K3056" t="s">
        <v>6595</v>
      </c>
    </row>
    <row r="3057" spans="3:11" x14ac:dyDescent="0.3">
      <c r="C3057" t="s">
        <v>6596</v>
      </c>
      <c r="D3057" t="s">
        <v>472</v>
      </c>
      <c r="E3057" t="s">
        <v>2141</v>
      </c>
      <c r="F3057" t="s">
        <v>2137</v>
      </c>
      <c r="G3057" t="s">
        <v>2138</v>
      </c>
      <c r="H3057" t="s">
        <v>2138</v>
      </c>
      <c r="I3057" t="s">
        <v>2138</v>
      </c>
      <c r="J3057" t="s">
        <v>2139</v>
      </c>
      <c r="K3057" t="s">
        <v>6597</v>
      </c>
    </row>
    <row r="3058" spans="3:11" x14ac:dyDescent="0.3">
      <c r="C3058" t="s">
        <v>6598</v>
      </c>
      <c r="D3058" t="s">
        <v>472</v>
      </c>
      <c r="E3058" t="s">
        <v>2141</v>
      </c>
      <c r="F3058" t="s">
        <v>2137</v>
      </c>
      <c r="G3058" t="s">
        <v>2138</v>
      </c>
      <c r="H3058" t="s">
        <v>2138</v>
      </c>
      <c r="I3058" t="s">
        <v>2138</v>
      </c>
      <c r="J3058" t="s">
        <v>2139</v>
      </c>
      <c r="K3058" t="s">
        <v>6599</v>
      </c>
    </row>
    <row r="3059" spans="3:11" x14ac:dyDescent="0.3">
      <c r="C3059" t="s">
        <v>6600</v>
      </c>
      <c r="D3059" t="s">
        <v>472</v>
      </c>
      <c r="E3059" t="s">
        <v>2141</v>
      </c>
      <c r="F3059" t="s">
        <v>2137</v>
      </c>
      <c r="G3059" t="s">
        <v>2138</v>
      </c>
      <c r="H3059" t="s">
        <v>2138</v>
      </c>
      <c r="I3059" t="s">
        <v>2138</v>
      </c>
      <c r="J3059" t="s">
        <v>2139</v>
      </c>
      <c r="K3059" t="s">
        <v>6601</v>
      </c>
    </row>
    <row r="3060" spans="3:11" x14ac:dyDescent="0.3">
      <c r="C3060" t="s">
        <v>6602</v>
      </c>
      <c r="D3060" t="s">
        <v>472</v>
      </c>
      <c r="E3060" t="s">
        <v>2141</v>
      </c>
      <c r="F3060" t="s">
        <v>2137</v>
      </c>
      <c r="G3060" t="s">
        <v>2138</v>
      </c>
      <c r="H3060" t="s">
        <v>2138</v>
      </c>
      <c r="I3060" t="s">
        <v>2138</v>
      </c>
      <c r="J3060" t="s">
        <v>2139</v>
      </c>
      <c r="K3060" t="s">
        <v>6603</v>
      </c>
    </row>
    <row r="3061" spans="3:11" x14ac:dyDescent="0.3">
      <c r="C3061" t="s">
        <v>6604</v>
      </c>
      <c r="D3061" t="s">
        <v>472</v>
      </c>
      <c r="E3061" t="s">
        <v>2141</v>
      </c>
      <c r="F3061" t="s">
        <v>2137</v>
      </c>
      <c r="G3061" t="s">
        <v>2138</v>
      </c>
      <c r="H3061" t="s">
        <v>2138</v>
      </c>
      <c r="I3061" t="s">
        <v>2138</v>
      </c>
      <c r="J3061" t="s">
        <v>2139</v>
      </c>
      <c r="K3061" t="s">
        <v>6605</v>
      </c>
    </row>
    <row r="3062" spans="3:11" x14ac:dyDescent="0.3">
      <c r="C3062" t="s">
        <v>6606</v>
      </c>
      <c r="D3062" t="s">
        <v>472</v>
      </c>
      <c r="E3062" t="s">
        <v>2141</v>
      </c>
      <c r="F3062" t="s">
        <v>2137</v>
      </c>
      <c r="G3062" t="s">
        <v>2138</v>
      </c>
      <c r="H3062" t="s">
        <v>2138</v>
      </c>
      <c r="I3062" t="s">
        <v>2138</v>
      </c>
      <c r="J3062" t="s">
        <v>2139</v>
      </c>
      <c r="K3062" t="s">
        <v>6607</v>
      </c>
    </row>
    <row r="3063" spans="3:11" x14ac:dyDescent="0.3">
      <c r="C3063" t="s">
        <v>108</v>
      </c>
      <c r="D3063" t="s">
        <v>5123</v>
      </c>
      <c r="E3063" t="s">
        <v>2141</v>
      </c>
      <c r="F3063" t="s">
        <v>2137</v>
      </c>
      <c r="G3063" t="s">
        <v>2138</v>
      </c>
      <c r="H3063" t="s">
        <v>2138</v>
      </c>
      <c r="I3063" t="s">
        <v>2138</v>
      </c>
      <c r="J3063" t="s">
        <v>2139</v>
      </c>
      <c r="K3063" t="s">
        <v>5124</v>
      </c>
    </row>
    <row r="3064" spans="3:11" x14ac:dyDescent="0.3">
      <c r="C3064" t="s">
        <v>109</v>
      </c>
      <c r="D3064" t="s">
        <v>5123</v>
      </c>
      <c r="E3064" t="s">
        <v>2141</v>
      </c>
      <c r="F3064" t="s">
        <v>2137</v>
      </c>
      <c r="G3064" t="s">
        <v>2138</v>
      </c>
      <c r="H3064" t="s">
        <v>2138</v>
      </c>
      <c r="I3064" t="s">
        <v>2138</v>
      </c>
      <c r="J3064" t="s">
        <v>2139</v>
      </c>
      <c r="K3064" t="s">
        <v>5125</v>
      </c>
    </row>
    <row r="3065" spans="3:11" x14ac:dyDescent="0.3">
      <c r="C3065" t="s">
        <v>110</v>
      </c>
      <c r="D3065" t="s">
        <v>5123</v>
      </c>
      <c r="E3065" t="s">
        <v>2141</v>
      </c>
      <c r="F3065" t="s">
        <v>2137</v>
      </c>
      <c r="G3065" t="s">
        <v>2138</v>
      </c>
      <c r="H3065" t="s">
        <v>2138</v>
      </c>
      <c r="I3065" t="s">
        <v>2138</v>
      </c>
      <c r="J3065" t="s">
        <v>2139</v>
      </c>
      <c r="K3065" t="s">
        <v>5126</v>
      </c>
    </row>
    <row r="3066" spans="3:11" x14ac:dyDescent="0.3">
      <c r="C3066" t="s">
        <v>111</v>
      </c>
      <c r="D3066" t="s">
        <v>5123</v>
      </c>
      <c r="E3066" t="s">
        <v>2141</v>
      </c>
      <c r="F3066" t="s">
        <v>2137</v>
      </c>
      <c r="G3066" t="s">
        <v>2138</v>
      </c>
      <c r="H3066" t="s">
        <v>2138</v>
      </c>
      <c r="I3066" t="s">
        <v>2138</v>
      </c>
      <c r="J3066" t="s">
        <v>2139</v>
      </c>
      <c r="K3066" t="s">
        <v>5127</v>
      </c>
    </row>
    <row r="3067" spans="3:11" x14ac:dyDescent="0.3">
      <c r="C3067" t="s">
        <v>112</v>
      </c>
      <c r="D3067" t="s">
        <v>5123</v>
      </c>
      <c r="E3067" t="s">
        <v>2141</v>
      </c>
      <c r="F3067" t="s">
        <v>2137</v>
      </c>
      <c r="G3067" t="s">
        <v>2138</v>
      </c>
      <c r="H3067" t="s">
        <v>2138</v>
      </c>
      <c r="I3067" t="s">
        <v>2138</v>
      </c>
      <c r="J3067" t="s">
        <v>2139</v>
      </c>
      <c r="K3067" t="s">
        <v>5128</v>
      </c>
    </row>
    <row r="3068" spans="3:11" x14ac:dyDescent="0.3">
      <c r="C3068" t="s">
        <v>134</v>
      </c>
      <c r="D3068" t="s">
        <v>5123</v>
      </c>
      <c r="E3068" t="s">
        <v>2141</v>
      </c>
      <c r="F3068" t="s">
        <v>2137</v>
      </c>
      <c r="G3068" t="s">
        <v>2138</v>
      </c>
      <c r="H3068" t="s">
        <v>2138</v>
      </c>
      <c r="I3068" t="s">
        <v>2138</v>
      </c>
      <c r="J3068" t="s">
        <v>2139</v>
      </c>
      <c r="K3068" t="s">
        <v>5129</v>
      </c>
    </row>
    <row r="3069" spans="3:11" x14ac:dyDescent="0.3">
      <c r="C3069" t="s">
        <v>135</v>
      </c>
      <c r="D3069" t="s">
        <v>5123</v>
      </c>
      <c r="E3069" t="s">
        <v>2141</v>
      </c>
      <c r="F3069" t="s">
        <v>2137</v>
      </c>
      <c r="G3069" t="s">
        <v>2138</v>
      </c>
      <c r="H3069" t="s">
        <v>2138</v>
      </c>
      <c r="I3069" t="s">
        <v>2138</v>
      </c>
      <c r="J3069" t="s">
        <v>2139</v>
      </c>
      <c r="K3069" t="s">
        <v>5130</v>
      </c>
    </row>
    <row r="3070" spans="3:11" x14ac:dyDescent="0.3">
      <c r="C3070" t="s">
        <v>136</v>
      </c>
      <c r="D3070" t="s">
        <v>5123</v>
      </c>
      <c r="E3070" t="s">
        <v>2141</v>
      </c>
      <c r="F3070" t="s">
        <v>2137</v>
      </c>
      <c r="G3070" t="s">
        <v>2138</v>
      </c>
      <c r="H3070" t="s">
        <v>2138</v>
      </c>
      <c r="I3070" t="s">
        <v>2138</v>
      </c>
      <c r="J3070" t="s">
        <v>2139</v>
      </c>
      <c r="K3070" t="s">
        <v>5131</v>
      </c>
    </row>
    <row r="3071" spans="3:11" x14ac:dyDescent="0.3">
      <c r="C3071" t="s">
        <v>137</v>
      </c>
      <c r="D3071" t="s">
        <v>5123</v>
      </c>
      <c r="E3071" t="s">
        <v>2141</v>
      </c>
      <c r="F3071" t="s">
        <v>2137</v>
      </c>
      <c r="G3071" t="s">
        <v>2138</v>
      </c>
      <c r="H3071" t="s">
        <v>2138</v>
      </c>
      <c r="I3071" t="s">
        <v>2138</v>
      </c>
      <c r="J3071" t="s">
        <v>2139</v>
      </c>
      <c r="K3071" t="s">
        <v>5132</v>
      </c>
    </row>
    <row r="3072" spans="3:11" x14ac:dyDescent="0.3">
      <c r="C3072" t="s">
        <v>138</v>
      </c>
      <c r="D3072" t="s">
        <v>5123</v>
      </c>
      <c r="E3072" t="s">
        <v>2141</v>
      </c>
      <c r="F3072" t="s">
        <v>2137</v>
      </c>
      <c r="G3072" t="s">
        <v>2138</v>
      </c>
      <c r="H3072" t="s">
        <v>2138</v>
      </c>
      <c r="I3072" t="s">
        <v>2138</v>
      </c>
      <c r="J3072" t="s">
        <v>2139</v>
      </c>
      <c r="K3072" t="s">
        <v>5133</v>
      </c>
    </row>
    <row r="3073" spans="3:11" x14ac:dyDescent="0.3">
      <c r="C3073" t="s">
        <v>152</v>
      </c>
      <c r="D3073" t="s">
        <v>5123</v>
      </c>
      <c r="E3073" t="s">
        <v>2141</v>
      </c>
      <c r="F3073" t="s">
        <v>2137</v>
      </c>
      <c r="G3073" t="s">
        <v>2138</v>
      </c>
      <c r="H3073" t="s">
        <v>2138</v>
      </c>
      <c r="I3073" t="s">
        <v>2138</v>
      </c>
      <c r="J3073" t="s">
        <v>2139</v>
      </c>
      <c r="K3073" t="s">
        <v>5134</v>
      </c>
    </row>
    <row r="3074" spans="3:11" x14ac:dyDescent="0.3">
      <c r="C3074" t="s">
        <v>153</v>
      </c>
      <c r="D3074" t="s">
        <v>5123</v>
      </c>
      <c r="E3074" t="s">
        <v>2141</v>
      </c>
      <c r="F3074" t="s">
        <v>2137</v>
      </c>
      <c r="G3074" t="s">
        <v>2138</v>
      </c>
      <c r="H3074" t="s">
        <v>2138</v>
      </c>
      <c r="I3074" t="s">
        <v>2138</v>
      </c>
      <c r="J3074" t="s">
        <v>2139</v>
      </c>
      <c r="K3074" t="s">
        <v>5135</v>
      </c>
    </row>
    <row r="3075" spans="3:11" x14ac:dyDescent="0.3">
      <c r="C3075" t="s">
        <v>172</v>
      </c>
      <c r="D3075" t="s">
        <v>5123</v>
      </c>
      <c r="E3075" t="s">
        <v>2141</v>
      </c>
      <c r="F3075" t="s">
        <v>2137</v>
      </c>
      <c r="G3075" t="s">
        <v>2138</v>
      </c>
      <c r="H3075" t="s">
        <v>2138</v>
      </c>
      <c r="I3075" t="s">
        <v>2138</v>
      </c>
      <c r="J3075" t="s">
        <v>2139</v>
      </c>
      <c r="K3075" t="s">
        <v>5136</v>
      </c>
    </row>
    <row r="3076" spans="3:11" x14ac:dyDescent="0.3">
      <c r="C3076" t="s">
        <v>178</v>
      </c>
      <c r="D3076" t="s">
        <v>5123</v>
      </c>
      <c r="E3076" t="s">
        <v>2141</v>
      </c>
      <c r="F3076" t="s">
        <v>2137</v>
      </c>
      <c r="G3076" t="s">
        <v>2138</v>
      </c>
      <c r="H3076" t="s">
        <v>2138</v>
      </c>
      <c r="I3076" t="s">
        <v>2138</v>
      </c>
      <c r="J3076" t="s">
        <v>2139</v>
      </c>
      <c r="K3076" t="s">
        <v>5137</v>
      </c>
    </row>
    <row r="3077" spans="3:11" x14ac:dyDescent="0.3">
      <c r="C3077" t="s">
        <v>179</v>
      </c>
      <c r="D3077" t="s">
        <v>5123</v>
      </c>
      <c r="E3077" t="s">
        <v>2141</v>
      </c>
      <c r="F3077" t="s">
        <v>2137</v>
      </c>
      <c r="G3077" t="s">
        <v>2138</v>
      </c>
      <c r="H3077" t="s">
        <v>2138</v>
      </c>
      <c r="I3077" t="s">
        <v>2138</v>
      </c>
      <c r="J3077" t="s">
        <v>2139</v>
      </c>
      <c r="K3077" t="s">
        <v>5138</v>
      </c>
    </row>
    <row r="3078" spans="3:11" x14ac:dyDescent="0.3">
      <c r="C3078" t="s">
        <v>180</v>
      </c>
      <c r="D3078" t="s">
        <v>5123</v>
      </c>
      <c r="E3078" t="s">
        <v>2141</v>
      </c>
      <c r="F3078" t="s">
        <v>2137</v>
      </c>
      <c r="G3078" t="s">
        <v>2138</v>
      </c>
      <c r="H3078" t="s">
        <v>2138</v>
      </c>
      <c r="I3078" t="s">
        <v>2138</v>
      </c>
      <c r="J3078" t="s">
        <v>2139</v>
      </c>
      <c r="K3078" t="s">
        <v>5139</v>
      </c>
    </row>
    <row r="3079" spans="3:11" x14ac:dyDescent="0.3">
      <c r="C3079" t="s">
        <v>185</v>
      </c>
      <c r="D3079" t="s">
        <v>5123</v>
      </c>
      <c r="E3079" t="s">
        <v>2141</v>
      </c>
      <c r="F3079" t="s">
        <v>2137</v>
      </c>
      <c r="G3079" t="s">
        <v>2138</v>
      </c>
      <c r="H3079" t="s">
        <v>2138</v>
      </c>
      <c r="I3079" t="s">
        <v>2138</v>
      </c>
      <c r="J3079" t="s">
        <v>2139</v>
      </c>
      <c r="K3079" t="s">
        <v>5140</v>
      </c>
    </row>
    <row r="3080" spans="3:11" x14ac:dyDescent="0.3">
      <c r="C3080" t="s">
        <v>189</v>
      </c>
      <c r="D3080" t="s">
        <v>5123</v>
      </c>
      <c r="E3080" t="s">
        <v>2141</v>
      </c>
      <c r="F3080" t="s">
        <v>2137</v>
      </c>
      <c r="G3080" t="s">
        <v>2138</v>
      </c>
      <c r="H3080" t="s">
        <v>2138</v>
      </c>
      <c r="I3080" t="s">
        <v>2138</v>
      </c>
      <c r="J3080" t="s">
        <v>2139</v>
      </c>
      <c r="K3080" t="s">
        <v>5141</v>
      </c>
    </row>
    <row r="3081" spans="3:11" x14ac:dyDescent="0.3">
      <c r="C3081" t="s">
        <v>206</v>
      </c>
      <c r="D3081" t="s">
        <v>5123</v>
      </c>
      <c r="E3081" t="s">
        <v>2141</v>
      </c>
      <c r="F3081" t="s">
        <v>2137</v>
      </c>
      <c r="G3081" t="s">
        <v>2138</v>
      </c>
      <c r="H3081" t="s">
        <v>2138</v>
      </c>
      <c r="I3081" t="s">
        <v>2138</v>
      </c>
      <c r="J3081" t="s">
        <v>2139</v>
      </c>
      <c r="K3081" t="s">
        <v>5142</v>
      </c>
    </row>
    <row r="3082" spans="3:11" x14ac:dyDescent="0.3">
      <c r="C3082" t="s">
        <v>228</v>
      </c>
      <c r="D3082" t="s">
        <v>5123</v>
      </c>
      <c r="E3082" t="s">
        <v>2141</v>
      </c>
      <c r="F3082" t="s">
        <v>2137</v>
      </c>
      <c r="G3082" t="s">
        <v>2138</v>
      </c>
      <c r="H3082" t="s">
        <v>2138</v>
      </c>
      <c r="I3082" t="s">
        <v>2138</v>
      </c>
      <c r="J3082" t="s">
        <v>2139</v>
      </c>
      <c r="K3082" t="s">
        <v>5143</v>
      </c>
    </row>
    <row r="3083" spans="3:11" x14ac:dyDescent="0.3">
      <c r="C3083" t="s">
        <v>229</v>
      </c>
      <c r="D3083" t="s">
        <v>5123</v>
      </c>
      <c r="E3083" t="s">
        <v>2141</v>
      </c>
      <c r="F3083" t="s">
        <v>2137</v>
      </c>
      <c r="G3083" t="s">
        <v>2138</v>
      </c>
      <c r="H3083" t="s">
        <v>2138</v>
      </c>
      <c r="I3083" t="s">
        <v>2138</v>
      </c>
      <c r="J3083" t="s">
        <v>2139</v>
      </c>
      <c r="K3083" t="s">
        <v>5144</v>
      </c>
    </row>
    <row r="3084" spans="3:11" x14ac:dyDescent="0.3">
      <c r="C3084" t="s">
        <v>230</v>
      </c>
      <c r="D3084" t="s">
        <v>5123</v>
      </c>
      <c r="E3084" t="s">
        <v>2141</v>
      </c>
      <c r="F3084" t="s">
        <v>2137</v>
      </c>
      <c r="G3084" t="s">
        <v>2138</v>
      </c>
      <c r="H3084" t="s">
        <v>2138</v>
      </c>
      <c r="I3084" t="s">
        <v>2138</v>
      </c>
      <c r="J3084" t="s">
        <v>2139</v>
      </c>
      <c r="K3084" t="s">
        <v>5145</v>
      </c>
    </row>
    <row r="3085" spans="3:11" x14ac:dyDescent="0.3">
      <c r="C3085" t="s">
        <v>231</v>
      </c>
      <c r="D3085" t="s">
        <v>5123</v>
      </c>
      <c r="E3085" t="s">
        <v>2141</v>
      </c>
      <c r="F3085" t="s">
        <v>2137</v>
      </c>
      <c r="G3085" t="s">
        <v>2138</v>
      </c>
      <c r="H3085" t="s">
        <v>2138</v>
      </c>
      <c r="I3085" t="s">
        <v>2138</v>
      </c>
      <c r="J3085" t="s">
        <v>2139</v>
      </c>
      <c r="K3085" t="s">
        <v>5146</v>
      </c>
    </row>
    <row r="3086" spans="3:11" x14ac:dyDescent="0.3">
      <c r="C3086" t="s">
        <v>232</v>
      </c>
      <c r="D3086" t="s">
        <v>5123</v>
      </c>
      <c r="E3086" t="s">
        <v>2141</v>
      </c>
      <c r="F3086" t="s">
        <v>2137</v>
      </c>
      <c r="G3086" t="s">
        <v>2138</v>
      </c>
      <c r="H3086" t="s">
        <v>2138</v>
      </c>
      <c r="I3086" t="s">
        <v>2138</v>
      </c>
      <c r="J3086" t="s">
        <v>2139</v>
      </c>
      <c r="K3086" t="s">
        <v>5147</v>
      </c>
    </row>
    <row r="3087" spans="3:11" x14ac:dyDescent="0.3">
      <c r="C3087" t="s">
        <v>277</v>
      </c>
      <c r="D3087" t="s">
        <v>5123</v>
      </c>
      <c r="E3087" t="s">
        <v>2141</v>
      </c>
      <c r="F3087" t="s">
        <v>2137</v>
      </c>
      <c r="G3087" t="s">
        <v>2138</v>
      </c>
      <c r="H3087" t="s">
        <v>2138</v>
      </c>
      <c r="I3087" t="s">
        <v>2138</v>
      </c>
      <c r="J3087" t="s">
        <v>2139</v>
      </c>
      <c r="K3087" t="s">
        <v>5148</v>
      </c>
    </row>
    <row r="3088" spans="3:11" x14ac:dyDescent="0.3">
      <c r="C3088" t="s">
        <v>281</v>
      </c>
      <c r="D3088" t="s">
        <v>5123</v>
      </c>
      <c r="E3088" t="s">
        <v>2141</v>
      </c>
      <c r="F3088" t="s">
        <v>2137</v>
      </c>
      <c r="G3088" t="s">
        <v>2138</v>
      </c>
      <c r="H3088" t="s">
        <v>2138</v>
      </c>
      <c r="I3088" t="s">
        <v>2138</v>
      </c>
      <c r="J3088" t="s">
        <v>2139</v>
      </c>
      <c r="K3088" t="s">
        <v>5149</v>
      </c>
    </row>
    <row r="3089" spans="3:11" x14ac:dyDescent="0.3">
      <c r="C3089" t="s">
        <v>287</v>
      </c>
      <c r="D3089" t="s">
        <v>5123</v>
      </c>
      <c r="E3089" t="s">
        <v>2141</v>
      </c>
      <c r="F3089" t="s">
        <v>2137</v>
      </c>
      <c r="G3089" t="s">
        <v>2138</v>
      </c>
      <c r="H3089" t="s">
        <v>2138</v>
      </c>
      <c r="I3089" t="s">
        <v>2138</v>
      </c>
      <c r="J3089" t="s">
        <v>2139</v>
      </c>
      <c r="K3089" t="s">
        <v>5150</v>
      </c>
    </row>
    <row r="3090" spans="3:11" x14ac:dyDescent="0.3">
      <c r="C3090" t="s">
        <v>293</v>
      </c>
      <c r="D3090" t="s">
        <v>5123</v>
      </c>
      <c r="E3090" t="s">
        <v>2141</v>
      </c>
      <c r="F3090" t="s">
        <v>2137</v>
      </c>
      <c r="G3090" t="s">
        <v>2138</v>
      </c>
      <c r="H3090" t="s">
        <v>2138</v>
      </c>
      <c r="I3090" t="s">
        <v>2138</v>
      </c>
      <c r="J3090" t="s">
        <v>2139</v>
      </c>
      <c r="K3090" t="s">
        <v>5151</v>
      </c>
    </row>
    <row r="3091" spans="3:11" x14ac:dyDescent="0.3">
      <c r="C3091" t="s">
        <v>299</v>
      </c>
      <c r="D3091" t="s">
        <v>5123</v>
      </c>
      <c r="E3091" t="s">
        <v>2141</v>
      </c>
      <c r="F3091" t="s">
        <v>2137</v>
      </c>
      <c r="G3091" t="s">
        <v>2138</v>
      </c>
      <c r="H3091" t="s">
        <v>2138</v>
      </c>
      <c r="I3091" t="s">
        <v>2138</v>
      </c>
      <c r="J3091" t="s">
        <v>2139</v>
      </c>
      <c r="K3091" t="s">
        <v>5152</v>
      </c>
    </row>
    <row r="3092" spans="3:11" x14ac:dyDescent="0.3">
      <c r="C3092" t="s">
        <v>301</v>
      </c>
      <c r="D3092" t="s">
        <v>5123</v>
      </c>
      <c r="E3092" t="s">
        <v>2141</v>
      </c>
      <c r="F3092" t="s">
        <v>2137</v>
      </c>
      <c r="G3092" t="s">
        <v>2138</v>
      </c>
      <c r="H3092" t="s">
        <v>2138</v>
      </c>
      <c r="I3092" t="s">
        <v>2138</v>
      </c>
      <c r="J3092" t="s">
        <v>2139</v>
      </c>
      <c r="K3092" t="s">
        <v>5153</v>
      </c>
    </row>
    <row r="3093" spans="3:11" x14ac:dyDescent="0.3">
      <c r="C3093" t="s">
        <v>305</v>
      </c>
      <c r="D3093" t="s">
        <v>5123</v>
      </c>
      <c r="E3093" t="s">
        <v>2141</v>
      </c>
      <c r="F3093" t="s">
        <v>2137</v>
      </c>
      <c r="G3093" t="s">
        <v>2138</v>
      </c>
      <c r="H3093" t="s">
        <v>2138</v>
      </c>
      <c r="I3093" t="s">
        <v>2138</v>
      </c>
      <c r="J3093" t="s">
        <v>2139</v>
      </c>
      <c r="K3093" t="s">
        <v>5154</v>
      </c>
    </row>
    <row r="3094" spans="3:11" x14ac:dyDescent="0.3">
      <c r="C3094" t="s">
        <v>308</v>
      </c>
      <c r="D3094" t="s">
        <v>5123</v>
      </c>
      <c r="E3094" t="s">
        <v>2141</v>
      </c>
      <c r="F3094" t="s">
        <v>2137</v>
      </c>
      <c r="G3094" t="s">
        <v>2138</v>
      </c>
      <c r="H3094" t="s">
        <v>2138</v>
      </c>
      <c r="I3094" t="s">
        <v>2138</v>
      </c>
      <c r="J3094" t="s">
        <v>2139</v>
      </c>
      <c r="K3094" t="s">
        <v>5155</v>
      </c>
    </row>
    <row r="3095" spans="3:11" x14ac:dyDescent="0.3">
      <c r="C3095" t="s">
        <v>311</v>
      </c>
      <c r="D3095" t="s">
        <v>5123</v>
      </c>
      <c r="E3095" t="s">
        <v>2141</v>
      </c>
      <c r="F3095" t="s">
        <v>2137</v>
      </c>
      <c r="G3095" t="s">
        <v>2138</v>
      </c>
      <c r="H3095" t="s">
        <v>2138</v>
      </c>
      <c r="I3095" t="s">
        <v>2138</v>
      </c>
      <c r="J3095" t="s">
        <v>2139</v>
      </c>
      <c r="K3095" t="s">
        <v>5156</v>
      </c>
    </row>
    <row r="3096" spans="3:11" x14ac:dyDescent="0.3">
      <c r="C3096" t="s">
        <v>312</v>
      </c>
      <c r="D3096" t="s">
        <v>5123</v>
      </c>
      <c r="E3096" t="s">
        <v>2141</v>
      </c>
      <c r="F3096" t="s">
        <v>2137</v>
      </c>
      <c r="G3096" t="s">
        <v>2138</v>
      </c>
      <c r="H3096" t="s">
        <v>2138</v>
      </c>
      <c r="I3096" t="s">
        <v>2138</v>
      </c>
      <c r="J3096" t="s">
        <v>2139</v>
      </c>
      <c r="K3096" t="s">
        <v>5157</v>
      </c>
    </row>
    <row r="3097" spans="3:11" x14ac:dyDescent="0.3">
      <c r="C3097" t="s">
        <v>325</v>
      </c>
      <c r="D3097" t="s">
        <v>5123</v>
      </c>
      <c r="E3097" t="s">
        <v>2141</v>
      </c>
      <c r="F3097" t="s">
        <v>2137</v>
      </c>
      <c r="G3097" t="s">
        <v>2138</v>
      </c>
      <c r="H3097" t="s">
        <v>2138</v>
      </c>
      <c r="I3097" t="s">
        <v>2138</v>
      </c>
      <c r="J3097" t="s">
        <v>2139</v>
      </c>
      <c r="K3097" t="s">
        <v>5158</v>
      </c>
    </row>
    <row r="3098" spans="3:11" x14ac:dyDescent="0.3">
      <c r="C3098" t="s">
        <v>332</v>
      </c>
      <c r="D3098" t="s">
        <v>5123</v>
      </c>
      <c r="E3098" t="s">
        <v>2141</v>
      </c>
      <c r="F3098" t="s">
        <v>2137</v>
      </c>
      <c r="G3098" t="s">
        <v>2138</v>
      </c>
      <c r="H3098" t="s">
        <v>2138</v>
      </c>
      <c r="I3098" t="s">
        <v>2138</v>
      </c>
      <c r="J3098" t="s">
        <v>2139</v>
      </c>
      <c r="K3098" t="s">
        <v>5159</v>
      </c>
    </row>
    <row r="3099" spans="3:11" x14ac:dyDescent="0.3">
      <c r="C3099" t="s">
        <v>334</v>
      </c>
      <c r="D3099" t="s">
        <v>5123</v>
      </c>
      <c r="E3099" t="s">
        <v>2141</v>
      </c>
      <c r="F3099" t="s">
        <v>2137</v>
      </c>
      <c r="G3099" t="s">
        <v>2138</v>
      </c>
      <c r="H3099" t="s">
        <v>2138</v>
      </c>
      <c r="I3099" t="s">
        <v>2138</v>
      </c>
      <c r="J3099" t="s">
        <v>2139</v>
      </c>
      <c r="K3099" t="s">
        <v>5160</v>
      </c>
    </row>
    <row r="3100" spans="3:11" x14ac:dyDescent="0.3">
      <c r="C3100" t="s">
        <v>337</v>
      </c>
      <c r="D3100" t="s">
        <v>5123</v>
      </c>
      <c r="E3100" t="s">
        <v>2141</v>
      </c>
      <c r="F3100" t="s">
        <v>2137</v>
      </c>
      <c r="G3100" t="s">
        <v>2138</v>
      </c>
      <c r="H3100" t="s">
        <v>2138</v>
      </c>
      <c r="I3100" t="s">
        <v>2138</v>
      </c>
      <c r="J3100" t="s">
        <v>2139</v>
      </c>
      <c r="K3100" t="s">
        <v>5161</v>
      </c>
    </row>
    <row r="3101" spans="3:11" x14ac:dyDescent="0.3">
      <c r="C3101" t="s">
        <v>344</v>
      </c>
      <c r="D3101" t="s">
        <v>5123</v>
      </c>
      <c r="E3101" t="s">
        <v>2141</v>
      </c>
      <c r="F3101" t="s">
        <v>2137</v>
      </c>
      <c r="G3101" t="s">
        <v>2138</v>
      </c>
      <c r="H3101" t="s">
        <v>2138</v>
      </c>
      <c r="I3101" t="s">
        <v>2138</v>
      </c>
      <c r="J3101" t="s">
        <v>2139</v>
      </c>
      <c r="K3101" t="s">
        <v>5162</v>
      </c>
    </row>
    <row r="3102" spans="3:11" x14ac:dyDescent="0.3">
      <c r="C3102" t="s">
        <v>345</v>
      </c>
      <c r="D3102" t="s">
        <v>5123</v>
      </c>
      <c r="E3102" t="s">
        <v>2141</v>
      </c>
      <c r="F3102" t="s">
        <v>2137</v>
      </c>
      <c r="G3102" t="s">
        <v>2138</v>
      </c>
      <c r="H3102" t="s">
        <v>2138</v>
      </c>
      <c r="I3102" t="s">
        <v>2138</v>
      </c>
      <c r="J3102" t="s">
        <v>2139</v>
      </c>
      <c r="K3102" t="s">
        <v>5163</v>
      </c>
    </row>
    <row r="3103" spans="3:11" x14ac:dyDescent="0.3">
      <c r="C3103" t="s">
        <v>346</v>
      </c>
      <c r="D3103" t="s">
        <v>5123</v>
      </c>
      <c r="E3103" t="s">
        <v>2141</v>
      </c>
      <c r="F3103" t="s">
        <v>2137</v>
      </c>
      <c r="G3103" t="s">
        <v>2138</v>
      </c>
      <c r="H3103" t="s">
        <v>2138</v>
      </c>
      <c r="I3103" t="s">
        <v>2138</v>
      </c>
      <c r="J3103" t="s">
        <v>2139</v>
      </c>
      <c r="K3103" t="s">
        <v>5164</v>
      </c>
    </row>
    <row r="3104" spans="3:11" x14ac:dyDescent="0.3">
      <c r="C3104" t="s">
        <v>347</v>
      </c>
      <c r="D3104" t="s">
        <v>5123</v>
      </c>
      <c r="E3104" t="s">
        <v>2141</v>
      </c>
      <c r="F3104" t="s">
        <v>2137</v>
      </c>
      <c r="G3104" t="s">
        <v>2138</v>
      </c>
      <c r="H3104" t="s">
        <v>2138</v>
      </c>
      <c r="I3104" t="s">
        <v>2138</v>
      </c>
      <c r="J3104" t="s">
        <v>2139</v>
      </c>
      <c r="K3104" t="s">
        <v>5165</v>
      </c>
    </row>
    <row r="3105" spans="3:11" x14ac:dyDescent="0.3">
      <c r="C3105" t="s">
        <v>349</v>
      </c>
      <c r="D3105" t="s">
        <v>5123</v>
      </c>
      <c r="E3105" t="s">
        <v>2141</v>
      </c>
      <c r="F3105" t="s">
        <v>2137</v>
      </c>
      <c r="G3105" t="s">
        <v>2138</v>
      </c>
      <c r="H3105" t="s">
        <v>2138</v>
      </c>
      <c r="I3105" t="s">
        <v>2138</v>
      </c>
      <c r="J3105" t="s">
        <v>2139</v>
      </c>
      <c r="K3105" t="s">
        <v>5166</v>
      </c>
    </row>
    <row r="3106" spans="3:11" x14ac:dyDescent="0.3">
      <c r="C3106" t="s">
        <v>350</v>
      </c>
      <c r="D3106" t="s">
        <v>5123</v>
      </c>
      <c r="E3106" t="s">
        <v>2141</v>
      </c>
      <c r="F3106" t="s">
        <v>2137</v>
      </c>
      <c r="G3106" t="s">
        <v>2138</v>
      </c>
      <c r="H3106" t="s">
        <v>2138</v>
      </c>
      <c r="I3106" t="s">
        <v>2138</v>
      </c>
      <c r="J3106" t="s">
        <v>2139</v>
      </c>
      <c r="K3106" t="s">
        <v>5167</v>
      </c>
    </row>
    <row r="3107" spans="3:11" x14ac:dyDescent="0.3">
      <c r="C3107" t="s">
        <v>351</v>
      </c>
      <c r="D3107" t="s">
        <v>5123</v>
      </c>
      <c r="E3107" t="s">
        <v>2141</v>
      </c>
      <c r="F3107" t="s">
        <v>2137</v>
      </c>
      <c r="G3107" t="s">
        <v>2138</v>
      </c>
      <c r="H3107" t="s">
        <v>2138</v>
      </c>
      <c r="I3107" t="s">
        <v>2138</v>
      </c>
      <c r="J3107" t="s">
        <v>2139</v>
      </c>
      <c r="K3107" t="s">
        <v>5168</v>
      </c>
    </row>
    <row r="3108" spans="3:11" x14ac:dyDescent="0.3">
      <c r="C3108" t="s">
        <v>359</v>
      </c>
      <c r="D3108" t="s">
        <v>5123</v>
      </c>
      <c r="E3108" t="s">
        <v>2141</v>
      </c>
      <c r="F3108" t="s">
        <v>2137</v>
      </c>
      <c r="G3108" t="s">
        <v>2138</v>
      </c>
      <c r="H3108" t="s">
        <v>2138</v>
      </c>
      <c r="I3108" t="s">
        <v>2138</v>
      </c>
      <c r="J3108" t="s">
        <v>2139</v>
      </c>
      <c r="K3108" t="s">
        <v>5169</v>
      </c>
    </row>
    <row r="3109" spans="3:11" x14ac:dyDescent="0.3">
      <c r="C3109" t="s">
        <v>360</v>
      </c>
      <c r="D3109" t="s">
        <v>5123</v>
      </c>
      <c r="E3109" t="s">
        <v>2141</v>
      </c>
      <c r="F3109" t="s">
        <v>2137</v>
      </c>
      <c r="G3109" t="s">
        <v>2138</v>
      </c>
      <c r="H3109" t="s">
        <v>2138</v>
      </c>
      <c r="I3109" t="s">
        <v>2138</v>
      </c>
      <c r="J3109" t="s">
        <v>2139</v>
      </c>
      <c r="K3109" t="s">
        <v>5170</v>
      </c>
    </row>
    <row r="3110" spans="3:11" x14ac:dyDescent="0.3">
      <c r="C3110" t="s">
        <v>363</v>
      </c>
      <c r="D3110" t="s">
        <v>5123</v>
      </c>
      <c r="E3110" t="s">
        <v>2141</v>
      </c>
      <c r="F3110" t="s">
        <v>2137</v>
      </c>
      <c r="G3110" t="s">
        <v>2138</v>
      </c>
      <c r="H3110" t="s">
        <v>2138</v>
      </c>
      <c r="I3110" t="s">
        <v>2138</v>
      </c>
      <c r="J3110" t="s">
        <v>2139</v>
      </c>
      <c r="K3110" t="s">
        <v>5171</v>
      </c>
    </row>
    <row r="3111" spans="3:11" x14ac:dyDescent="0.3">
      <c r="C3111" t="s">
        <v>364</v>
      </c>
      <c r="D3111" t="s">
        <v>5123</v>
      </c>
      <c r="E3111" t="s">
        <v>2141</v>
      </c>
      <c r="F3111" t="s">
        <v>2137</v>
      </c>
      <c r="G3111" t="s">
        <v>2138</v>
      </c>
      <c r="H3111" t="s">
        <v>2138</v>
      </c>
      <c r="I3111" t="s">
        <v>2138</v>
      </c>
      <c r="J3111" t="s">
        <v>2139</v>
      </c>
      <c r="K3111" t="s">
        <v>5172</v>
      </c>
    </row>
    <row r="3112" spans="3:11" x14ac:dyDescent="0.3">
      <c r="C3112" t="s">
        <v>373</v>
      </c>
      <c r="D3112" t="s">
        <v>5123</v>
      </c>
      <c r="E3112" t="s">
        <v>2141</v>
      </c>
      <c r="F3112" t="s">
        <v>2137</v>
      </c>
      <c r="G3112" t="s">
        <v>2138</v>
      </c>
      <c r="H3112" t="s">
        <v>2138</v>
      </c>
      <c r="I3112" t="s">
        <v>2138</v>
      </c>
      <c r="J3112" t="s">
        <v>2139</v>
      </c>
      <c r="K3112" t="s">
        <v>5173</v>
      </c>
    </row>
    <row r="3113" spans="3:11" x14ac:dyDescent="0.3">
      <c r="C3113" t="s">
        <v>379</v>
      </c>
      <c r="D3113" t="s">
        <v>5123</v>
      </c>
      <c r="E3113" t="s">
        <v>2141</v>
      </c>
      <c r="F3113" t="s">
        <v>2137</v>
      </c>
      <c r="G3113" t="s">
        <v>2138</v>
      </c>
      <c r="H3113" t="s">
        <v>2138</v>
      </c>
      <c r="I3113" t="s">
        <v>2138</v>
      </c>
      <c r="J3113" t="s">
        <v>2139</v>
      </c>
      <c r="K3113" t="s">
        <v>5174</v>
      </c>
    </row>
    <row r="3114" spans="3:11" x14ac:dyDescent="0.3">
      <c r="C3114" t="s">
        <v>430</v>
      </c>
      <c r="D3114" t="s">
        <v>5123</v>
      </c>
      <c r="E3114" t="s">
        <v>2141</v>
      </c>
      <c r="F3114" t="s">
        <v>2137</v>
      </c>
      <c r="G3114" t="s">
        <v>2138</v>
      </c>
      <c r="H3114" t="s">
        <v>2138</v>
      </c>
      <c r="I3114" t="s">
        <v>2138</v>
      </c>
      <c r="J3114" t="s">
        <v>2139</v>
      </c>
      <c r="K3114" t="s">
        <v>5175</v>
      </c>
    </row>
    <row r="3115" spans="3:11" x14ac:dyDescent="0.3">
      <c r="C3115" t="s">
        <v>432</v>
      </c>
      <c r="D3115" t="s">
        <v>5123</v>
      </c>
      <c r="E3115" t="s">
        <v>2141</v>
      </c>
      <c r="F3115" t="s">
        <v>2137</v>
      </c>
      <c r="G3115" t="s">
        <v>2138</v>
      </c>
      <c r="H3115" t="s">
        <v>2138</v>
      </c>
      <c r="I3115" t="s">
        <v>2138</v>
      </c>
      <c r="J3115" t="s">
        <v>2139</v>
      </c>
      <c r="K3115" t="s">
        <v>5176</v>
      </c>
    </row>
    <row r="3116" spans="3:11" x14ac:dyDescent="0.3">
      <c r="C3116" t="s">
        <v>460</v>
      </c>
      <c r="D3116" t="s">
        <v>5123</v>
      </c>
      <c r="E3116" t="s">
        <v>2141</v>
      </c>
      <c r="F3116" t="s">
        <v>2137</v>
      </c>
      <c r="G3116" t="s">
        <v>2138</v>
      </c>
      <c r="H3116" t="s">
        <v>2138</v>
      </c>
      <c r="I3116" t="s">
        <v>2138</v>
      </c>
      <c r="J3116" t="s">
        <v>2139</v>
      </c>
      <c r="K3116" t="s">
        <v>5177</v>
      </c>
    </row>
    <row r="3117" spans="3:11" x14ac:dyDescent="0.3">
      <c r="C3117" t="s">
        <v>731</v>
      </c>
      <c r="D3117" t="s">
        <v>5123</v>
      </c>
      <c r="E3117" t="s">
        <v>2141</v>
      </c>
      <c r="F3117" t="s">
        <v>2137</v>
      </c>
      <c r="G3117" t="s">
        <v>2138</v>
      </c>
      <c r="H3117" t="s">
        <v>2138</v>
      </c>
      <c r="I3117" t="s">
        <v>2138</v>
      </c>
      <c r="J3117" t="s">
        <v>2139</v>
      </c>
      <c r="K3117" t="s">
        <v>5178</v>
      </c>
    </row>
    <row r="3118" spans="3:11" x14ac:dyDescent="0.3">
      <c r="C3118" t="s">
        <v>755</v>
      </c>
      <c r="D3118" t="s">
        <v>5123</v>
      </c>
      <c r="E3118" t="s">
        <v>2141</v>
      </c>
      <c r="F3118" t="s">
        <v>2137</v>
      </c>
      <c r="G3118" t="s">
        <v>2138</v>
      </c>
      <c r="H3118" t="s">
        <v>2138</v>
      </c>
      <c r="I3118" t="s">
        <v>2138</v>
      </c>
      <c r="J3118" t="s">
        <v>2139</v>
      </c>
      <c r="K3118" t="s">
        <v>5179</v>
      </c>
    </row>
    <row r="3119" spans="3:11" x14ac:dyDescent="0.3">
      <c r="C3119" t="s">
        <v>775</v>
      </c>
      <c r="D3119" t="s">
        <v>5123</v>
      </c>
      <c r="E3119" t="s">
        <v>2141</v>
      </c>
      <c r="F3119" t="s">
        <v>2137</v>
      </c>
      <c r="G3119" t="s">
        <v>2138</v>
      </c>
      <c r="H3119" t="s">
        <v>2138</v>
      </c>
      <c r="I3119" t="s">
        <v>2138</v>
      </c>
      <c r="J3119" t="s">
        <v>2139</v>
      </c>
      <c r="K3119" t="s">
        <v>5180</v>
      </c>
    </row>
    <row r="3120" spans="3:11" x14ac:dyDescent="0.3">
      <c r="C3120" t="s">
        <v>785</v>
      </c>
      <c r="D3120" t="s">
        <v>5123</v>
      </c>
      <c r="E3120" t="s">
        <v>2141</v>
      </c>
      <c r="F3120" t="s">
        <v>2137</v>
      </c>
      <c r="G3120" t="s">
        <v>2138</v>
      </c>
      <c r="H3120" t="s">
        <v>2138</v>
      </c>
      <c r="I3120" t="s">
        <v>2138</v>
      </c>
      <c r="J3120" t="s">
        <v>2139</v>
      </c>
      <c r="K3120" t="s">
        <v>5181</v>
      </c>
    </row>
    <row r="3121" spans="3:11" x14ac:dyDescent="0.3">
      <c r="C3121" t="s">
        <v>825</v>
      </c>
      <c r="D3121" t="s">
        <v>5123</v>
      </c>
      <c r="E3121" t="s">
        <v>2141</v>
      </c>
      <c r="F3121" t="s">
        <v>2137</v>
      </c>
      <c r="G3121" t="s">
        <v>2138</v>
      </c>
      <c r="H3121" t="s">
        <v>2138</v>
      </c>
      <c r="I3121" t="s">
        <v>2138</v>
      </c>
      <c r="J3121" t="s">
        <v>2139</v>
      </c>
      <c r="K3121" t="s">
        <v>5182</v>
      </c>
    </row>
    <row r="3122" spans="3:11" x14ac:dyDescent="0.3">
      <c r="C3122" t="s">
        <v>826</v>
      </c>
      <c r="D3122" t="s">
        <v>5123</v>
      </c>
      <c r="E3122" t="s">
        <v>2141</v>
      </c>
      <c r="F3122" t="s">
        <v>2137</v>
      </c>
      <c r="G3122" t="s">
        <v>2138</v>
      </c>
      <c r="H3122" t="s">
        <v>2138</v>
      </c>
      <c r="I3122" t="s">
        <v>2138</v>
      </c>
      <c r="J3122" t="s">
        <v>2139</v>
      </c>
      <c r="K3122" t="s">
        <v>5183</v>
      </c>
    </row>
    <row r="3123" spans="3:11" x14ac:dyDescent="0.3">
      <c r="C3123" t="s">
        <v>827</v>
      </c>
      <c r="D3123" t="s">
        <v>5123</v>
      </c>
      <c r="E3123" t="s">
        <v>2141</v>
      </c>
      <c r="F3123" t="s">
        <v>2137</v>
      </c>
      <c r="G3123" t="s">
        <v>2138</v>
      </c>
      <c r="H3123" t="s">
        <v>2138</v>
      </c>
      <c r="I3123" t="s">
        <v>2138</v>
      </c>
      <c r="J3123" t="s">
        <v>2139</v>
      </c>
      <c r="K3123" t="s">
        <v>5184</v>
      </c>
    </row>
    <row r="3124" spans="3:11" x14ac:dyDescent="0.3">
      <c r="C3124" t="s">
        <v>847</v>
      </c>
      <c r="D3124" t="s">
        <v>5123</v>
      </c>
      <c r="E3124" t="s">
        <v>2141</v>
      </c>
      <c r="F3124" t="s">
        <v>2137</v>
      </c>
      <c r="G3124" t="s">
        <v>2138</v>
      </c>
      <c r="H3124" t="s">
        <v>2138</v>
      </c>
      <c r="I3124" t="s">
        <v>2138</v>
      </c>
      <c r="J3124" t="s">
        <v>2139</v>
      </c>
      <c r="K3124" t="s">
        <v>5185</v>
      </c>
    </row>
    <row r="3125" spans="3:11" x14ac:dyDescent="0.3">
      <c r="C3125" t="s">
        <v>857</v>
      </c>
      <c r="D3125" t="s">
        <v>5123</v>
      </c>
      <c r="E3125" t="s">
        <v>2141</v>
      </c>
      <c r="F3125" t="s">
        <v>2137</v>
      </c>
      <c r="G3125" t="s">
        <v>2138</v>
      </c>
      <c r="H3125" t="s">
        <v>2138</v>
      </c>
      <c r="I3125" t="s">
        <v>2138</v>
      </c>
      <c r="J3125" t="s">
        <v>2139</v>
      </c>
      <c r="K3125" t="s">
        <v>5186</v>
      </c>
    </row>
    <row r="3126" spans="3:11" x14ac:dyDescent="0.3">
      <c r="C3126" t="s">
        <v>859</v>
      </c>
      <c r="D3126" t="s">
        <v>5123</v>
      </c>
      <c r="E3126" t="s">
        <v>2141</v>
      </c>
      <c r="F3126" t="s">
        <v>2137</v>
      </c>
      <c r="G3126" t="s">
        <v>2138</v>
      </c>
      <c r="H3126" t="s">
        <v>2138</v>
      </c>
      <c r="I3126" t="s">
        <v>2138</v>
      </c>
      <c r="J3126" t="s">
        <v>2139</v>
      </c>
      <c r="K3126" t="s">
        <v>5187</v>
      </c>
    </row>
    <row r="3127" spans="3:11" x14ac:dyDescent="0.3">
      <c r="C3127" t="s">
        <v>891</v>
      </c>
      <c r="D3127" t="s">
        <v>5123</v>
      </c>
      <c r="E3127" t="s">
        <v>2141</v>
      </c>
      <c r="F3127" t="s">
        <v>2137</v>
      </c>
      <c r="G3127" t="s">
        <v>2138</v>
      </c>
      <c r="H3127" t="s">
        <v>2138</v>
      </c>
      <c r="I3127" t="s">
        <v>2138</v>
      </c>
      <c r="J3127" t="s">
        <v>2139</v>
      </c>
      <c r="K3127" t="s">
        <v>5188</v>
      </c>
    </row>
    <row r="3128" spans="3:11" x14ac:dyDescent="0.3">
      <c r="C3128" t="s">
        <v>910</v>
      </c>
      <c r="D3128" t="s">
        <v>5123</v>
      </c>
      <c r="E3128" t="s">
        <v>2141</v>
      </c>
      <c r="F3128" t="s">
        <v>2137</v>
      </c>
      <c r="G3128" t="s">
        <v>2138</v>
      </c>
      <c r="H3128" t="s">
        <v>2138</v>
      </c>
      <c r="I3128" t="s">
        <v>2138</v>
      </c>
      <c r="J3128" t="s">
        <v>2139</v>
      </c>
      <c r="K3128" t="s">
        <v>5189</v>
      </c>
    </row>
    <row r="3129" spans="3:11" x14ac:dyDescent="0.3">
      <c r="C3129" t="s">
        <v>918</v>
      </c>
      <c r="D3129" t="s">
        <v>5123</v>
      </c>
      <c r="E3129" t="s">
        <v>2141</v>
      </c>
      <c r="F3129" t="s">
        <v>2137</v>
      </c>
      <c r="G3129" t="s">
        <v>2138</v>
      </c>
      <c r="H3129" t="s">
        <v>2138</v>
      </c>
      <c r="I3129" t="s">
        <v>2138</v>
      </c>
      <c r="J3129" t="s">
        <v>2139</v>
      </c>
      <c r="K3129" t="s">
        <v>5190</v>
      </c>
    </row>
    <row r="3130" spans="3:11" x14ac:dyDescent="0.3">
      <c r="C3130" t="s">
        <v>924</v>
      </c>
      <c r="D3130" t="s">
        <v>5123</v>
      </c>
      <c r="E3130" t="s">
        <v>2141</v>
      </c>
      <c r="F3130" t="s">
        <v>2137</v>
      </c>
      <c r="G3130" t="s">
        <v>2138</v>
      </c>
      <c r="H3130" t="s">
        <v>2138</v>
      </c>
      <c r="I3130" t="s">
        <v>2138</v>
      </c>
      <c r="J3130" t="s">
        <v>2139</v>
      </c>
      <c r="K3130" t="s">
        <v>5191</v>
      </c>
    </row>
    <row r="3131" spans="3:11" x14ac:dyDescent="0.3">
      <c r="C3131" t="s">
        <v>933</v>
      </c>
      <c r="D3131" t="s">
        <v>5123</v>
      </c>
      <c r="E3131" t="s">
        <v>2141</v>
      </c>
      <c r="F3131" t="s">
        <v>2137</v>
      </c>
      <c r="G3131" t="s">
        <v>2138</v>
      </c>
      <c r="H3131" t="s">
        <v>2138</v>
      </c>
      <c r="I3131" t="s">
        <v>2138</v>
      </c>
      <c r="J3131" t="s">
        <v>2139</v>
      </c>
      <c r="K3131" t="s">
        <v>5192</v>
      </c>
    </row>
    <row r="3132" spans="3:11" x14ac:dyDescent="0.3">
      <c r="C3132" t="s">
        <v>941</v>
      </c>
      <c r="D3132" t="s">
        <v>5123</v>
      </c>
      <c r="E3132" t="s">
        <v>2141</v>
      </c>
      <c r="F3132" t="s">
        <v>2137</v>
      </c>
      <c r="G3132" t="s">
        <v>2138</v>
      </c>
      <c r="H3132" t="s">
        <v>2138</v>
      </c>
      <c r="I3132" t="s">
        <v>2138</v>
      </c>
      <c r="J3132" t="s">
        <v>2139</v>
      </c>
      <c r="K3132" t="s">
        <v>5193</v>
      </c>
    </row>
    <row r="3133" spans="3:11" x14ac:dyDescent="0.3">
      <c r="C3133" t="s">
        <v>952</v>
      </c>
      <c r="D3133" t="s">
        <v>5123</v>
      </c>
      <c r="E3133" t="s">
        <v>2141</v>
      </c>
      <c r="F3133" t="s">
        <v>2137</v>
      </c>
      <c r="G3133" t="s">
        <v>2138</v>
      </c>
      <c r="H3133" t="s">
        <v>2138</v>
      </c>
      <c r="I3133" t="s">
        <v>2138</v>
      </c>
      <c r="J3133" t="s">
        <v>2139</v>
      </c>
      <c r="K3133" t="s">
        <v>5194</v>
      </c>
    </row>
    <row r="3134" spans="3:11" x14ac:dyDescent="0.3">
      <c r="C3134" t="s">
        <v>972</v>
      </c>
      <c r="D3134" t="s">
        <v>5123</v>
      </c>
      <c r="E3134" t="s">
        <v>2141</v>
      </c>
      <c r="F3134" t="s">
        <v>2137</v>
      </c>
      <c r="G3134" t="s">
        <v>2138</v>
      </c>
      <c r="H3134" t="s">
        <v>2138</v>
      </c>
      <c r="I3134" t="s">
        <v>2138</v>
      </c>
      <c r="J3134" t="s">
        <v>2139</v>
      </c>
      <c r="K3134" t="s">
        <v>5195</v>
      </c>
    </row>
    <row r="3135" spans="3:11" x14ac:dyDescent="0.3">
      <c r="C3135" t="s">
        <v>1010</v>
      </c>
      <c r="D3135" t="s">
        <v>5123</v>
      </c>
      <c r="E3135" t="s">
        <v>2141</v>
      </c>
      <c r="F3135" t="s">
        <v>2137</v>
      </c>
      <c r="G3135" t="s">
        <v>2138</v>
      </c>
      <c r="H3135" t="s">
        <v>2138</v>
      </c>
      <c r="I3135" t="s">
        <v>2138</v>
      </c>
      <c r="J3135" t="s">
        <v>2139</v>
      </c>
      <c r="K3135" t="s">
        <v>5196</v>
      </c>
    </row>
    <row r="3136" spans="3:11" x14ac:dyDescent="0.3">
      <c r="C3136" t="s">
        <v>1024</v>
      </c>
      <c r="D3136" t="s">
        <v>5123</v>
      </c>
      <c r="E3136" t="s">
        <v>2141</v>
      </c>
      <c r="F3136" t="s">
        <v>2137</v>
      </c>
      <c r="G3136" t="s">
        <v>2138</v>
      </c>
      <c r="H3136" t="s">
        <v>2138</v>
      </c>
      <c r="I3136" t="s">
        <v>2138</v>
      </c>
      <c r="J3136" t="s">
        <v>2139</v>
      </c>
      <c r="K3136" t="s">
        <v>5197</v>
      </c>
    </row>
    <row r="3137" spans="3:11" x14ac:dyDescent="0.3">
      <c r="C3137" t="s">
        <v>1092</v>
      </c>
      <c r="D3137" t="s">
        <v>5123</v>
      </c>
      <c r="E3137" t="s">
        <v>2141</v>
      </c>
      <c r="F3137" t="s">
        <v>2137</v>
      </c>
      <c r="G3137" t="s">
        <v>2138</v>
      </c>
      <c r="H3137" t="s">
        <v>2138</v>
      </c>
      <c r="I3137" t="s">
        <v>2138</v>
      </c>
      <c r="J3137" t="s">
        <v>2139</v>
      </c>
      <c r="K3137" t="s">
        <v>5198</v>
      </c>
    </row>
    <row r="3138" spans="3:11" x14ac:dyDescent="0.3">
      <c r="C3138" t="s">
        <v>1104</v>
      </c>
      <c r="D3138" t="s">
        <v>5123</v>
      </c>
      <c r="E3138" t="s">
        <v>2141</v>
      </c>
      <c r="F3138" t="s">
        <v>2137</v>
      </c>
      <c r="G3138" t="s">
        <v>2138</v>
      </c>
      <c r="H3138" t="s">
        <v>2138</v>
      </c>
      <c r="I3138" t="s">
        <v>2138</v>
      </c>
      <c r="J3138" t="s">
        <v>2139</v>
      </c>
      <c r="K3138" t="s">
        <v>5199</v>
      </c>
    </row>
    <row r="3139" spans="3:11" x14ac:dyDescent="0.3">
      <c r="C3139" t="s">
        <v>1112</v>
      </c>
      <c r="D3139" t="s">
        <v>5123</v>
      </c>
      <c r="E3139" t="s">
        <v>2141</v>
      </c>
      <c r="F3139" t="s">
        <v>2137</v>
      </c>
      <c r="G3139" t="s">
        <v>2138</v>
      </c>
      <c r="H3139" t="s">
        <v>2138</v>
      </c>
      <c r="I3139" t="s">
        <v>2138</v>
      </c>
      <c r="J3139" t="s">
        <v>2139</v>
      </c>
      <c r="K3139" t="s">
        <v>5200</v>
      </c>
    </row>
    <row r="3140" spans="3:11" x14ac:dyDescent="0.3">
      <c r="C3140" t="s">
        <v>1130</v>
      </c>
      <c r="D3140" t="s">
        <v>5123</v>
      </c>
      <c r="E3140" t="s">
        <v>2141</v>
      </c>
      <c r="F3140" t="s">
        <v>2137</v>
      </c>
      <c r="G3140" t="s">
        <v>2138</v>
      </c>
      <c r="H3140" t="s">
        <v>2138</v>
      </c>
      <c r="I3140" t="s">
        <v>2138</v>
      </c>
      <c r="J3140" t="s">
        <v>2139</v>
      </c>
      <c r="K3140" t="s">
        <v>5201</v>
      </c>
    </row>
    <row r="3141" spans="3:11" x14ac:dyDescent="0.3">
      <c r="C3141" t="s">
        <v>1135</v>
      </c>
      <c r="D3141" t="s">
        <v>5123</v>
      </c>
      <c r="E3141" t="s">
        <v>2141</v>
      </c>
      <c r="F3141" t="s">
        <v>2137</v>
      </c>
      <c r="G3141" t="s">
        <v>2138</v>
      </c>
      <c r="H3141" t="s">
        <v>2138</v>
      </c>
      <c r="I3141" t="s">
        <v>2138</v>
      </c>
      <c r="J3141" t="s">
        <v>2139</v>
      </c>
      <c r="K3141" t="s">
        <v>5202</v>
      </c>
    </row>
    <row r="3142" spans="3:11" x14ac:dyDescent="0.3">
      <c r="C3142" t="s">
        <v>1137</v>
      </c>
      <c r="D3142" t="s">
        <v>5123</v>
      </c>
      <c r="E3142" t="s">
        <v>2141</v>
      </c>
      <c r="F3142" t="s">
        <v>2137</v>
      </c>
      <c r="G3142" t="s">
        <v>2138</v>
      </c>
      <c r="H3142" t="s">
        <v>2138</v>
      </c>
      <c r="I3142" t="s">
        <v>2138</v>
      </c>
      <c r="J3142" t="s">
        <v>2139</v>
      </c>
      <c r="K3142" t="s">
        <v>5203</v>
      </c>
    </row>
    <row r="3143" spans="3:11" x14ac:dyDescent="0.3">
      <c r="C3143" t="s">
        <v>1149</v>
      </c>
      <c r="D3143" t="s">
        <v>5123</v>
      </c>
      <c r="E3143" t="s">
        <v>2141</v>
      </c>
      <c r="F3143" t="s">
        <v>2137</v>
      </c>
      <c r="G3143" t="s">
        <v>2138</v>
      </c>
      <c r="H3143" t="s">
        <v>2138</v>
      </c>
      <c r="I3143" t="s">
        <v>2138</v>
      </c>
      <c r="J3143" t="s">
        <v>2139</v>
      </c>
      <c r="K3143" t="s">
        <v>5204</v>
      </c>
    </row>
    <row r="3144" spans="3:11" x14ac:dyDescent="0.3">
      <c r="C3144" t="s">
        <v>1220</v>
      </c>
      <c r="D3144" t="s">
        <v>5123</v>
      </c>
      <c r="E3144" t="s">
        <v>2141</v>
      </c>
      <c r="F3144" t="s">
        <v>2137</v>
      </c>
      <c r="G3144" t="s">
        <v>2138</v>
      </c>
      <c r="H3144" t="s">
        <v>2138</v>
      </c>
      <c r="I3144" t="s">
        <v>2138</v>
      </c>
      <c r="J3144" t="s">
        <v>2139</v>
      </c>
      <c r="K3144" t="s">
        <v>5205</v>
      </c>
    </row>
    <row r="3145" spans="3:11" x14ac:dyDescent="0.3">
      <c r="C3145" t="s">
        <v>1221</v>
      </c>
      <c r="D3145" t="s">
        <v>5123</v>
      </c>
      <c r="E3145" t="s">
        <v>2141</v>
      </c>
      <c r="F3145" t="s">
        <v>2137</v>
      </c>
      <c r="G3145" t="s">
        <v>2138</v>
      </c>
      <c r="H3145" t="s">
        <v>2138</v>
      </c>
      <c r="I3145" t="s">
        <v>2138</v>
      </c>
      <c r="J3145" t="s">
        <v>2139</v>
      </c>
      <c r="K3145" t="s">
        <v>5206</v>
      </c>
    </row>
    <row r="3146" spans="3:11" x14ac:dyDescent="0.3">
      <c r="C3146" t="s">
        <v>1259</v>
      </c>
      <c r="D3146" t="s">
        <v>5123</v>
      </c>
      <c r="E3146" t="s">
        <v>2141</v>
      </c>
      <c r="F3146" t="s">
        <v>2137</v>
      </c>
      <c r="G3146" t="s">
        <v>2138</v>
      </c>
      <c r="H3146" t="s">
        <v>2138</v>
      </c>
      <c r="I3146" t="s">
        <v>2138</v>
      </c>
      <c r="J3146" t="s">
        <v>2139</v>
      </c>
      <c r="K3146" t="s">
        <v>5207</v>
      </c>
    </row>
    <row r="3147" spans="3:11" x14ac:dyDescent="0.3">
      <c r="C3147" t="s">
        <v>1394</v>
      </c>
      <c r="D3147" t="s">
        <v>5123</v>
      </c>
      <c r="E3147" t="s">
        <v>2141</v>
      </c>
      <c r="F3147" t="s">
        <v>2137</v>
      </c>
      <c r="G3147" t="s">
        <v>2138</v>
      </c>
      <c r="H3147" t="s">
        <v>2138</v>
      </c>
      <c r="I3147" t="s">
        <v>2138</v>
      </c>
      <c r="J3147" t="s">
        <v>2139</v>
      </c>
      <c r="K3147" t="s">
        <v>5208</v>
      </c>
    </row>
    <row r="3148" spans="3:11" x14ac:dyDescent="0.3">
      <c r="C3148" t="s">
        <v>1396</v>
      </c>
      <c r="D3148" t="s">
        <v>5123</v>
      </c>
      <c r="E3148" t="s">
        <v>2141</v>
      </c>
      <c r="F3148" t="s">
        <v>2137</v>
      </c>
      <c r="G3148" t="s">
        <v>2138</v>
      </c>
      <c r="H3148" t="s">
        <v>2138</v>
      </c>
      <c r="I3148" t="s">
        <v>2138</v>
      </c>
      <c r="J3148" t="s">
        <v>2139</v>
      </c>
      <c r="K3148" t="s">
        <v>5209</v>
      </c>
    </row>
    <row r="3149" spans="3:11" x14ac:dyDescent="0.3">
      <c r="C3149" t="s">
        <v>1406</v>
      </c>
      <c r="D3149" t="s">
        <v>5123</v>
      </c>
      <c r="E3149" t="s">
        <v>2141</v>
      </c>
      <c r="F3149" t="s">
        <v>2137</v>
      </c>
      <c r="G3149" t="s">
        <v>2138</v>
      </c>
      <c r="H3149" t="s">
        <v>2138</v>
      </c>
      <c r="I3149" t="s">
        <v>2138</v>
      </c>
      <c r="J3149" t="s">
        <v>2139</v>
      </c>
      <c r="K3149" t="s">
        <v>5210</v>
      </c>
    </row>
    <row r="3150" spans="3:11" x14ac:dyDescent="0.3">
      <c r="C3150" t="s">
        <v>1407</v>
      </c>
      <c r="D3150" t="s">
        <v>5123</v>
      </c>
      <c r="E3150" t="s">
        <v>2141</v>
      </c>
      <c r="F3150" t="s">
        <v>2137</v>
      </c>
      <c r="G3150" t="s">
        <v>2138</v>
      </c>
      <c r="H3150" t="s">
        <v>2138</v>
      </c>
      <c r="I3150" t="s">
        <v>2138</v>
      </c>
      <c r="J3150" t="s">
        <v>2139</v>
      </c>
      <c r="K3150" t="s">
        <v>5211</v>
      </c>
    </row>
    <row r="3151" spans="3:11" x14ac:dyDescent="0.3">
      <c r="C3151" t="s">
        <v>1410</v>
      </c>
      <c r="D3151" t="s">
        <v>5123</v>
      </c>
      <c r="E3151" t="s">
        <v>2141</v>
      </c>
      <c r="F3151" t="s">
        <v>2137</v>
      </c>
      <c r="G3151" t="s">
        <v>2138</v>
      </c>
      <c r="H3151" t="s">
        <v>2138</v>
      </c>
      <c r="I3151" t="s">
        <v>2138</v>
      </c>
      <c r="J3151" t="s">
        <v>2139</v>
      </c>
      <c r="K3151" t="s">
        <v>5212</v>
      </c>
    </row>
    <row r="3152" spans="3:11" x14ac:dyDescent="0.3">
      <c r="C3152" t="s">
        <v>1432</v>
      </c>
      <c r="D3152" t="s">
        <v>5123</v>
      </c>
      <c r="E3152" t="s">
        <v>2141</v>
      </c>
      <c r="F3152" t="s">
        <v>2137</v>
      </c>
      <c r="G3152" t="s">
        <v>2138</v>
      </c>
      <c r="H3152" t="s">
        <v>2138</v>
      </c>
      <c r="I3152" t="s">
        <v>2138</v>
      </c>
      <c r="J3152" t="s">
        <v>2139</v>
      </c>
      <c r="K3152" t="s">
        <v>5213</v>
      </c>
    </row>
    <row r="3153" spans="3:11" x14ac:dyDescent="0.3">
      <c r="C3153" t="s">
        <v>1452</v>
      </c>
      <c r="D3153" t="s">
        <v>5123</v>
      </c>
      <c r="E3153" t="s">
        <v>2141</v>
      </c>
      <c r="F3153" t="s">
        <v>2137</v>
      </c>
      <c r="G3153" t="s">
        <v>2138</v>
      </c>
      <c r="H3153" t="s">
        <v>2138</v>
      </c>
      <c r="I3153" t="s">
        <v>2138</v>
      </c>
      <c r="J3153" t="s">
        <v>2139</v>
      </c>
      <c r="K3153" t="s">
        <v>5214</v>
      </c>
    </row>
    <row r="3154" spans="3:11" x14ac:dyDescent="0.3">
      <c r="C3154" t="s">
        <v>1453</v>
      </c>
      <c r="D3154" t="s">
        <v>5123</v>
      </c>
      <c r="E3154" t="s">
        <v>2141</v>
      </c>
      <c r="F3154" t="s">
        <v>2137</v>
      </c>
      <c r="G3154" t="s">
        <v>2138</v>
      </c>
      <c r="H3154" t="s">
        <v>2138</v>
      </c>
      <c r="I3154" t="s">
        <v>2138</v>
      </c>
      <c r="J3154" t="s">
        <v>2139</v>
      </c>
      <c r="K3154" t="s">
        <v>5215</v>
      </c>
    </row>
    <row r="3155" spans="3:11" x14ac:dyDescent="0.3">
      <c r="C3155" t="s">
        <v>1535</v>
      </c>
      <c r="D3155" t="s">
        <v>5123</v>
      </c>
      <c r="E3155" t="s">
        <v>2141</v>
      </c>
      <c r="F3155" t="s">
        <v>2137</v>
      </c>
      <c r="G3155" t="s">
        <v>2138</v>
      </c>
      <c r="H3155" t="s">
        <v>2138</v>
      </c>
      <c r="I3155" t="s">
        <v>2138</v>
      </c>
      <c r="J3155" t="s">
        <v>2139</v>
      </c>
      <c r="K3155" t="s">
        <v>5216</v>
      </c>
    </row>
    <row r="3156" spans="3:11" x14ac:dyDescent="0.3">
      <c r="C3156" t="s">
        <v>1588</v>
      </c>
      <c r="D3156" t="s">
        <v>5123</v>
      </c>
      <c r="E3156" t="s">
        <v>2141</v>
      </c>
      <c r="F3156" t="s">
        <v>2137</v>
      </c>
      <c r="G3156" t="s">
        <v>2138</v>
      </c>
      <c r="H3156" t="s">
        <v>2138</v>
      </c>
      <c r="I3156" t="s">
        <v>2138</v>
      </c>
      <c r="J3156" t="s">
        <v>2139</v>
      </c>
      <c r="K3156" t="s">
        <v>5217</v>
      </c>
    </row>
    <row r="3157" spans="3:11" x14ac:dyDescent="0.3">
      <c r="C3157" t="s">
        <v>1634</v>
      </c>
      <c r="D3157" t="s">
        <v>5123</v>
      </c>
      <c r="E3157" t="s">
        <v>2141</v>
      </c>
      <c r="F3157" t="s">
        <v>2137</v>
      </c>
      <c r="G3157" t="s">
        <v>2138</v>
      </c>
      <c r="H3157" t="s">
        <v>2138</v>
      </c>
      <c r="I3157" t="s">
        <v>2138</v>
      </c>
      <c r="J3157" t="s">
        <v>2139</v>
      </c>
      <c r="K3157" t="s">
        <v>5218</v>
      </c>
    </row>
    <row r="3158" spans="3:11" x14ac:dyDescent="0.3">
      <c r="C3158" t="s">
        <v>1679</v>
      </c>
      <c r="D3158" t="s">
        <v>5123</v>
      </c>
      <c r="E3158" t="s">
        <v>2141</v>
      </c>
      <c r="F3158" t="s">
        <v>2137</v>
      </c>
      <c r="G3158" t="s">
        <v>2138</v>
      </c>
      <c r="H3158" t="s">
        <v>2138</v>
      </c>
      <c r="I3158" t="s">
        <v>2138</v>
      </c>
      <c r="J3158" t="s">
        <v>2139</v>
      </c>
      <c r="K3158" t="s">
        <v>5219</v>
      </c>
    </row>
    <row r="3159" spans="3:11" x14ac:dyDescent="0.3">
      <c r="C3159" t="s">
        <v>1680</v>
      </c>
      <c r="D3159" t="s">
        <v>5123</v>
      </c>
      <c r="E3159" t="s">
        <v>2141</v>
      </c>
      <c r="F3159" t="s">
        <v>2137</v>
      </c>
      <c r="G3159" t="s">
        <v>2138</v>
      </c>
      <c r="H3159" t="s">
        <v>2138</v>
      </c>
      <c r="I3159" t="s">
        <v>2138</v>
      </c>
      <c r="J3159" t="s">
        <v>2139</v>
      </c>
      <c r="K3159" t="s">
        <v>5220</v>
      </c>
    </row>
    <row r="3160" spans="3:11" x14ac:dyDescent="0.3">
      <c r="C3160" t="s">
        <v>1681</v>
      </c>
      <c r="D3160" t="s">
        <v>5123</v>
      </c>
      <c r="E3160" t="s">
        <v>2141</v>
      </c>
      <c r="F3160" t="s">
        <v>2137</v>
      </c>
      <c r="G3160" t="s">
        <v>2138</v>
      </c>
      <c r="H3160" t="s">
        <v>2138</v>
      </c>
      <c r="I3160" t="s">
        <v>2138</v>
      </c>
      <c r="J3160" t="s">
        <v>2139</v>
      </c>
      <c r="K3160" t="s">
        <v>5221</v>
      </c>
    </row>
    <row r="3161" spans="3:11" x14ac:dyDescent="0.3">
      <c r="C3161" t="s">
        <v>1689</v>
      </c>
      <c r="D3161" t="s">
        <v>5123</v>
      </c>
      <c r="E3161" t="s">
        <v>2141</v>
      </c>
      <c r="F3161" t="s">
        <v>2137</v>
      </c>
      <c r="G3161" t="s">
        <v>2138</v>
      </c>
      <c r="H3161" t="s">
        <v>2138</v>
      </c>
      <c r="I3161" t="s">
        <v>2138</v>
      </c>
      <c r="J3161" t="s">
        <v>2139</v>
      </c>
      <c r="K3161" t="s">
        <v>5222</v>
      </c>
    </row>
    <row r="3162" spans="3:11" x14ac:dyDescent="0.3">
      <c r="C3162" t="s">
        <v>1707</v>
      </c>
      <c r="D3162" t="s">
        <v>5123</v>
      </c>
      <c r="E3162" t="s">
        <v>2141</v>
      </c>
      <c r="F3162" t="s">
        <v>2137</v>
      </c>
      <c r="G3162" t="s">
        <v>2138</v>
      </c>
      <c r="H3162" t="s">
        <v>2138</v>
      </c>
      <c r="I3162" t="s">
        <v>2138</v>
      </c>
      <c r="J3162" t="s">
        <v>2139</v>
      </c>
      <c r="K3162" t="s">
        <v>5223</v>
      </c>
    </row>
    <row r="3163" spans="3:11" x14ac:dyDescent="0.3">
      <c r="C3163" t="s">
        <v>1708</v>
      </c>
      <c r="D3163" t="s">
        <v>5123</v>
      </c>
      <c r="E3163" t="s">
        <v>2141</v>
      </c>
      <c r="F3163" t="s">
        <v>2137</v>
      </c>
      <c r="G3163" t="s">
        <v>2138</v>
      </c>
      <c r="H3163" t="s">
        <v>2138</v>
      </c>
      <c r="I3163" t="s">
        <v>2138</v>
      </c>
      <c r="J3163" t="s">
        <v>2139</v>
      </c>
      <c r="K3163" t="s">
        <v>5224</v>
      </c>
    </row>
    <row r="3164" spans="3:11" x14ac:dyDescent="0.3">
      <c r="C3164" t="s">
        <v>1709</v>
      </c>
      <c r="D3164" t="s">
        <v>5123</v>
      </c>
      <c r="E3164" t="s">
        <v>2141</v>
      </c>
      <c r="F3164" t="s">
        <v>2137</v>
      </c>
      <c r="G3164" t="s">
        <v>2138</v>
      </c>
      <c r="H3164" t="s">
        <v>2138</v>
      </c>
      <c r="I3164" t="s">
        <v>2138</v>
      </c>
      <c r="J3164" t="s">
        <v>2139</v>
      </c>
      <c r="K3164" t="s">
        <v>5225</v>
      </c>
    </row>
    <row r="3165" spans="3:11" x14ac:dyDescent="0.3">
      <c r="C3165" t="s">
        <v>1710</v>
      </c>
      <c r="D3165" t="s">
        <v>5123</v>
      </c>
      <c r="E3165" t="s">
        <v>2141</v>
      </c>
      <c r="F3165" t="s">
        <v>2137</v>
      </c>
      <c r="G3165" t="s">
        <v>2138</v>
      </c>
      <c r="H3165" t="s">
        <v>2138</v>
      </c>
      <c r="I3165" t="s">
        <v>2138</v>
      </c>
      <c r="J3165" t="s">
        <v>2139</v>
      </c>
      <c r="K3165" t="s">
        <v>5226</v>
      </c>
    </row>
    <row r="3166" spans="3:11" x14ac:dyDescent="0.3">
      <c r="C3166" t="s">
        <v>1719</v>
      </c>
      <c r="D3166" t="s">
        <v>5123</v>
      </c>
      <c r="E3166" t="s">
        <v>2141</v>
      </c>
      <c r="F3166" t="s">
        <v>2137</v>
      </c>
      <c r="G3166" t="s">
        <v>2138</v>
      </c>
      <c r="H3166" t="s">
        <v>2138</v>
      </c>
      <c r="I3166" t="s">
        <v>2138</v>
      </c>
      <c r="J3166" t="s">
        <v>2139</v>
      </c>
      <c r="K3166" t="s">
        <v>5227</v>
      </c>
    </row>
    <row r="3167" spans="3:11" x14ac:dyDescent="0.3">
      <c r="C3167" t="s">
        <v>1720</v>
      </c>
      <c r="D3167" t="s">
        <v>5123</v>
      </c>
      <c r="E3167" t="s">
        <v>2141</v>
      </c>
      <c r="F3167" t="s">
        <v>2137</v>
      </c>
      <c r="G3167" t="s">
        <v>2138</v>
      </c>
      <c r="H3167" t="s">
        <v>2138</v>
      </c>
      <c r="I3167" t="s">
        <v>2138</v>
      </c>
      <c r="J3167" t="s">
        <v>2139</v>
      </c>
      <c r="K3167" t="s">
        <v>5228</v>
      </c>
    </row>
    <row r="3168" spans="3:11" x14ac:dyDescent="0.3">
      <c r="C3168" t="s">
        <v>1721</v>
      </c>
      <c r="D3168" t="s">
        <v>5123</v>
      </c>
      <c r="E3168" t="s">
        <v>2141</v>
      </c>
      <c r="F3168" t="s">
        <v>2137</v>
      </c>
      <c r="G3168" t="s">
        <v>2138</v>
      </c>
      <c r="H3168" t="s">
        <v>2138</v>
      </c>
      <c r="I3168" t="s">
        <v>2138</v>
      </c>
      <c r="J3168" t="s">
        <v>2139</v>
      </c>
      <c r="K3168" t="s">
        <v>5229</v>
      </c>
    </row>
    <row r="3169" spans="3:11" x14ac:dyDescent="0.3">
      <c r="C3169" t="s">
        <v>1791</v>
      </c>
      <c r="D3169" t="s">
        <v>5123</v>
      </c>
      <c r="E3169" t="s">
        <v>2141</v>
      </c>
      <c r="F3169" t="s">
        <v>2137</v>
      </c>
      <c r="G3169" t="s">
        <v>2138</v>
      </c>
      <c r="H3169" t="s">
        <v>2138</v>
      </c>
      <c r="I3169" t="s">
        <v>2138</v>
      </c>
      <c r="J3169" t="s">
        <v>2139</v>
      </c>
      <c r="K3169" t="s">
        <v>5230</v>
      </c>
    </row>
    <row r="3170" spans="3:11" x14ac:dyDescent="0.3">
      <c r="C3170" t="s">
        <v>1792</v>
      </c>
      <c r="D3170" t="s">
        <v>5123</v>
      </c>
      <c r="E3170" t="s">
        <v>2141</v>
      </c>
      <c r="F3170" t="s">
        <v>2137</v>
      </c>
      <c r="G3170" t="s">
        <v>2138</v>
      </c>
      <c r="H3170" t="s">
        <v>2138</v>
      </c>
      <c r="I3170" t="s">
        <v>2138</v>
      </c>
      <c r="J3170" t="s">
        <v>2139</v>
      </c>
      <c r="K3170" t="s">
        <v>5231</v>
      </c>
    </row>
    <row r="3171" spans="3:11" x14ac:dyDescent="0.3">
      <c r="C3171" t="s">
        <v>1797</v>
      </c>
      <c r="D3171" t="s">
        <v>5123</v>
      </c>
      <c r="E3171" t="s">
        <v>2141</v>
      </c>
      <c r="F3171" t="s">
        <v>2137</v>
      </c>
      <c r="G3171" t="s">
        <v>2138</v>
      </c>
      <c r="H3171" t="s">
        <v>2138</v>
      </c>
      <c r="I3171" t="s">
        <v>2138</v>
      </c>
      <c r="J3171" t="s">
        <v>2139</v>
      </c>
      <c r="K3171" t="s">
        <v>5232</v>
      </c>
    </row>
    <row r="3172" spans="3:11" x14ac:dyDescent="0.3">
      <c r="C3172" t="s">
        <v>1798</v>
      </c>
      <c r="D3172" t="s">
        <v>5123</v>
      </c>
      <c r="E3172" t="s">
        <v>2141</v>
      </c>
      <c r="F3172" t="s">
        <v>2137</v>
      </c>
      <c r="G3172" t="s">
        <v>2138</v>
      </c>
      <c r="H3172" t="s">
        <v>2138</v>
      </c>
      <c r="I3172" t="s">
        <v>2138</v>
      </c>
      <c r="J3172" t="s">
        <v>2139</v>
      </c>
      <c r="K3172" t="s">
        <v>5233</v>
      </c>
    </row>
    <row r="3173" spans="3:11" x14ac:dyDescent="0.3">
      <c r="C3173" t="s">
        <v>1799</v>
      </c>
      <c r="D3173" t="s">
        <v>5123</v>
      </c>
      <c r="E3173" t="s">
        <v>2141</v>
      </c>
      <c r="F3173" t="s">
        <v>2137</v>
      </c>
      <c r="G3173" t="s">
        <v>2138</v>
      </c>
      <c r="H3173" t="s">
        <v>2138</v>
      </c>
      <c r="I3173" t="s">
        <v>2138</v>
      </c>
      <c r="J3173" t="s">
        <v>2139</v>
      </c>
      <c r="K3173" t="s">
        <v>5234</v>
      </c>
    </row>
    <row r="3174" spans="3:11" x14ac:dyDescent="0.3">
      <c r="C3174" t="s">
        <v>1800</v>
      </c>
      <c r="D3174" t="s">
        <v>5123</v>
      </c>
      <c r="E3174" t="s">
        <v>2141</v>
      </c>
      <c r="F3174" t="s">
        <v>2137</v>
      </c>
      <c r="G3174" t="s">
        <v>2138</v>
      </c>
      <c r="H3174" t="s">
        <v>2138</v>
      </c>
      <c r="I3174" t="s">
        <v>2138</v>
      </c>
      <c r="J3174" t="s">
        <v>2139</v>
      </c>
      <c r="K3174" t="s">
        <v>5235</v>
      </c>
    </row>
    <row r="3175" spans="3:11" x14ac:dyDescent="0.3">
      <c r="C3175" t="s">
        <v>1801</v>
      </c>
      <c r="D3175" t="s">
        <v>5123</v>
      </c>
      <c r="E3175" t="s">
        <v>2141</v>
      </c>
      <c r="F3175" t="s">
        <v>2137</v>
      </c>
      <c r="G3175" t="s">
        <v>2138</v>
      </c>
      <c r="H3175" t="s">
        <v>2138</v>
      </c>
      <c r="I3175" t="s">
        <v>2138</v>
      </c>
      <c r="J3175" t="s">
        <v>2139</v>
      </c>
      <c r="K3175" t="s">
        <v>5236</v>
      </c>
    </row>
    <row r="3176" spans="3:11" x14ac:dyDescent="0.3">
      <c r="C3176" t="s">
        <v>1821</v>
      </c>
      <c r="D3176" t="s">
        <v>5123</v>
      </c>
      <c r="E3176" t="s">
        <v>2141</v>
      </c>
      <c r="F3176" t="s">
        <v>2137</v>
      </c>
      <c r="G3176" t="s">
        <v>2138</v>
      </c>
      <c r="H3176" t="s">
        <v>2138</v>
      </c>
      <c r="I3176" t="s">
        <v>2138</v>
      </c>
      <c r="J3176" t="s">
        <v>2139</v>
      </c>
      <c r="K3176" t="s">
        <v>5237</v>
      </c>
    </row>
    <row r="3177" spans="3:11" x14ac:dyDescent="0.3">
      <c r="C3177" t="s">
        <v>1822</v>
      </c>
      <c r="D3177" t="s">
        <v>5123</v>
      </c>
      <c r="E3177" t="s">
        <v>2141</v>
      </c>
      <c r="F3177" t="s">
        <v>2137</v>
      </c>
      <c r="G3177" t="s">
        <v>2138</v>
      </c>
      <c r="H3177" t="s">
        <v>2138</v>
      </c>
      <c r="I3177" t="s">
        <v>2138</v>
      </c>
      <c r="J3177" t="s">
        <v>2139</v>
      </c>
      <c r="K3177" t="s">
        <v>5238</v>
      </c>
    </row>
    <row r="3178" spans="3:11" x14ac:dyDescent="0.3">
      <c r="C3178" t="s">
        <v>1827</v>
      </c>
      <c r="D3178" t="s">
        <v>5123</v>
      </c>
      <c r="E3178" t="s">
        <v>2141</v>
      </c>
      <c r="F3178" t="s">
        <v>2137</v>
      </c>
      <c r="G3178" t="s">
        <v>2138</v>
      </c>
      <c r="H3178" t="s">
        <v>2138</v>
      </c>
      <c r="I3178" t="s">
        <v>2138</v>
      </c>
      <c r="J3178" t="s">
        <v>2139</v>
      </c>
      <c r="K3178" t="s">
        <v>5239</v>
      </c>
    </row>
    <row r="3179" spans="3:11" x14ac:dyDescent="0.3">
      <c r="C3179" t="s">
        <v>1830</v>
      </c>
      <c r="D3179" t="s">
        <v>5123</v>
      </c>
      <c r="E3179" t="s">
        <v>2141</v>
      </c>
      <c r="F3179" t="s">
        <v>2137</v>
      </c>
      <c r="G3179" t="s">
        <v>2138</v>
      </c>
      <c r="H3179" t="s">
        <v>2138</v>
      </c>
      <c r="I3179" t="s">
        <v>2138</v>
      </c>
      <c r="J3179" t="s">
        <v>2139</v>
      </c>
      <c r="K3179" t="s">
        <v>5240</v>
      </c>
    </row>
    <row r="3180" spans="3:11" x14ac:dyDescent="0.3">
      <c r="C3180" t="s">
        <v>1839</v>
      </c>
      <c r="D3180" t="s">
        <v>5123</v>
      </c>
      <c r="E3180" t="s">
        <v>2141</v>
      </c>
      <c r="F3180" t="s">
        <v>2137</v>
      </c>
      <c r="G3180" t="s">
        <v>2138</v>
      </c>
      <c r="H3180" t="s">
        <v>2138</v>
      </c>
      <c r="I3180" t="s">
        <v>2138</v>
      </c>
      <c r="J3180" t="s">
        <v>2139</v>
      </c>
      <c r="K3180" t="s">
        <v>5241</v>
      </c>
    </row>
    <row r="3181" spans="3:11" x14ac:dyDescent="0.3">
      <c r="C3181" t="s">
        <v>1880</v>
      </c>
      <c r="D3181" t="s">
        <v>5123</v>
      </c>
      <c r="E3181" t="s">
        <v>2141</v>
      </c>
      <c r="F3181" t="s">
        <v>2137</v>
      </c>
      <c r="G3181" t="s">
        <v>2138</v>
      </c>
      <c r="H3181" t="s">
        <v>2138</v>
      </c>
      <c r="I3181" t="s">
        <v>2138</v>
      </c>
      <c r="J3181" t="s">
        <v>2139</v>
      </c>
      <c r="K3181" t="s">
        <v>5242</v>
      </c>
    </row>
    <row r="3182" spans="3:11" x14ac:dyDescent="0.3">
      <c r="C3182" t="s">
        <v>1881</v>
      </c>
      <c r="D3182" t="s">
        <v>5123</v>
      </c>
      <c r="E3182" t="s">
        <v>2141</v>
      </c>
      <c r="F3182" t="s">
        <v>2137</v>
      </c>
      <c r="G3182" t="s">
        <v>2138</v>
      </c>
      <c r="H3182" t="s">
        <v>2138</v>
      </c>
      <c r="I3182" t="s">
        <v>2138</v>
      </c>
      <c r="J3182" t="s">
        <v>2139</v>
      </c>
      <c r="K3182" t="s">
        <v>5243</v>
      </c>
    </row>
    <row r="3183" spans="3:11" x14ac:dyDescent="0.3">
      <c r="C3183" t="s">
        <v>1894</v>
      </c>
      <c r="D3183" t="s">
        <v>5123</v>
      </c>
      <c r="E3183" t="s">
        <v>2141</v>
      </c>
      <c r="F3183" t="s">
        <v>2137</v>
      </c>
      <c r="G3183" t="s">
        <v>2138</v>
      </c>
      <c r="H3183" t="s">
        <v>2138</v>
      </c>
      <c r="I3183" t="s">
        <v>2138</v>
      </c>
      <c r="J3183" t="s">
        <v>2139</v>
      </c>
      <c r="K3183" t="s">
        <v>5244</v>
      </c>
    </row>
    <row r="3184" spans="3:11" x14ac:dyDescent="0.3">
      <c r="C3184" t="s">
        <v>1902</v>
      </c>
      <c r="D3184" t="s">
        <v>5123</v>
      </c>
      <c r="E3184" t="s">
        <v>2141</v>
      </c>
      <c r="F3184" t="s">
        <v>2137</v>
      </c>
      <c r="G3184" t="s">
        <v>2138</v>
      </c>
      <c r="H3184" t="s">
        <v>2138</v>
      </c>
      <c r="I3184" t="s">
        <v>2138</v>
      </c>
      <c r="J3184" t="s">
        <v>2139</v>
      </c>
      <c r="K3184" t="s">
        <v>5245</v>
      </c>
    </row>
    <row r="3185" spans="3:11" x14ac:dyDescent="0.3">
      <c r="C3185" t="s">
        <v>1919</v>
      </c>
      <c r="D3185" t="s">
        <v>5123</v>
      </c>
      <c r="E3185" t="s">
        <v>2141</v>
      </c>
      <c r="F3185" t="s">
        <v>2137</v>
      </c>
      <c r="G3185" t="s">
        <v>2138</v>
      </c>
      <c r="H3185" t="s">
        <v>2138</v>
      </c>
      <c r="I3185" t="s">
        <v>2138</v>
      </c>
      <c r="J3185" t="s">
        <v>2139</v>
      </c>
      <c r="K3185" t="s">
        <v>5246</v>
      </c>
    </row>
    <row r="3186" spans="3:11" x14ac:dyDescent="0.3">
      <c r="C3186" t="s">
        <v>1920</v>
      </c>
      <c r="D3186" t="s">
        <v>5123</v>
      </c>
      <c r="E3186" t="s">
        <v>2141</v>
      </c>
      <c r="F3186" t="s">
        <v>2137</v>
      </c>
      <c r="G3186" t="s">
        <v>2138</v>
      </c>
      <c r="H3186" t="s">
        <v>2138</v>
      </c>
      <c r="I3186" t="s">
        <v>2138</v>
      </c>
      <c r="J3186" t="s">
        <v>2139</v>
      </c>
      <c r="K3186" t="s">
        <v>5247</v>
      </c>
    </row>
    <row r="3187" spans="3:11" x14ac:dyDescent="0.3">
      <c r="C3187" t="s">
        <v>1922</v>
      </c>
      <c r="D3187" t="s">
        <v>5123</v>
      </c>
      <c r="E3187" t="s">
        <v>2141</v>
      </c>
      <c r="F3187" t="s">
        <v>2137</v>
      </c>
      <c r="G3187" t="s">
        <v>2138</v>
      </c>
      <c r="H3187" t="s">
        <v>2138</v>
      </c>
      <c r="I3187" t="s">
        <v>2138</v>
      </c>
      <c r="J3187" t="s">
        <v>2139</v>
      </c>
      <c r="K3187" t="s">
        <v>5248</v>
      </c>
    </row>
    <row r="3188" spans="3:11" x14ac:dyDescent="0.3">
      <c r="C3188" t="s">
        <v>1923</v>
      </c>
      <c r="D3188" t="s">
        <v>5123</v>
      </c>
      <c r="E3188" t="s">
        <v>2141</v>
      </c>
      <c r="F3188" t="s">
        <v>2137</v>
      </c>
      <c r="G3188" t="s">
        <v>2138</v>
      </c>
      <c r="H3188" t="s">
        <v>2138</v>
      </c>
      <c r="I3188" t="s">
        <v>2138</v>
      </c>
      <c r="J3188" t="s">
        <v>2139</v>
      </c>
      <c r="K3188" t="s">
        <v>5249</v>
      </c>
    </row>
    <row r="3189" spans="3:11" x14ac:dyDescent="0.3">
      <c r="C3189" t="s">
        <v>2013</v>
      </c>
      <c r="D3189" t="s">
        <v>5123</v>
      </c>
      <c r="E3189" t="s">
        <v>2141</v>
      </c>
      <c r="F3189" t="s">
        <v>2137</v>
      </c>
      <c r="G3189" t="s">
        <v>2138</v>
      </c>
      <c r="H3189" t="s">
        <v>2138</v>
      </c>
      <c r="I3189" t="s">
        <v>2138</v>
      </c>
      <c r="J3189" t="s">
        <v>2139</v>
      </c>
      <c r="K3189" t="s">
        <v>5250</v>
      </c>
    </row>
    <row r="3190" spans="3:11" x14ac:dyDescent="0.3">
      <c r="C3190" t="s">
        <v>2019</v>
      </c>
      <c r="D3190" t="s">
        <v>5123</v>
      </c>
      <c r="E3190" t="s">
        <v>2141</v>
      </c>
      <c r="F3190" t="s">
        <v>2137</v>
      </c>
      <c r="G3190" t="s">
        <v>2138</v>
      </c>
      <c r="H3190" t="s">
        <v>2138</v>
      </c>
      <c r="I3190" t="s">
        <v>2138</v>
      </c>
      <c r="J3190" t="s">
        <v>2139</v>
      </c>
      <c r="K3190" t="s">
        <v>5251</v>
      </c>
    </row>
    <row r="3191" spans="3:11" x14ac:dyDescent="0.3">
      <c r="C3191" t="s">
        <v>2020</v>
      </c>
      <c r="D3191" t="s">
        <v>5123</v>
      </c>
      <c r="E3191" t="s">
        <v>2141</v>
      </c>
      <c r="F3191" t="s">
        <v>2137</v>
      </c>
      <c r="G3191" t="s">
        <v>2138</v>
      </c>
      <c r="H3191" t="s">
        <v>2138</v>
      </c>
      <c r="I3191" t="s">
        <v>2138</v>
      </c>
      <c r="J3191" t="s">
        <v>2139</v>
      </c>
      <c r="K3191" t="s">
        <v>5252</v>
      </c>
    </row>
    <row r="3192" spans="3:11" x14ac:dyDescent="0.3">
      <c r="C3192" t="s">
        <v>2031</v>
      </c>
      <c r="D3192" t="s">
        <v>5123</v>
      </c>
      <c r="E3192" t="s">
        <v>2141</v>
      </c>
      <c r="F3192" t="s">
        <v>2137</v>
      </c>
      <c r="G3192" t="s">
        <v>2138</v>
      </c>
      <c r="H3192" t="s">
        <v>2138</v>
      </c>
      <c r="I3192" t="s">
        <v>2138</v>
      </c>
      <c r="J3192" t="s">
        <v>2139</v>
      </c>
      <c r="K3192" t="s">
        <v>5253</v>
      </c>
    </row>
    <row r="3193" spans="3:11" x14ac:dyDescent="0.3">
      <c r="C3193" t="s">
        <v>5254</v>
      </c>
      <c r="D3193" t="s">
        <v>5123</v>
      </c>
      <c r="E3193" t="s">
        <v>2136</v>
      </c>
      <c r="F3193" t="s">
        <v>2137</v>
      </c>
      <c r="G3193" t="s">
        <v>2138</v>
      </c>
      <c r="H3193" t="s">
        <v>2138</v>
      </c>
      <c r="I3193" t="s">
        <v>2138</v>
      </c>
      <c r="J3193" t="s">
        <v>2139</v>
      </c>
      <c r="K3193" t="s">
        <v>5255</v>
      </c>
    </row>
    <row r="3194" spans="3:11" x14ac:dyDescent="0.3">
      <c r="C3194" t="s">
        <v>385</v>
      </c>
      <c r="D3194" t="s">
        <v>5123</v>
      </c>
      <c r="E3194" t="s">
        <v>2141</v>
      </c>
      <c r="F3194" t="s">
        <v>2137</v>
      </c>
      <c r="G3194" t="s">
        <v>2138</v>
      </c>
      <c r="H3194" t="s">
        <v>2138</v>
      </c>
      <c r="I3194" t="s">
        <v>2138</v>
      </c>
      <c r="J3194" t="s">
        <v>2139</v>
      </c>
      <c r="K3194" t="s">
        <v>5256</v>
      </c>
    </row>
    <row r="3195" spans="3:11" x14ac:dyDescent="0.3">
      <c r="C3195" t="s">
        <v>387</v>
      </c>
      <c r="D3195" t="s">
        <v>5123</v>
      </c>
      <c r="E3195" t="s">
        <v>2141</v>
      </c>
      <c r="F3195" t="s">
        <v>2137</v>
      </c>
      <c r="G3195" t="s">
        <v>2138</v>
      </c>
      <c r="H3195" t="s">
        <v>2138</v>
      </c>
      <c r="I3195" t="s">
        <v>2138</v>
      </c>
      <c r="J3195" t="s">
        <v>2139</v>
      </c>
      <c r="K3195" t="s">
        <v>5257</v>
      </c>
    </row>
    <row r="3196" spans="3:11" x14ac:dyDescent="0.3">
      <c r="C3196" t="s">
        <v>756</v>
      </c>
      <c r="D3196" t="s">
        <v>5123</v>
      </c>
      <c r="E3196" t="s">
        <v>2141</v>
      </c>
      <c r="F3196" t="s">
        <v>2137</v>
      </c>
      <c r="G3196" t="s">
        <v>2138</v>
      </c>
      <c r="H3196" t="s">
        <v>2138</v>
      </c>
      <c r="I3196" t="s">
        <v>2138</v>
      </c>
      <c r="J3196" t="s">
        <v>2139</v>
      </c>
      <c r="K3196" t="s">
        <v>5258</v>
      </c>
    </row>
    <row r="3197" spans="3:11" x14ac:dyDescent="0.3">
      <c r="C3197" t="s">
        <v>1828</v>
      </c>
      <c r="D3197" t="s">
        <v>5123</v>
      </c>
      <c r="E3197" t="s">
        <v>2141</v>
      </c>
      <c r="F3197" t="s">
        <v>2137</v>
      </c>
      <c r="G3197" t="s">
        <v>2138</v>
      </c>
      <c r="H3197" t="s">
        <v>2138</v>
      </c>
      <c r="I3197" t="s">
        <v>2138</v>
      </c>
      <c r="J3197" t="s">
        <v>2139</v>
      </c>
      <c r="K3197" t="s">
        <v>5259</v>
      </c>
    </row>
    <row r="3198" spans="3:11" x14ac:dyDescent="0.3">
      <c r="C3198" t="s">
        <v>162</v>
      </c>
      <c r="D3198" t="s">
        <v>5123</v>
      </c>
      <c r="E3198" t="s">
        <v>2141</v>
      </c>
      <c r="F3198" t="s">
        <v>2137</v>
      </c>
      <c r="G3198" t="s">
        <v>2138</v>
      </c>
      <c r="H3198" t="s">
        <v>2138</v>
      </c>
      <c r="I3198" t="s">
        <v>2138</v>
      </c>
      <c r="J3198" t="s">
        <v>2139</v>
      </c>
      <c r="K3198" t="s">
        <v>5260</v>
      </c>
    </row>
    <row r="3199" spans="3:11" x14ac:dyDescent="0.3">
      <c r="C3199" t="s">
        <v>383</v>
      </c>
      <c r="D3199" t="s">
        <v>5123</v>
      </c>
      <c r="E3199" t="s">
        <v>2141</v>
      </c>
      <c r="F3199" t="s">
        <v>2137</v>
      </c>
      <c r="G3199" t="s">
        <v>2138</v>
      </c>
      <c r="H3199" t="s">
        <v>2138</v>
      </c>
      <c r="I3199" t="s">
        <v>2138</v>
      </c>
      <c r="J3199" t="s">
        <v>2139</v>
      </c>
      <c r="K3199" t="s">
        <v>5261</v>
      </c>
    </row>
    <row r="3200" spans="3:11" x14ac:dyDescent="0.3">
      <c r="C3200" t="s">
        <v>319</v>
      </c>
      <c r="D3200" t="s">
        <v>5123</v>
      </c>
      <c r="E3200" t="s">
        <v>2141</v>
      </c>
      <c r="F3200" t="s">
        <v>2137</v>
      </c>
      <c r="G3200" t="s">
        <v>2138</v>
      </c>
      <c r="H3200" t="s">
        <v>2138</v>
      </c>
      <c r="I3200" t="s">
        <v>2138</v>
      </c>
      <c r="J3200" t="s">
        <v>2139</v>
      </c>
      <c r="K3200" t="s">
        <v>6608</v>
      </c>
    </row>
    <row r="3201" spans="3:11" x14ac:dyDescent="0.3">
      <c r="C3201" t="s">
        <v>320</v>
      </c>
      <c r="D3201" t="s">
        <v>5123</v>
      </c>
      <c r="E3201" t="s">
        <v>2141</v>
      </c>
      <c r="F3201" t="s">
        <v>2137</v>
      </c>
      <c r="G3201" t="s">
        <v>2138</v>
      </c>
      <c r="H3201" t="s">
        <v>2138</v>
      </c>
      <c r="I3201" t="s">
        <v>2138</v>
      </c>
      <c r="J3201" t="s">
        <v>2139</v>
      </c>
      <c r="K3201" t="s">
        <v>6609</v>
      </c>
    </row>
    <row r="3202" spans="3:11" x14ac:dyDescent="0.3">
      <c r="C3202" t="s">
        <v>321</v>
      </c>
      <c r="D3202" t="s">
        <v>5123</v>
      </c>
      <c r="E3202" t="s">
        <v>2141</v>
      </c>
      <c r="F3202" t="s">
        <v>2137</v>
      </c>
      <c r="G3202" t="s">
        <v>2138</v>
      </c>
      <c r="H3202" t="s">
        <v>2138</v>
      </c>
      <c r="I3202" t="s">
        <v>2138</v>
      </c>
      <c r="J3202" t="s">
        <v>2139</v>
      </c>
      <c r="K3202" t="s">
        <v>6610</v>
      </c>
    </row>
    <row r="3203" spans="3:11" x14ac:dyDescent="0.3">
      <c r="C3203" t="s">
        <v>330</v>
      </c>
      <c r="D3203" t="s">
        <v>5123</v>
      </c>
      <c r="E3203" t="s">
        <v>2141</v>
      </c>
      <c r="F3203" t="s">
        <v>2137</v>
      </c>
      <c r="G3203" t="s">
        <v>2138</v>
      </c>
      <c r="H3203" t="s">
        <v>2138</v>
      </c>
      <c r="I3203" t="s">
        <v>2138</v>
      </c>
      <c r="J3203" t="s">
        <v>2139</v>
      </c>
      <c r="K3203" t="s">
        <v>6611</v>
      </c>
    </row>
    <row r="3204" spans="3:11" x14ac:dyDescent="0.3">
      <c r="C3204" t="s">
        <v>307</v>
      </c>
      <c r="D3204" t="s">
        <v>5123</v>
      </c>
      <c r="E3204" t="s">
        <v>2141</v>
      </c>
      <c r="F3204" t="s">
        <v>2137</v>
      </c>
      <c r="G3204" t="s">
        <v>2138</v>
      </c>
      <c r="H3204" t="s">
        <v>2138</v>
      </c>
      <c r="I3204" t="s">
        <v>2138</v>
      </c>
      <c r="J3204" t="s">
        <v>2139</v>
      </c>
      <c r="K3204" t="s">
        <v>6612</v>
      </c>
    </row>
    <row r="3205" spans="3:11" x14ac:dyDescent="0.3">
      <c r="C3205" t="s">
        <v>331</v>
      </c>
      <c r="D3205" t="s">
        <v>5123</v>
      </c>
      <c r="E3205" t="s">
        <v>2141</v>
      </c>
      <c r="F3205" t="s">
        <v>2137</v>
      </c>
      <c r="G3205" t="s">
        <v>2138</v>
      </c>
      <c r="H3205" t="s">
        <v>2138</v>
      </c>
      <c r="I3205" t="s">
        <v>2138</v>
      </c>
      <c r="J3205" t="s">
        <v>2139</v>
      </c>
      <c r="K3205" t="s">
        <v>6613</v>
      </c>
    </row>
    <row r="3206" spans="3:11" x14ac:dyDescent="0.3">
      <c r="C3206" t="s">
        <v>376</v>
      </c>
      <c r="D3206" t="s">
        <v>5123</v>
      </c>
      <c r="E3206" t="s">
        <v>2141</v>
      </c>
      <c r="F3206" t="s">
        <v>2137</v>
      </c>
      <c r="G3206" t="s">
        <v>2138</v>
      </c>
      <c r="H3206" t="s">
        <v>2138</v>
      </c>
      <c r="I3206" t="s">
        <v>2138</v>
      </c>
      <c r="J3206" t="s">
        <v>2139</v>
      </c>
      <c r="K3206" t="s">
        <v>6614</v>
      </c>
    </row>
    <row r="3207" spans="3:11" x14ac:dyDescent="0.3">
      <c r="C3207" t="s">
        <v>1138</v>
      </c>
      <c r="D3207" t="s">
        <v>5123</v>
      </c>
      <c r="E3207" t="s">
        <v>2141</v>
      </c>
      <c r="F3207" t="s">
        <v>2137</v>
      </c>
      <c r="G3207" t="s">
        <v>2138</v>
      </c>
      <c r="H3207" t="s">
        <v>2138</v>
      </c>
      <c r="I3207" t="s">
        <v>2138</v>
      </c>
      <c r="J3207" t="s">
        <v>2139</v>
      </c>
      <c r="K3207" t="s">
        <v>5262</v>
      </c>
    </row>
    <row r="3208" spans="3:11" x14ac:dyDescent="0.3">
      <c r="C3208" t="s">
        <v>1569</v>
      </c>
      <c r="D3208" t="s">
        <v>5123</v>
      </c>
      <c r="E3208" t="s">
        <v>2141</v>
      </c>
      <c r="F3208" t="s">
        <v>2137</v>
      </c>
      <c r="G3208" t="s">
        <v>2138</v>
      </c>
      <c r="H3208" t="s">
        <v>2138</v>
      </c>
      <c r="I3208" t="s">
        <v>2138</v>
      </c>
      <c r="J3208" t="s">
        <v>2139</v>
      </c>
      <c r="K3208" t="s">
        <v>5263</v>
      </c>
    </row>
    <row r="3209" spans="3:11" x14ac:dyDescent="0.3">
      <c r="C3209" t="s">
        <v>1826</v>
      </c>
      <c r="D3209" t="s">
        <v>5123</v>
      </c>
      <c r="E3209" t="s">
        <v>2141</v>
      </c>
      <c r="F3209" t="s">
        <v>2137</v>
      </c>
      <c r="G3209" t="s">
        <v>2138</v>
      </c>
      <c r="H3209" t="s">
        <v>2138</v>
      </c>
      <c r="I3209" t="s">
        <v>2138</v>
      </c>
      <c r="J3209" t="s">
        <v>2139</v>
      </c>
      <c r="K3209" t="s">
        <v>5264</v>
      </c>
    </row>
    <row r="3210" spans="3:11" x14ac:dyDescent="0.3">
      <c r="C3210" t="s">
        <v>1829</v>
      </c>
      <c r="D3210" t="s">
        <v>5123</v>
      </c>
      <c r="E3210" t="s">
        <v>2141</v>
      </c>
      <c r="F3210" t="s">
        <v>2137</v>
      </c>
      <c r="G3210" t="s">
        <v>2138</v>
      </c>
      <c r="H3210" t="s">
        <v>2138</v>
      </c>
      <c r="I3210" t="s">
        <v>2138</v>
      </c>
      <c r="J3210" t="s">
        <v>2139</v>
      </c>
      <c r="K3210" t="s">
        <v>5265</v>
      </c>
    </row>
    <row r="3211" spans="3:11" x14ac:dyDescent="0.3">
      <c r="C3211" t="s">
        <v>1838</v>
      </c>
      <c r="D3211" t="s">
        <v>5123</v>
      </c>
      <c r="E3211" t="s">
        <v>2141</v>
      </c>
      <c r="F3211" t="s">
        <v>2137</v>
      </c>
      <c r="G3211" t="s">
        <v>2138</v>
      </c>
      <c r="H3211" t="s">
        <v>2138</v>
      </c>
      <c r="I3211" t="s">
        <v>2138</v>
      </c>
      <c r="J3211" t="s">
        <v>2139</v>
      </c>
      <c r="K3211" t="s">
        <v>5266</v>
      </c>
    </row>
    <row r="3212" spans="3:11" x14ac:dyDescent="0.3">
      <c r="C3212" t="s">
        <v>403</v>
      </c>
      <c r="D3212" t="s">
        <v>5123</v>
      </c>
      <c r="E3212" t="s">
        <v>2141</v>
      </c>
      <c r="F3212" t="s">
        <v>2137</v>
      </c>
      <c r="G3212" t="s">
        <v>2138</v>
      </c>
      <c r="H3212" t="s">
        <v>2138</v>
      </c>
      <c r="I3212" t="s">
        <v>2138</v>
      </c>
      <c r="J3212" t="s">
        <v>2139</v>
      </c>
      <c r="K3212" t="s">
        <v>5267</v>
      </c>
    </row>
    <row r="3213" spans="3:11" x14ac:dyDescent="0.3">
      <c r="C3213" t="s">
        <v>407</v>
      </c>
      <c r="D3213" t="s">
        <v>5123</v>
      </c>
      <c r="E3213" t="s">
        <v>2141</v>
      </c>
      <c r="F3213" t="s">
        <v>2137</v>
      </c>
      <c r="G3213" t="s">
        <v>2138</v>
      </c>
      <c r="H3213" t="s">
        <v>2138</v>
      </c>
      <c r="I3213" t="s">
        <v>2138</v>
      </c>
      <c r="J3213" t="s">
        <v>2139</v>
      </c>
      <c r="K3213" t="s">
        <v>5268</v>
      </c>
    </row>
    <row r="3214" spans="3:11" x14ac:dyDescent="0.3">
      <c r="C3214" t="s">
        <v>408</v>
      </c>
      <c r="D3214" t="s">
        <v>5123</v>
      </c>
      <c r="E3214" t="s">
        <v>2141</v>
      </c>
      <c r="F3214" t="s">
        <v>2137</v>
      </c>
      <c r="G3214" t="s">
        <v>2138</v>
      </c>
      <c r="H3214" t="s">
        <v>2138</v>
      </c>
      <c r="I3214" t="s">
        <v>2138</v>
      </c>
      <c r="J3214" t="s">
        <v>2139</v>
      </c>
      <c r="K3214" t="s">
        <v>5269</v>
      </c>
    </row>
    <row r="3215" spans="3:11" x14ac:dyDescent="0.3">
      <c r="C3215" t="s">
        <v>409</v>
      </c>
      <c r="D3215" t="s">
        <v>5123</v>
      </c>
      <c r="E3215" t="s">
        <v>2141</v>
      </c>
      <c r="F3215" t="s">
        <v>2137</v>
      </c>
      <c r="G3215" t="s">
        <v>2138</v>
      </c>
      <c r="H3215" t="s">
        <v>2138</v>
      </c>
      <c r="I3215" t="s">
        <v>2138</v>
      </c>
      <c r="J3215" t="s">
        <v>2139</v>
      </c>
      <c r="K3215" t="s">
        <v>5270</v>
      </c>
    </row>
    <row r="3216" spans="3:11" x14ac:dyDescent="0.3">
      <c r="C3216" t="s">
        <v>411</v>
      </c>
      <c r="D3216" t="s">
        <v>5123</v>
      </c>
      <c r="E3216" t="s">
        <v>2141</v>
      </c>
      <c r="F3216" t="s">
        <v>2137</v>
      </c>
      <c r="G3216" t="s">
        <v>2138</v>
      </c>
      <c r="H3216" t="s">
        <v>2138</v>
      </c>
      <c r="I3216" t="s">
        <v>2138</v>
      </c>
      <c r="J3216" t="s">
        <v>2139</v>
      </c>
      <c r="K3216" t="s">
        <v>5271</v>
      </c>
    </row>
    <row r="3217" spans="3:11" x14ac:dyDescent="0.3">
      <c r="C3217" t="s">
        <v>412</v>
      </c>
      <c r="D3217" t="s">
        <v>5123</v>
      </c>
      <c r="E3217" t="s">
        <v>2141</v>
      </c>
      <c r="F3217" t="s">
        <v>2137</v>
      </c>
      <c r="G3217" t="s">
        <v>2138</v>
      </c>
      <c r="H3217" t="s">
        <v>2138</v>
      </c>
      <c r="I3217" t="s">
        <v>2138</v>
      </c>
      <c r="J3217" t="s">
        <v>2139</v>
      </c>
      <c r="K3217" t="s">
        <v>5272</v>
      </c>
    </row>
    <row r="3218" spans="3:11" x14ac:dyDescent="0.3">
      <c r="C3218" t="s">
        <v>413</v>
      </c>
      <c r="D3218" t="s">
        <v>5123</v>
      </c>
      <c r="E3218" t="s">
        <v>2141</v>
      </c>
      <c r="F3218" t="s">
        <v>2137</v>
      </c>
      <c r="G3218" t="s">
        <v>2138</v>
      </c>
      <c r="H3218" t="s">
        <v>2138</v>
      </c>
      <c r="I3218" t="s">
        <v>2138</v>
      </c>
      <c r="J3218" t="s">
        <v>2139</v>
      </c>
      <c r="K3218" t="s">
        <v>5273</v>
      </c>
    </row>
    <row r="3219" spans="3:11" x14ac:dyDescent="0.3">
      <c r="C3219" t="s">
        <v>418</v>
      </c>
      <c r="D3219" t="s">
        <v>5123</v>
      </c>
      <c r="E3219" t="s">
        <v>2141</v>
      </c>
      <c r="F3219" t="s">
        <v>2137</v>
      </c>
      <c r="G3219" t="s">
        <v>2138</v>
      </c>
      <c r="H3219" t="s">
        <v>2138</v>
      </c>
      <c r="I3219" t="s">
        <v>2138</v>
      </c>
      <c r="J3219" t="s">
        <v>2139</v>
      </c>
      <c r="K3219" t="s">
        <v>5274</v>
      </c>
    </row>
    <row r="3220" spans="3:11" x14ac:dyDescent="0.3">
      <c r="C3220" t="s">
        <v>421</v>
      </c>
      <c r="D3220" t="s">
        <v>5123</v>
      </c>
      <c r="E3220" t="s">
        <v>2141</v>
      </c>
      <c r="F3220" t="s">
        <v>2137</v>
      </c>
      <c r="G3220" t="s">
        <v>2138</v>
      </c>
      <c r="H3220" t="s">
        <v>2138</v>
      </c>
      <c r="I3220" t="s">
        <v>2138</v>
      </c>
      <c r="J3220" t="s">
        <v>2139</v>
      </c>
      <c r="K3220" t="s">
        <v>5275</v>
      </c>
    </row>
    <row r="3221" spans="3:11" x14ac:dyDescent="0.3">
      <c r="C3221" t="s">
        <v>5276</v>
      </c>
      <c r="D3221" t="s">
        <v>5123</v>
      </c>
      <c r="E3221" t="s">
        <v>2141</v>
      </c>
      <c r="F3221" t="s">
        <v>2137</v>
      </c>
      <c r="G3221" t="s">
        <v>2138</v>
      </c>
      <c r="H3221" t="s">
        <v>2138</v>
      </c>
      <c r="I3221" t="s">
        <v>2138</v>
      </c>
      <c r="J3221" t="s">
        <v>2139</v>
      </c>
      <c r="K3221" t="s">
        <v>5277</v>
      </c>
    </row>
    <row r="3222" spans="3:11" x14ac:dyDescent="0.3">
      <c r="C3222" t="s">
        <v>5278</v>
      </c>
      <c r="D3222" t="s">
        <v>5123</v>
      </c>
      <c r="E3222" t="s">
        <v>2141</v>
      </c>
      <c r="F3222" t="s">
        <v>2137</v>
      </c>
      <c r="G3222" t="s">
        <v>2138</v>
      </c>
      <c r="H3222" t="s">
        <v>2138</v>
      </c>
      <c r="I3222" t="s">
        <v>2138</v>
      </c>
      <c r="J3222" t="s">
        <v>2139</v>
      </c>
      <c r="K3222" t="s">
        <v>5279</v>
      </c>
    </row>
    <row r="3223" spans="3:11" x14ac:dyDescent="0.3">
      <c r="C3223" t="s">
        <v>5280</v>
      </c>
      <c r="D3223" t="s">
        <v>5123</v>
      </c>
      <c r="E3223" t="s">
        <v>2141</v>
      </c>
      <c r="F3223" t="s">
        <v>2137</v>
      </c>
      <c r="G3223" t="s">
        <v>2138</v>
      </c>
      <c r="H3223" t="s">
        <v>2138</v>
      </c>
      <c r="I3223" t="s">
        <v>2138</v>
      </c>
      <c r="J3223" t="s">
        <v>2139</v>
      </c>
      <c r="K3223" t="s">
        <v>5281</v>
      </c>
    </row>
    <row r="3224" spans="3:11" x14ac:dyDescent="0.3">
      <c r="C3224" t="s">
        <v>5282</v>
      </c>
      <c r="D3224" t="s">
        <v>5123</v>
      </c>
      <c r="E3224" t="s">
        <v>2141</v>
      </c>
      <c r="F3224" t="s">
        <v>2137</v>
      </c>
      <c r="G3224" t="s">
        <v>2138</v>
      </c>
      <c r="H3224" t="s">
        <v>2138</v>
      </c>
      <c r="I3224" t="s">
        <v>2138</v>
      </c>
      <c r="J3224" t="s">
        <v>2139</v>
      </c>
      <c r="K3224" t="s">
        <v>5283</v>
      </c>
    </row>
    <row r="3225" spans="3:11" x14ac:dyDescent="0.3">
      <c r="C3225" t="s">
        <v>1136</v>
      </c>
      <c r="D3225" t="s">
        <v>5123</v>
      </c>
      <c r="E3225" t="s">
        <v>2141</v>
      </c>
      <c r="F3225" t="s">
        <v>2137</v>
      </c>
      <c r="G3225" t="s">
        <v>2138</v>
      </c>
      <c r="H3225" t="s">
        <v>2138</v>
      </c>
      <c r="I3225" t="s">
        <v>2138</v>
      </c>
      <c r="J3225" t="s">
        <v>2139</v>
      </c>
      <c r="K3225" t="s">
        <v>5284</v>
      </c>
    </row>
    <row r="3226" spans="3:11" x14ac:dyDescent="0.3">
      <c r="C3226" t="s">
        <v>5285</v>
      </c>
      <c r="D3226" t="s">
        <v>5123</v>
      </c>
      <c r="E3226" t="s">
        <v>2141</v>
      </c>
      <c r="F3226" t="s">
        <v>2137</v>
      </c>
      <c r="G3226" t="s">
        <v>2138</v>
      </c>
      <c r="H3226" t="s">
        <v>2138</v>
      </c>
      <c r="I3226" t="s">
        <v>2138</v>
      </c>
      <c r="J3226" t="s">
        <v>2139</v>
      </c>
      <c r="K3226" t="s">
        <v>5286</v>
      </c>
    </row>
    <row r="3227" spans="3:11" x14ac:dyDescent="0.3">
      <c r="C3227" t="s">
        <v>5287</v>
      </c>
      <c r="D3227" t="s">
        <v>5123</v>
      </c>
      <c r="E3227" t="s">
        <v>2141</v>
      </c>
      <c r="F3227" t="s">
        <v>2137</v>
      </c>
      <c r="G3227" t="s">
        <v>2138</v>
      </c>
      <c r="H3227" t="s">
        <v>2138</v>
      </c>
      <c r="I3227" t="s">
        <v>2138</v>
      </c>
      <c r="J3227" t="s">
        <v>2139</v>
      </c>
      <c r="K3227" t="s">
        <v>5288</v>
      </c>
    </row>
    <row r="3228" spans="3:11" x14ac:dyDescent="0.3">
      <c r="C3228" t="s">
        <v>5289</v>
      </c>
      <c r="D3228" t="s">
        <v>5123</v>
      </c>
      <c r="E3228" t="s">
        <v>2141</v>
      </c>
      <c r="F3228" t="s">
        <v>2137</v>
      </c>
      <c r="G3228" t="s">
        <v>2138</v>
      </c>
      <c r="H3228" t="s">
        <v>2138</v>
      </c>
      <c r="I3228" t="s">
        <v>2138</v>
      </c>
      <c r="J3228" t="s">
        <v>2139</v>
      </c>
      <c r="K3228" t="s">
        <v>5290</v>
      </c>
    </row>
    <row r="3229" spans="3:11" x14ac:dyDescent="0.3">
      <c r="C3229" t="s">
        <v>5291</v>
      </c>
      <c r="D3229" t="s">
        <v>5123</v>
      </c>
      <c r="E3229" t="s">
        <v>2141</v>
      </c>
      <c r="F3229" t="s">
        <v>2137</v>
      </c>
      <c r="G3229" t="s">
        <v>2138</v>
      </c>
      <c r="H3229" t="s">
        <v>2138</v>
      </c>
      <c r="I3229" t="s">
        <v>2138</v>
      </c>
      <c r="J3229" t="s">
        <v>2139</v>
      </c>
      <c r="K3229" t="s">
        <v>5292</v>
      </c>
    </row>
    <row r="3230" spans="3:11" x14ac:dyDescent="0.3">
      <c r="C3230" t="s">
        <v>5293</v>
      </c>
      <c r="D3230" t="s">
        <v>5123</v>
      </c>
      <c r="E3230" t="s">
        <v>2141</v>
      </c>
      <c r="F3230" t="s">
        <v>2137</v>
      </c>
      <c r="G3230" t="s">
        <v>2138</v>
      </c>
      <c r="H3230" t="s">
        <v>2138</v>
      </c>
      <c r="I3230" t="s">
        <v>2138</v>
      </c>
      <c r="J3230" t="s">
        <v>2139</v>
      </c>
      <c r="K3230" t="s">
        <v>5294</v>
      </c>
    </row>
    <row r="3231" spans="3:11" x14ac:dyDescent="0.3">
      <c r="C3231" t="s">
        <v>5295</v>
      </c>
      <c r="D3231" t="s">
        <v>5123</v>
      </c>
      <c r="E3231" t="s">
        <v>2141</v>
      </c>
      <c r="F3231" t="s">
        <v>2137</v>
      </c>
      <c r="G3231" t="s">
        <v>2138</v>
      </c>
      <c r="H3231" t="s">
        <v>2138</v>
      </c>
      <c r="I3231" t="s">
        <v>2138</v>
      </c>
      <c r="J3231" t="s">
        <v>2139</v>
      </c>
      <c r="K3231" t="s">
        <v>5296</v>
      </c>
    </row>
    <row r="3232" spans="3:11" x14ac:dyDescent="0.3">
      <c r="C3232" t="s">
        <v>5297</v>
      </c>
      <c r="D3232" t="s">
        <v>5123</v>
      </c>
      <c r="E3232" t="s">
        <v>2141</v>
      </c>
      <c r="F3232" t="s">
        <v>2137</v>
      </c>
      <c r="G3232" t="s">
        <v>2138</v>
      </c>
      <c r="H3232" t="s">
        <v>2138</v>
      </c>
      <c r="I3232" t="s">
        <v>2138</v>
      </c>
      <c r="J3232" t="s">
        <v>2139</v>
      </c>
      <c r="K3232" t="s">
        <v>5298</v>
      </c>
    </row>
    <row r="3233" spans="3:11" x14ac:dyDescent="0.3">
      <c r="C3233" t="s">
        <v>5299</v>
      </c>
      <c r="D3233" t="s">
        <v>5123</v>
      </c>
      <c r="E3233" t="s">
        <v>2141</v>
      </c>
      <c r="F3233" t="s">
        <v>2137</v>
      </c>
      <c r="G3233" t="s">
        <v>2138</v>
      </c>
      <c r="H3233" t="s">
        <v>2138</v>
      </c>
      <c r="I3233" t="s">
        <v>2138</v>
      </c>
      <c r="J3233" t="s">
        <v>2139</v>
      </c>
      <c r="K3233" t="s">
        <v>5300</v>
      </c>
    </row>
    <row r="3234" spans="3:11" x14ac:dyDescent="0.3">
      <c r="C3234" t="s">
        <v>5301</v>
      </c>
      <c r="D3234" t="s">
        <v>5123</v>
      </c>
      <c r="E3234" t="s">
        <v>2141</v>
      </c>
      <c r="F3234" t="s">
        <v>2137</v>
      </c>
      <c r="G3234" t="s">
        <v>2138</v>
      </c>
      <c r="H3234" t="s">
        <v>2138</v>
      </c>
      <c r="I3234" t="s">
        <v>2138</v>
      </c>
      <c r="J3234" t="s">
        <v>2139</v>
      </c>
      <c r="K3234" t="s">
        <v>5302</v>
      </c>
    </row>
    <row r="3235" spans="3:11" x14ac:dyDescent="0.3">
      <c r="C3235" t="s">
        <v>5303</v>
      </c>
      <c r="D3235" t="s">
        <v>5123</v>
      </c>
      <c r="E3235" t="s">
        <v>2141</v>
      </c>
      <c r="F3235" t="s">
        <v>2137</v>
      </c>
      <c r="G3235" t="s">
        <v>2138</v>
      </c>
      <c r="H3235" t="s">
        <v>2138</v>
      </c>
      <c r="I3235" t="s">
        <v>2138</v>
      </c>
      <c r="J3235" t="s">
        <v>2139</v>
      </c>
      <c r="K3235" t="s">
        <v>5304</v>
      </c>
    </row>
    <row r="3236" spans="3:11" x14ac:dyDescent="0.3">
      <c r="C3236" t="s">
        <v>5305</v>
      </c>
      <c r="D3236" t="s">
        <v>5123</v>
      </c>
      <c r="E3236" t="s">
        <v>2141</v>
      </c>
      <c r="F3236" t="s">
        <v>2137</v>
      </c>
      <c r="G3236" t="s">
        <v>2138</v>
      </c>
      <c r="H3236" t="s">
        <v>2138</v>
      </c>
      <c r="I3236" t="s">
        <v>2138</v>
      </c>
      <c r="J3236" t="s">
        <v>2139</v>
      </c>
      <c r="K3236" t="s">
        <v>5306</v>
      </c>
    </row>
    <row r="3237" spans="3:11" x14ac:dyDescent="0.3">
      <c r="C3237" t="s">
        <v>1297</v>
      </c>
      <c r="D3237" t="s">
        <v>5123</v>
      </c>
      <c r="E3237" t="s">
        <v>2141</v>
      </c>
      <c r="F3237" t="s">
        <v>2137</v>
      </c>
      <c r="G3237" t="s">
        <v>2138</v>
      </c>
      <c r="H3237" t="s">
        <v>2138</v>
      </c>
      <c r="I3237" t="s">
        <v>2138</v>
      </c>
      <c r="J3237" t="s">
        <v>2139</v>
      </c>
      <c r="K3237" t="s">
        <v>5307</v>
      </c>
    </row>
    <row r="3238" spans="3:11" x14ac:dyDescent="0.3">
      <c r="C3238" t="s">
        <v>5766</v>
      </c>
      <c r="D3238" t="s">
        <v>5123</v>
      </c>
      <c r="E3238" t="s">
        <v>2141</v>
      </c>
      <c r="F3238" t="s">
        <v>2137</v>
      </c>
      <c r="G3238" t="s">
        <v>2138</v>
      </c>
      <c r="H3238" t="s">
        <v>2138</v>
      </c>
      <c r="I3238" t="s">
        <v>2138</v>
      </c>
      <c r="J3238" t="s">
        <v>2139</v>
      </c>
      <c r="K3238" t="s">
        <v>5767</v>
      </c>
    </row>
    <row r="3239" spans="3:11" x14ac:dyDescent="0.3">
      <c r="C3239" t="s">
        <v>5768</v>
      </c>
      <c r="D3239" t="s">
        <v>5123</v>
      </c>
      <c r="E3239" t="s">
        <v>2141</v>
      </c>
      <c r="F3239" t="s">
        <v>2137</v>
      </c>
      <c r="G3239" t="s">
        <v>2138</v>
      </c>
      <c r="H3239" t="s">
        <v>2138</v>
      </c>
      <c r="I3239" t="s">
        <v>2138</v>
      </c>
      <c r="J3239" t="s">
        <v>2139</v>
      </c>
      <c r="K3239" t="s">
        <v>5769</v>
      </c>
    </row>
    <row r="3240" spans="3:11" x14ac:dyDescent="0.3">
      <c r="C3240" t="s">
        <v>5770</v>
      </c>
      <c r="D3240" t="s">
        <v>5123</v>
      </c>
      <c r="E3240" t="s">
        <v>2141</v>
      </c>
      <c r="F3240" t="s">
        <v>2137</v>
      </c>
      <c r="G3240" t="s">
        <v>2138</v>
      </c>
      <c r="H3240" t="s">
        <v>2138</v>
      </c>
      <c r="I3240" t="s">
        <v>2138</v>
      </c>
      <c r="J3240" t="s">
        <v>2139</v>
      </c>
      <c r="K3240" t="s">
        <v>5771</v>
      </c>
    </row>
    <row r="3241" spans="3:11" x14ac:dyDescent="0.3">
      <c r="C3241" t="s">
        <v>5772</v>
      </c>
      <c r="D3241" t="s">
        <v>5123</v>
      </c>
      <c r="E3241" t="s">
        <v>2141</v>
      </c>
      <c r="F3241" t="s">
        <v>2137</v>
      </c>
      <c r="G3241" t="s">
        <v>2138</v>
      </c>
      <c r="H3241" t="s">
        <v>2138</v>
      </c>
      <c r="I3241" t="s">
        <v>2138</v>
      </c>
      <c r="J3241" t="s">
        <v>2139</v>
      </c>
      <c r="K3241" t="s">
        <v>5773</v>
      </c>
    </row>
    <row r="3242" spans="3:11" x14ac:dyDescent="0.3">
      <c r="C3242" t="s">
        <v>5774</v>
      </c>
      <c r="D3242" t="s">
        <v>5123</v>
      </c>
      <c r="E3242" t="s">
        <v>2141</v>
      </c>
      <c r="F3242" t="s">
        <v>2137</v>
      </c>
      <c r="G3242" t="s">
        <v>2138</v>
      </c>
      <c r="H3242" t="s">
        <v>2138</v>
      </c>
      <c r="I3242" t="s">
        <v>2138</v>
      </c>
      <c r="J3242" t="s">
        <v>2139</v>
      </c>
      <c r="K3242" t="s">
        <v>5775</v>
      </c>
    </row>
    <row r="3243" spans="3:11" x14ac:dyDescent="0.3">
      <c r="C3243" t="s">
        <v>5776</v>
      </c>
      <c r="D3243" t="s">
        <v>5123</v>
      </c>
      <c r="E3243" t="s">
        <v>2141</v>
      </c>
      <c r="F3243" t="s">
        <v>2137</v>
      </c>
      <c r="G3243" t="s">
        <v>2138</v>
      </c>
      <c r="H3243" t="s">
        <v>2138</v>
      </c>
      <c r="I3243" t="s">
        <v>2138</v>
      </c>
      <c r="J3243" t="s">
        <v>2139</v>
      </c>
      <c r="K3243" t="s">
        <v>5777</v>
      </c>
    </row>
    <row r="3244" spans="3:11" x14ac:dyDescent="0.3">
      <c r="C3244" t="s">
        <v>5778</v>
      </c>
      <c r="D3244" t="s">
        <v>5123</v>
      </c>
      <c r="E3244" t="s">
        <v>2141</v>
      </c>
      <c r="F3244" t="s">
        <v>2137</v>
      </c>
      <c r="G3244" t="s">
        <v>2138</v>
      </c>
      <c r="H3244" t="s">
        <v>2138</v>
      </c>
      <c r="I3244" t="s">
        <v>2138</v>
      </c>
      <c r="J3244" t="s">
        <v>2139</v>
      </c>
      <c r="K3244" t="s">
        <v>5779</v>
      </c>
    </row>
    <row r="3245" spans="3:11" x14ac:dyDescent="0.3">
      <c r="C3245" t="s">
        <v>5780</v>
      </c>
      <c r="D3245" t="s">
        <v>5123</v>
      </c>
      <c r="E3245" t="s">
        <v>2141</v>
      </c>
      <c r="F3245" t="s">
        <v>2137</v>
      </c>
      <c r="G3245" t="s">
        <v>2138</v>
      </c>
      <c r="H3245" t="s">
        <v>2138</v>
      </c>
      <c r="I3245" t="s">
        <v>2138</v>
      </c>
      <c r="J3245" t="s">
        <v>2139</v>
      </c>
      <c r="K3245" t="s">
        <v>5781</v>
      </c>
    </row>
    <row r="3246" spans="3:11" x14ac:dyDescent="0.3">
      <c r="C3246" t="s">
        <v>5782</v>
      </c>
      <c r="D3246" t="s">
        <v>5123</v>
      </c>
      <c r="E3246" t="s">
        <v>2141</v>
      </c>
      <c r="F3246" t="s">
        <v>2137</v>
      </c>
      <c r="G3246" t="s">
        <v>2138</v>
      </c>
      <c r="H3246" t="s">
        <v>2138</v>
      </c>
      <c r="I3246" t="s">
        <v>2138</v>
      </c>
      <c r="J3246" t="s">
        <v>2139</v>
      </c>
      <c r="K3246" t="s">
        <v>5783</v>
      </c>
    </row>
    <row r="3247" spans="3:11" x14ac:dyDescent="0.3">
      <c r="C3247" t="s">
        <v>5784</v>
      </c>
      <c r="D3247" t="s">
        <v>5123</v>
      </c>
      <c r="E3247" t="s">
        <v>2141</v>
      </c>
      <c r="F3247" t="s">
        <v>2137</v>
      </c>
      <c r="G3247" t="s">
        <v>2138</v>
      </c>
      <c r="H3247" t="s">
        <v>2138</v>
      </c>
      <c r="I3247" t="s">
        <v>2138</v>
      </c>
      <c r="J3247" t="s">
        <v>2139</v>
      </c>
      <c r="K3247" t="s">
        <v>5785</v>
      </c>
    </row>
    <row r="3248" spans="3:11" x14ac:dyDescent="0.3">
      <c r="C3248" t="s">
        <v>5786</v>
      </c>
      <c r="D3248" t="s">
        <v>5123</v>
      </c>
      <c r="E3248" t="s">
        <v>2141</v>
      </c>
      <c r="F3248" t="s">
        <v>2137</v>
      </c>
      <c r="G3248" t="s">
        <v>2138</v>
      </c>
      <c r="H3248" t="s">
        <v>2138</v>
      </c>
      <c r="I3248" t="s">
        <v>2138</v>
      </c>
      <c r="J3248" t="s">
        <v>2139</v>
      </c>
      <c r="K3248" t="s">
        <v>5787</v>
      </c>
    </row>
    <row r="3249" spans="3:11" x14ac:dyDescent="0.3">
      <c r="C3249" t="s">
        <v>6615</v>
      </c>
      <c r="D3249" t="s">
        <v>5123</v>
      </c>
      <c r="E3249" t="s">
        <v>2141</v>
      </c>
      <c r="F3249" t="s">
        <v>2137</v>
      </c>
      <c r="G3249" t="s">
        <v>2138</v>
      </c>
      <c r="H3249" t="s">
        <v>2138</v>
      </c>
      <c r="I3249" t="s">
        <v>2138</v>
      </c>
      <c r="J3249" t="s">
        <v>2139</v>
      </c>
      <c r="K3249" t="s">
        <v>6616</v>
      </c>
    </row>
    <row r="3250" spans="3:11" x14ac:dyDescent="0.3">
      <c r="C3250" t="s">
        <v>6617</v>
      </c>
      <c r="D3250" t="s">
        <v>5123</v>
      </c>
      <c r="E3250" t="s">
        <v>2141</v>
      </c>
      <c r="F3250" t="s">
        <v>2137</v>
      </c>
      <c r="G3250" t="s">
        <v>2138</v>
      </c>
      <c r="H3250" t="s">
        <v>2138</v>
      </c>
      <c r="I3250" t="s">
        <v>2138</v>
      </c>
      <c r="J3250" t="s">
        <v>2139</v>
      </c>
      <c r="K3250" t="s">
        <v>6618</v>
      </c>
    </row>
    <row r="3251" spans="3:11" x14ac:dyDescent="0.3">
      <c r="C3251" t="s">
        <v>6619</v>
      </c>
      <c r="D3251" t="s">
        <v>5123</v>
      </c>
      <c r="E3251" t="s">
        <v>2141</v>
      </c>
      <c r="F3251" t="s">
        <v>2137</v>
      </c>
      <c r="G3251" t="s">
        <v>2138</v>
      </c>
      <c r="H3251" t="s">
        <v>2138</v>
      </c>
      <c r="I3251" t="s">
        <v>2138</v>
      </c>
      <c r="J3251" t="s">
        <v>2139</v>
      </c>
      <c r="K3251" t="s">
        <v>6620</v>
      </c>
    </row>
    <row r="3252" spans="3:11" x14ac:dyDescent="0.3">
      <c r="C3252" t="s">
        <v>6621</v>
      </c>
      <c r="D3252" t="s">
        <v>5123</v>
      </c>
      <c r="E3252" t="s">
        <v>2141</v>
      </c>
      <c r="F3252" t="s">
        <v>2137</v>
      </c>
      <c r="G3252" t="s">
        <v>2138</v>
      </c>
      <c r="H3252" t="s">
        <v>2138</v>
      </c>
      <c r="I3252" t="s">
        <v>2138</v>
      </c>
      <c r="J3252" t="s">
        <v>2139</v>
      </c>
      <c r="K3252" t="s">
        <v>6622</v>
      </c>
    </row>
    <row r="3253" spans="3:11" x14ac:dyDescent="0.3">
      <c r="C3253" t="s">
        <v>6623</v>
      </c>
      <c r="D3253" t="s">
        <v>5123</v>
      </c>
      <c r="E3253" t="s">
        <v>2141</v>
      </c>
      <c r="F3253" t="s">
        <v>2137</v>
      </c>
      <c r="G3253" t="s">
        <v>2138</v>
      </c>
      <c r="H3253" t="s">
        <v>2138</v>
      </c>
      <c r="I3253" t="s">
        <v>2138</v>
      </c>
      <c r="J3253" t="s">
        <v>2139</v>
      </c>
      <c r="K3253" t="s">
        <v>6624</v>
      </c>
    </row>
    <row r="3254" spans="3:11" x14ac:dyDescent="0.3">
      <c r="C3254" t="s">
        <v>6625</v>
      </c>
      <c r="D3254" t="s">
        <v>5123</v>
      </c>
      <c r="E3254" t="s">
        <v>2141</v>
      </c>
      <c r="F3254" t="s">
        <v>2137</v>
      </c>
      <c r="G3254" t="s">
        <v>2138</v>
      </c>
      <c r="H3254" t="s">
        <v>2138</v>
      </c>
      <c r="I3254" t="s">
        <v>2138</v>
      </c>
      <c r="J3254" t="s">
        <v>2139</v>
      </c>
      <c r="K3254" t="s">
        <v>6626</v>
      </c>
    </row>
    <row r="3255" spans="3:11" x14ac:dyDescent="0.3">
      <c r="C3255" t="s">
        <v>6627</v>
      </c>
      <c r="D3255" t="s">
        <v>5123</v>
      </c>
      <c r="E3255" t="s">
        <v>2141</v>
      </c>
      <c r="F3255" t="s">
        <v>2137</v>
      </c>
      <c r="G3255" t="s">
        <v>2138</v>
      </c>
      <c r="H3255" t="s">
        <v>2138</v>
      </c>
      <c r="I3255" t="s">
        <v>2138</v>
      </c>
      <c r="J3255" t="s">
        <v>2139</v>
      </c>
      <c r="K3255" t="s">
        <v>6628</v>
      </c>
    </row>
    <row r="3256" spans="3:11" x14ac:dyDescent="0.3">
      <c r="C3256" t="s">
        <v>6629</v>
      </c>
      <c r="D3256" t="s">
        <v>5123</v>
      </c>
      <c r="E3256" t="s">
        <v>2141</v>
      </c>
      <c r="F3256" t="s">
        <v>2137</v>
      </c>
      <c r="G3256" t="s">
        <v>2138</v>
      </c>
      <c r="H3256" t="s">
        <v>2138</v>
      </c>
      <c r="I3256" t="s">
        <v>2138</v>
      </c>
      <c r="J3256" t="s">
        <v>2139</v>
      </c>
      <c r="K3256" t="s">
        <v>6630</v>
      </c>
    </row>
    <row r="3257" spans="3:11" x14ac:dyDescent="0.3">
      <c r="C3257" t="s">
        <v>6631</v>
      </c>
      <c r="D3257" t="s">
        <v>5123</v>
      </c>
      <c r="E3257" t="s">
        <v>2141</v>
      </c>
      <c r="F3257" t="s">
        <v>2137</v>
      </c>
      <c r="G3257" t="s">
        <v>2138</v>
      </c>
      <c r="H3257" t="s">
        <v>2138</v>
      </c>
      <c r="I3257" t="s">
        <v>2138</v>
      </c>
      <c r="J3257" t="s">
        <v>2139</v>
      </c>
      <c r="K3257" t="s">
        <v>6632</v>
      </c>
    </row>
    <row r="3258" spans="3:11" x14ac:dyDescent="0.3">
      <c r="C3258" t="s">
        <v>6633</v>
      </c>
      <c r="D3258" t="s">
        <v>5123</v>
      </c>
      <c r="E3258" t="s">
        <v>2141</v>
      </c>
      <c r="F3258" t="s">
        <v>2137</v>
      </c>
      <c r="G3258" t="s">
        <v>2138</v>
      </c>
      <c r="H3258" t="s">
        <v>2138</v>
      </c>
      <c r="I3258" t="s">
        <v>2138</v>
      </c>
      <c r="J3258" t="s">
        <v>2139</v>
      </c>
      <c r="K3258" t="s">
        <v>6634</v>
      </c>
    </row>
    <row r="3259" spans="3:11" x14ac:dyDescent="0.3">
      <c r="C3259" t="s">
        <v>6635</v>
      </c>
      <c r="D3259" t="s">
        <v>5123</v>
      </c>
      <c r="E3259" t="s">
        <v>2141</v>
      </c>
      <c r="F3259" t="s">
        <v>2137</v>
      </c>
      <c r="G3259" t="s">
        <v>2138</v>
      </c>
      <c r="H3259" t="s">
        <v>2138</v>
      </c>
      <c r="I3259" t="s">
        <v>2138</v>
      </c>
      <c r="J3259" t="s">
        <v>2139</v>
      </c>
      <c r="K3259" t="s">
        <v>6636</v>
      </c>
    </row>
    <row r="3260" spans="3:11" x14ac:dyDescent="0.3">
      <c r="C3260" t="s">
        <v>6637</v>
      </c>
      <c r="D3260" t="s">
        <v>5123</v>
      </c>
      <c r="E3260" t="s">
        <v>2141</v>
      </c>
      <c r="F3260" t="s">
        <v>2137</v>
      </c>
      <c r="G3260" t="s">
        <v>2138</v>
      </c>
      <c r="H3260" t="s">
        <v>2138</v>
      </c>
      <c r="I3260" t="s">
        <v>2138</v>
      </c>
      <c r="J3260" t="s">
        <v>2139</v>
      </c>
      <c r="K3260" t="s">
        <v>6638</v>
      </c>
    </row>
    <row r="3261" spans="3:11" x14ac:dyDescent="0.3">
      <c r="C3261" t="s">
        <v>6639</v>
      </c>
      <c r="D3261" t="s">
        <v>5123</v>
      </c>
      <c r="E3261" t="s">
        <v>2141</v>
      </c>
      <c r="F3261" t="s">
        <v>2137</v>
      </c>
      <c r="G3261" t="s">
        <v>2138</v>
      </c>
      <c r="H3261" t="s">
        <v>2138</v>
      </c>
      <c r="I3261" t="s">
        <v>2138</v>
      </c>
      <c r="J3261" t="s">
        <v>2139</v>
      </c>
      <c r="K3261" t="s">
        <v>6640</v>
      </c>
    </row>
    <row r="3262" spans="3:11" x14ac:dyDescent="0.3">
      <c r="C3262" t="s">
        <v>6641</v>
      </c>
      <c r="D3262" t="s">
        <v>5123</v>
      </c>
      <c r="E3262" t="s">
        <v>2141</v>
      </c>
      <c r="F3262" t="s">
        <v>2137</v>
      </c>
      <c r="G3262" t="s">
        <v>2138</v>
      </c>
      <c r="H3262" t="s">
        <v>2138</v>
      </c>
      <c r="I3262" t="s">
        <v>2138</v>
      </c>
      <c r="J3262" t="s">
        <v>2139</v>
      </c>
      <c r="K3262" t="s">
        <v>6642</v>
      </c>
    </row>
    <row r="3263" spans="3:11" x14ac:dyDescent="0.3">
      <c r="C3263" t="s">
        <v>6643</v>
      </c>
      <c r="D3263" t="s">
        <v>5123</v>
      </c>
      <c r="E3263" t="s">
        <v>2141</v>
      </c>
      <c r="F3263" t="s">
        <v>2137</v>
      </c>
      <c r="G3263" t="s">
        <v>2138</v>
      </c>
      <c r="H3263" t="s">
        <v>2138</v>
      </c>
      <c r="I3263" t="s">
        <v>2138</v>
      </c>
      <c r="J3263" t="s">
        <v>2139</v>
      </c>
      <c r="K3263" t="s">
        <v>6644</v>
      </c>
    </row>
    <row r="3264" spans="3:11" x14ac:dyDescent="0.3">
      <c r="C3264" t="s">
        <v>6645</v>
      </c>
      <c r="D3264" t="s">
        <v>5123</v>
      </c>
      <c r="E3264" t="s">
        <v>2141</v>
      </c>
      <c r="F3264" t="s">
        <v>2137</v>
      </c>
      <c r="G3264" t="s">
        <v>2138</v>
      </c>
      <c r="H3264" t="s">
        <v>2138</v>
      </c>
      <c r="I3264" t="s">
        <v>2138</v>
      </c>
      <c r="J3264" t="s">
        <v>2139</v>
      </c>
      <c r="K3264" t="s">
        <v>6646</v>
      </c>
    </row>
    <row r="3265" spans="3:11" x14ac:dyDescent="0.3">
      <c r="C3265" t="s">
        <v>6647</v>
      </c>
      <c r="D3265" t="s">
        <v>5123</v>
      </c>
      <c r="E3265" t="s">
        <v>2141</v>
      </c>
      <c r="F3265" t="s">
        <v>2137</v>
      </c>
      <c r="G3265" t="s">
        <v>2138</v>
      </c>
      <c r="H3265" t="s">
        <v>2138</v>
      </c>
      <c r="I3265" t="s">
        <v>2138</v>
      </c>
      <c r="J3265" t="s">
        <v>2139</v>
      </c>
      <c r="K3265" t="s">
        <v>6648</v>
      </c>
    </row>
    <row r="3266" spans="3:11" x14ac:dyDescent="0.3">
      <c r="C3266" t="s">
        <v>6649</v>
      </c>
      <c r="D3266" t="s">
        <v>5123</v>
      </c>
      <c r="E3266" t="s">
        <v>2141</v>
      </c>
      <c r="F3266" t="s">
        <v>2137</v>
      </c>
      <c r="G3266" t="s">
        <v>2138</v>
      </c>
      <c r="H3266" t="s">
        <v>2138</v>
      </c>
      <c r="I3266" t="s">
        <v>2138</v>
      </c>
      <c r="J3266" t="s">
        <v>2139</v>
      </c>
      <c r="K3266" t="s">
        <v>6650</v>
      </c>
    </row>
    <row r="3267" spans="3:11" x14ac:dyDescent="0.3">
      <c r="C3267" t="s">
        <v>6651</v>
      </c>
      <c r="D3267" t="s">
        <v>5123</v>
      </c>
      <c r="E3267" t="s">
        <v>2141</v>
      </c>
      <c r="F3267" t="s">
        <v>2137</v>
      </c>
      <c r="G3267" t="s">
        <v>2138</v>
      </c>
      <c r="H3267" t="s">
        <v>2138</v>
      </c>
      <c r="I3267" t="s">
        <v>2138</v>
      </c>
      <c r="J3267" t="s">
        <v>2139</v>
      </c>
      <c r="K3267" t="s">
        <v>6652</v>
      </c>
    </row>
    <row r="3268" spans="3:11" x14ac:dyDescent="0.3">
      <c r="C3268" t="s">
        <v>6653</v>
      </c>
      <c r="D3268" t="s">
        <v>5123</v>
      </c>
      <c r="E3268" t="s">
        <v>2141</v>
      </c>
      <c r="F3268" t="s">
        <v>2137</v>
      </c>
      <c r="G3268" t="s">
        <v>2138</v>
      </c>
      <c r="H3268" t="s">
        <v>2138</v>
      </c>
      <c r="I3268" t="s">
        <v>2138</v>
      </c>
      <c r="J3268" t="s">
        <v>2139</v>
      </c>
      <c r="K3268" t="s">
        <v>6654</v>
      </c>
    </row>
    <row r="3269" spans="3:11" x14ac:dyDescent="0.3">
      <c r="C3269" t="s">
        <v>6655</v>
      </c>
      <c r="D3269" t="s">
        <v>5123</v>
      </c>
      <c r="E3269" t="s">
        <v>2141</v>
      </c>
      <c r="F3269" t="s">
        <v>2137</v>
      </c>
      <c r="G3269" t="s">
        <v>2138</v>
      </c>
      <c r="H3269" t="s">
        <v>2138</v>
      </c>
      <c r="I3269" t="s">
        <v>2138</v>
      </c>
      <c r="J3269" t="s">
        <v>2139</v>
      </c>
      <c r="K3269" t="s">
        <v>6656</v>
      </c>
    </row>
    <row r="3270" spans="3:11" x14ac:dyDescent="0.3">
      <c r="C3270" t="s">
        <v>6657</v>
      </c>
      <c r="D3270" t="s">
        <v>5123</v>
      </c>
      <c r="E3270" t="s">
        <v>2141</v>
      </c>
      <c r="F3270" t="s">
        <v>2137</v>
      </c>
      <c r="G3270" t="s">
        <v>2138</v>
      </c>
      <c r="H3270" t="s">
        <v>2138</v>
      </c>
      <c r="I3270" t="s">
        <v>2138</v>
      </c>
      <c r="J3270" t="s">
        <v>2139</v>
      </c>
      <c r="K3270" t="s">
        <v>6658</v>
      </c>
    </row>
    <row r="3271" spans="3:11" x14ac:dyDescent="0.3">
      <c r="C3271" t="s">
        <v>6659</v>
      </c>
      <c r="D3271" t="s">
        <v>5123</v>
      </c>
      <c r="E3271" t="s">
        <v>2141</v>
      </c>
      <c r="F3271" t="s">
        <v>2137</v>
      </c>
      <c r="G3271" t="s">
        <v>2138</v>
      </c>
      <c r="H3271" t="s">
        <v>2138</v>
      </c>
      <c r="I3271" t="s">
        <v>2138</v>
      </c>
      <c r="J3271" t="s">
        <v>2139</v>
      </c>
      <c r="K3271" t="s">
        <v>6660</v>
      </c>
    </row>
    <row r="3272" spans="3:11" x14ac:dyDescent="0.3">
      <c r="C3272" t="s">
        <v>6661</v>
      </c>
      <c r="D3272" t="s">
        <v>5123</v>
      </c>
      <c r="E3272" t="s">
        <v>2141</v>
      </c>
      <c r="F3272" t="s">
        <v>2137</v>
      </c>
      <c r="G3272" t="s">
        <v>2138</v>
      </c>
      <c r="H3272" t="s">
        <v>2138</v>
      </c>
      <c r="I3272" t="s">
        <v>2138</v>
      </c>
      <c r="J3272" t="s">
        <v>2139</v>
      </c>
      <c r="K3272" t="s">
        <v>6662</v>
      </c>
    </row>
    <row r="3273" spans="3:11" x14ac:dyDescent="0.3">
      <c r="C3273" t="s">
        <v>6663</v>
      </c>
      <c r="D3273" t="s">
        <v>5123</v>
      </c>
      <c r="E3273" t="s">
        <v>2141</v>
      </c>
      <c r="F3273" t="s">
        <v>2137</v>
      </c>
      <c r="G3273" t="s">
        <v>2138</v>
      </c>
      <c r="H3273" t="s">
        <v>2138</v>
      </c>
      <c r="I3273" t="s">
        <v>2138</v>
      </c>
      <c r="J3273" t="s">
        <v>2139</v>
      </c>
      <c r="K3273" t="s">
        <v>6664</v>
      </c>
    </row>
    <row r="3274" spans="3:11" x14ac:dyDescent="0.3">
      <c r="C3274" t="s">
        <v>5308</v>
      </c>
      <c r="D3274" t="s">
        <v>734</v>
      </c>
      <c r="E3274" t="s">
        <v>2136</v>
      </c>
      <c r="F3274" t="s">
        <v>2137</v>
      </c>
      <c r="G3274" t="s">
        <v>2138</v>
      </c>
      <c r="H3274" t="s">
        <v>2138</v>
      </c>
      <c r="I3274" t="s">
        <v>2138</v>
      </c>
      <c r="J3274" t="s">
        <v>2139</v>
      </c>
      <c r="K3274" t="s">
        <v>5309</v>
      </c>
    </row>
    <row r="3275" spans="3:11" x14ac:dyDescent="0.3">
      <c r="C3275" t="s">
        <v>733</v>
      </c>
      <c r="D3275" t="s">
        <v>734</v>
      </c>
      <c r="E3275" t="s">
        <v>2141</v>
      </c>
      <c r="F3275" t="s">
        <v>2137</v>
      </c>
      <c r="G3275" t="s">
        <v>2138</v>
      </c>
      <c r="H3275" t="s">
        <v>2138</v>
      </c>
      <c r="I3275" t="s">
        <v>2138</v>
      </c>
      <c r="J3275" t="s">
        <v>2139</v>
      </c>
      <c r="K3275" t="s">
        <v>5310</v>
      </c>
    </row>
    <row r="3276" spans="3:11" x14ac:dyDescent="0.3">
      <c r="C3276" t="s">
        <v>795</v>
      </c>
      <c r="D3276" t="s">
        <v>734</v>
      </c>
      <c r="E3276" t="s">
        <v>2141</v>
      </c>
      <c r="F3276" t="s">
        <v>2137</v>
      </c>
      <c r="G3276" t="s">
        <v>2138</v>
      </c>
      <c r="H3276" t="s">
        <v>2138</v>
      </c>
      <c r="I3276" t="s">
        <v>2138</v>
      </c>
      <c r="J3276" t="s">
        <v>2139</v>
      </c>
      <c r="K3276" t="s">
        <v>6665</v>
      </c>
    </row>
    <row r="3277" spans="3:11" x14ac:dyDescent="0.3">
      <c r="C3277" t="s">
        <v>830</v>
      </c>
      <c r="D3277" t="s">
        <v>734</v>
      </c>
      <c r="E3277" t="s">
        <v>2141</v>
      </c>
      <c r="F3277" t="s">
        <v>2137</v>
      </c>
      <c r="G3277" t="s">
        <v>2138</v>
      </c>
      <c r="H3277" t="s">
        <v>2138</v>
      </c>
      <c r="I3277" t="s">
        <v>2138</v>
      </c>
      <c r="J3277" t="s">
        <v>2139</v>
      </c>
      <c r="K3277" t="s">
        <v>6666</v>
      </c>
    </row>
    <row r="3278" spans="3:11" x14ac:dyDescent="0.3">
      <c r="C3278" t="s">
        <v>888</v>
      </c>
      <c r="D3278" t="s">
        <v>734</v>
      </c>
      <c r="E3278" t="s">
        <v>2141</v>
      </c>
      <c r="F3278" t="s">
        <v>2137</v>
      </c>
      <c r="G3278" t="s">
        <v>2138</v>
      </c>
      <c r="H3278" t="s">
        <v>2138</v>
      </c>
      <c r="I3278" t="s">
        <v>2138</v>
      </c>
      <c r="J3278" t="s">
        <v>2139</v>
      </c>
      <c r="K3278" t="s">
        <v>6667</v>
      </c>
    </row>
    <row r="3279" spans="3:11" x14ac:dyDescent="0.3">
      <c r="C3279" t="s">
        <v>1310</v>
      </c>
      <c r="D3279" t="s">
        <v>734</v>
      </c>
      <c r="E3279" t="s">
        <v>2141</v>
      </c>
      <c r="F3279" t="s">
        <v>2137</v>
      </c>
      <c r="G3279" t="s">
        <v>2138</v>
      </c>
      <c r="H3279" t="s">
        <v>2138</v>
      </c>
      <c r="I3279" t="s">
        <v>2138</v>
      </c>
      <c r="J3279" t="s">
        <v>2139</v>
      </c>
      <c r="K3279" t="s">
        <v>5311</v>
      </c>
    </row>
    <row r="3280" spans="3:11" x14ac:dyDescent="0.3">
      <c r="C3280" t="s">
        <v>1699</v>
      </c>
      <c r="D3280" t="s">
        <v>734</v>
      </c>
      <c r="E3280" t="s">
        <v>2141</v>
      </c>
      <c r="F3280" t="s">
        <v>2137</v>
      </c>
      <c r="G3280" t="s">
        <v>2138</v>
      </c>
      <c r="H3280" t="s">
        <v>2138</v>
      </c>
      <c r="I3280" t="s">
        <v>2138</v>
      </c>
      <c r="J3280" t="s">
        <v>2139</v>
      </c>
      <c r="K3280" t="s">
        <v>5312</v>
      </c>
    </row>
    <row r="3281" spans="3:11" x14ac:dyDescent="0.3">
      <c r="C3281" t="s">
        <v>1725</v>
      </c>
      <c r="D3281" t="s">
        <v>734</v>
      </c>
      <c r="E3281" t="s">
        <v>2141</v>
      </c>
      <c r="F3281" t="s">
        <v>2137</v>
      </c>
      <c r="G3281" t="s">
        <v>2138</v>
      </c>
      <c r="H3281" t="s">
        <v>2138</v>
      </c>
      <c r="I3281" t="s">
        <v>2138</v>
      </c>
      <c r="J3281" t="s">
        <v>2139</v>
      </c>
      <c r="K3281" t="s">
        <v>6668</v>
      </c>
    </row>
    <row r="3282" spans="3:11" x14ac:dyDescent="0.3">
      <c r="C3282" t="s">
        <v>1726</v>
      </c>
      <c r="D3282" t="s">
        <v>734</v>
      </c>
      <c r="E3282" t="s">
        <v>2141</v>
      </c>
      <c r="F3282" t="s">
        <v>2137</v>
      </c>
      <c r="G3282" t="s">
        <v>2138</v>
      </c>
      <c r="H3282" t="s">
        <v>2138</v>
      </c>
      <c r="I3282" t="s">
        <v>2138</v>
      </c>
      <c r="J3282" t="s">
        <v>2139</v>
      </c>
      <c r="K3282" t="s">
        <v>6669</v>
      </c>
    </row>
    <row r="3283" spans="3:11" x14ac:dyDescent="0.3">
      <c r="C3283" t="s">
        <v>1796</v>
      </c>
      <c r="D3283" t="s">
        <v>734</v>
      </c>
      <c r="E3283" t="s">
        <v>2141</v>
      </c>
      <c r="F3283" t="s">
        <v>2137</v>
      </c>
      <c r="G3283" t="s">
        <v>2138</v>
      </c>
      <c r="H3283" t="s">
        <v>2138</v>
      </c>
      <c r="I3283" t="s">
        <v>2138</v>
      </c>
      <c r="J3283" t="s">
        <v>2139</v>
      </c>
      <c r="K3283" t="s">
        <v>6670</v>
      </c>
    </row>
    <row r="3284" spans="3:11" x14ac:dyDescent="0.3">
      <c r="C3284" t="s">
        <v>1807</v>
      </c>
      <c r="D3284" t="s">
        <v>734</v>
      </c>
      <c r="E3284" t="s">
        <v>2141</v>
      </c>
      <c r="F3284" t="s">
        <v>2137</v>
      </c>
      <c r="G3284" t="s">
        <v>2138</v>
      </c>
      <c r="H3284" t="s">
        <v>2138</v>
      </c>
      <c r="I3284" t="s">
        <v>2138</v>
      </c>
      <c r="J3284" t="s">
        <v>2139</v>
      </c>
      <c r="K3284" t="s">
        <v>6671</v>
      </c>
    </row>
    <row r="3285" spans="3:11" x14ac:dyDescent="0.3">
      <c r="C3285" t="s">
        <v>1858</v>
      </c>
      <c r="D3285" t="s">
        <v>734</v>
      </c>
      <c r="E3285" t="s">
        <v>2141</v>
      </c>
      <c r="F3285" t="s">
        <v>2137</v>
      </c>
      <c r="G3285" t="s">
        <v>2138</v>
      </c>
      <c r="H3285" t="s">
        <v>2138</v>
      </c>
      <c r="I3285" t="s">
        <v>2138</v>
      </c>
      <c r="J3285" t="s">
        <v>2139</v>
      </c>
      <c r="K3285" t="s">
        <v>6672</v>
      </c>
    </row>
    <row r="3286" spans="3:11" x14ac:dyDescent="0.3">
      <c r="C3286" t="s">
        <v>1859</v>
      </c>
      <c r="D3286" t="s">
        <v>734</v>
      </c>
      <c r="E3286" t="s">
        <v>2141</v>
      </c>
      <c r="F3286" t="s">
        <v>2137</v>
      </c>
      <c r="G3286" t="s">
        <v>2138</v>
      </c>
      <c r="H3286" t="s">
        <v>2138</v>
      </c>
      <c r="I3286" t="s">
        <v>2138</v>
      </c>
      <c r="J3286" t="s">
        <v>2139</v>
      </c>
      <c r="K3286" t="s">
        <v>6673</v>
      </c>
    </row>
    <row r="3287" spans="3:11" x14ac:dyDescent="0.3">
      <c r="C3287" t="s">
        <v>1918</v>
      </c>
      <c r="D3287" t="s">
        <v>734</v>
      </c>
      <c r="E3287" t="s">
        <v>2141</v>
      </c>
      <c r="F3287" t="s">
        <v>2137</v>
      </c>
      <c r="G3287" t="s">
        <v>2138</v>
      </c>
      <c r="H3287" t="s">
        <v>2138</v>
      </c>
      <c r="I3287" t="s">
        <v>2138</v>
      </c>
      <c r="J3287" t="s">
        <v>2139</v>
      </c>
      <c r="K3287" t="s">
        <v>6674</v>
      </c>
    </row>
    <row r="3288" spans="3:11" x14ac:dyDescent="0.3">
      <c r="C3288" t="s">
        <v>5788</v>
      </c>
      <c r="D3288" t="s">
        <v>734</v>
      </c>
      <c r="E3288" t="s">
        <v>2141</v>
      </c>
      <c r="F3288" t="s">
        <v>2137</v>
      </c>
      <c r="G3288" t="s">
        <v>2138</v>
      </c>
      <c r="H3288" t="s">
        <v>2138</v>
      </c>
      <c r="I3288" t="s">
        <v>2138</v>
      </c>
      <c r="J3288" t="s">
        <v>2139</v>
      </c>
      <c r="K3288" t="s">
        <v>5789</v>
      </c>
    </row>
    <row r="3289" spans="3:11" x14ac:dyDescent="0.3">
      <c r="C3289" t="s">
        <v>5790</v>
      </c>
      <c r="D3289" t="s">
        <v>734</v>
      </c>
      <c r="E3289" t="s">
        <v>2141</v>
      </c>
      <c r="F3289" t="s">
        <v>2137</v>
      </c>
      <c r="G3289" t="s">
        <v>2138</v>
      </c>
      <c r="H3289" t="s">
        <v>2138</v>
      </c>
      <c r="I3289" t="s">
        <v>2138</v>
      </c>
      <c r="J3289" t="s">
        <v>2139</v>
      </c>
      <c r="K3289" t="s">
        <v>5791</v>
      </c>
    </row>
    <row r="3290" spans="3:11" x14ac:dyDescent="0.3">
      <c r="C3290" t="s">
        <v>5792</v>
      </c>
      <c r="D3290" t="s">
        <v>734</v>
      </c>
      <c r="E3290" t="s">
        <v>2141</v>
      </c>
      <c r="F3290" t="s">
        <v>2137</v>
      </c>
      <c r="G3290" t="s">
        <v>2138</v>
      </c>
      <c r="H3290" t="s">
        <v>2138</v>
      </c>
      <c r="I3290" t="s">
        <v>2138</v>
      </c>
      <c r="J3290" t="s">
        <v>2139</v>
      </c>
      <c r="K3290" t="s">
        <v>6675</v>
      </c>
    </row>
    <row r="3291" spans="3:11" x14ac:dyDescent="0.3">
      <c r="C3291" t="s">
        <v>5793</v>
      </c>
      <c r="D3291" t="s">
        <v>734</v>
      </c>
      <c r="E3291" t="s">
        <v>2141</v>
      </c>
      <c r="F3291" t="s">
        <v>2137</v>
      </c>
      <c r="G3291" t="s">
        <v>2138</v>
      </c>
      <c r="H3291" t="s">
        <v>2138</v>
      </c>
      <c r="I3291" t="s">
        <v>2138</v>
      </c>
      <c r="J3291" t="s">
        <v>2139</v>
      </c>
      <c r="K3291" t="s">
        <v>5794</v>
      </c>
    </row>
    <row r="3292" spans="3:11" x14ac:dyDescent="0.3">
      <c r="C3292" t="s">
        <v>6676</v>
      </c>
      <c r="D3292" t="s">
        <v>734</v>
      </c>
      <c r="E3292" t="s">
        <v>2141</v>
      </c>
      <c r="F3292" t="s">
        <v>2137</v>
      </c>
      <c r="G3292" t="s">
        <v>2138</v>
      </c>
      <c r="H3292" t="s">
        <v>2138</v>
      </c>
      <c r="I3292" t="s">
        <v>2138</v>
      </c>
      <c r="J3292" t="s">
        <v>2139</v>
      </c>
      <c r="K3292" t="s">
        <v>6677</v>
      </c>
    </row>
    <row r="3293" spans="3:11" x14ac:dyDescent="0.3">
      <c r="C3293" t="s">
        <v>6678</v>
      </c>
      <c r="D3293" t="s">
        <v>734</v>
      </c>
      <c r="E3293" t="s">
        <v>2141</v>
      </c>
      <c r="F3293" t="s">
        <v>2137</v>
      </c>
      <c r="G3293" t="s">
        <v>2138</v>
      </c>
      <c r="H3293" t="s">
        <v>2138</v>
      </c>
      <c r="I3293" t="s">
        <v>2138</v>
      </c>
      <c r="J3293" t="s">
        <v>2139</v>
      </c>
      <c r="K3293" t="s">
        <v>6679</v>
      </c>
    </row>
    <row r="3294" spans="3:11" x14ac:dyDescent="0.3">
      <c r="C3294" t="s">
        <v>6680</v>
      </c>
      <c r="D3294" t="s">
        <v>734</v>
      </c>
      <c r="E3294" t="s">
        <v>2141</v>
      </c>
      <c r="F3294" t="s">
        <v>2137</v>
      </c>
      <c r="G3294" t="s">
        <v>2138</v>
      </c>
      <c r="H3294" t="s">
        <v>2138</v>
      </c>
      <c r="I3294" t="s">
        <v>2138</v>
      </c>
      <c r="J3294" t="s">
        <v>2139</v>
      </c>
      <c r="K3294" t="s">
        <v>6681</v>
      </c>
    </row>
    <row r="3295" spans="3:11" x14ac:dyDescent="0.3">
      <c r="C3295" t="s">
        <v>6682</v>
      </c>
      <c r="D3295" t="s">
        <v>734</v>
      </c>
      <c r="E3295" t="s">
        <v>2141</v>
      </c>
      <c r="F3295" t="s">
        <v>2137</v>
      </c>
      <c r="G3295" t="s">
        <v>2138</v>
      </c>
      <c r="H3295" t="s">
        <v>2138</v>
      </c>
      <c r="I3295" t="s">
        <v>2138</v>
      </c>
      <c r="J3295" t="s">
        <v>2139</v>
      </c>
      <c r="K3295" t="s">
        <v>6683</v>
      </c>
    </row>
    <row r="3296" spans="3:11" x14ac:dyDescent="0.3">
      <c r="C3296" t="s">
        <v>6684</v>
      </c>
      <c r="D3296" t="s">
        <v>734</v>
      </c>
      <c r="E3296" t="s">
        <v>2141</v>
      </c>
      <c r="F3296" t="s">
        <v>2137</v>
      </c>
      <c r="G3296" t="s">
        <v>2138</v>
      </c>
      <c r="H3296" t="s">
        <v>2138</v>
      </c>
      <c r="I3296" t="s">
        <v>2138</v>
      </c>
      <c r="J3296" t="s">
        <v>2139</v>
      </c>
      <c r="K3296" t="s">
        <v>6685</v>
      </c>
    </row>
    <row r="3297" spans="3:11" x14ac:dyDescent="0.3">
      <c r="C3297" t="s">
        <v>6686</v>
      </c>
      <c r="D3297" t="s">
        <v>734</v>
      </c>
      <c r="E3297" t="s">
        <v>2141</v>
      </c>
      <c r="F3297" t="s">
        <v>2137</v>
      </c>
      <c r="G3297" t="s">
        <v>2138</v>
      </c>
      <c r="H3297" t="s">
        <v>2138</v>
      </c>
      <c r="I3297" t="s">
        <v>2138</v>
      </c>
      <c r="J3297" t="s">
        <v>2139</v>
      </c>
      <c r="K3297" t="s">
        <v>6687</v>
      </c>
    </row>
    <row r="3298" spans="3:11" x14ac:dyDescent="0.3">
      <c r="C3298" t="s">
        <v>5313</v>
      </c>
      <c r="D3298" t="s">
        <v>957</v>
      </c>
      <c r="E3298" t="s">
        <v>2136</v>
      </c>
      <c r="F3298" t="s">
        <v>2137</v>
      </c>
      <c r="G3298" t="s">
        <v>2138</v>
      </c>
      <c r="H3298" t="s">
        <v>2138</v>
      </c>
      <c r="I3298" t="s">
        <v>2138</v>
      </c>
      <c r="J3298" t="s">
        <v>2139</v>
      </c>
      <c r="K3298" t="s">
        <v>5314</v>
      </c>
    </row>
    <row r="3299" spans="3:11" x14ac:dyDescent="0.3">
      <c r="C3299" t="s">
        <v>956</v>
      </c>
      <c r="D3299" t="s">
        <v>957</v>
      </c>
      <c r="E3299" t="s">
        <v>2141</v>
      </c>
      <c r="F3299" t="s">
        <v>2137</v>
      </c>
      <c r="G3299" t="s">
        <v>2138</v>
      </c>
      <c r="H3299" t="s">
        <v>2138</v>
      </c>
      <c r="I3299" t="s">
        <v>2138</v>
      </c>
      <c r="J3299" t="s">
        <v>2139</v>
      </c>
      <c r="K3299" t="s">
        <v>5315</v>
      </c>
    </row>
    <row r="3300" spans="3:11" x14ac:dyDescent="0.3">
      <c r="C3300" t="s">
        <v>958</v>
      </c>
      <c r="D3300" t="s">
        <v>957</v>
      </c>
      <c r="E3300" t="s">
        <v>2141</v>
      </c>
      <c r="F3300" t="s">
        <v>2137</v>
      </c>
      <c r="G3300" t="s">
        <v>2138</v>
      </c>
      <c r="H3300" t="s">
        <v>2138</v>
      </c>
      <c r="I3300" t="s">
        <v>2138</v>
      </c>
      <c r="J3300" t="s">
        <v>2139</v>
      </c>
      <c r="K3300" t="s">
        <v>5316</v>
      </c>
    </row>
    <row r="3301" spans="3:11" x14ac:dyDescent="0.3">
      <c r="C3301" t="s">
        <v>959</v>
      </c>
      <c r="D3301" t="s">
        <v>957</v>
      </c>
      <c r="E3301" t="s">
        <v>2141</v>
      </c>
      <c r="F3301" t="s">
        <v>2137</v>
      </c>
      <c r="G3301" t="s">
        <v>2138</v>
      </c>
      <c r="H3301" t="s">
        <v>2138</v>
      </c>
      <c r="I3301" t="s">
        <v>2138</v>
      </c>
      <c r="J3301" t="s">
        <v>2139</v>
      </c>
      <c r="K3301" t="s">
        <v>5317</v>
      </c>
    </row>
    <row r="3302" spans="3:11" x14ac:dyDescent="0.3">
      <c r="C3302" t="s">
        <v>5318</v>
      </c>
      <c r="D3302" t="s">
        <v>5319</v>
      </c>
      <c r="E3302" t="s">
        <v>2136</v>
      </c>
      <c r="F3302" t="s">
        <v>2137</v>
      </c>
      <c r="G3302" t="s">
        <v>2138</v>
      </c>
      <c r="H3302" t="s">
        <v>2138</v>
      </c>
      <c r="I3302" t="s">
        <v>2138</v>
      </c>
      <c r="J3302" t="s">
        <v>2139</v>
      </c>
      <c r="K3302" t="s">
        <v>5320</v>
      </c>
    </row>
    <row r="3303" spans="3:11" x14ac:dyDescent="0.3">
      <c r="C3303" t="s">
        <v>5321</v>
      </c>
      <c r="D3303" t="s">
        <v>5319</v>
      </c>
      <c r="E3303" t="s">
        <v>2141</v>
      </c>
      <c r="F3303" t="s">
        <v>2137</v>
      </c>
      <c r="G3303" t="s">
        <v>2138</v>
      </c>
      <c r="H3303" t="s">
        <v>2138</v>
      </c>
      <c r="I3303" t="s">
        <v>2138</v>
      </c>
      <c r="J3303" t="s">
        <v>2139</v>
      </c>
      <c r="K3303" t="s">
        <v>5322</v>
      </c>
    </row>
    <row r="3304" spans="3:11" x14ac:dyDescent="0.3">
      <c r="C3304" t="s">
        <v>5323</v>
      </c>
      <c r="D3304" t="s">
        <v>5319</v>
      </c>
      <c r="E3304" t="s">
        <v>2141</v>
      </c>
      <c r="F3304" t="s">
        <v>2137</v>
      </c>
      <c r="G3304" t="s">
        <v>2138</v>
      </c>
      <c r="H3304" t="s">
        <v>2138</v>
      </c>
      <c r="I3304" t="s">
        <v>2138</v>
      </c>
      <c r="J3304" t="s">
        <v>2139</v>
      </c>
      <c r="K3304" t="s">
        <v>5324</v>
      </c>
    </row>
    <row r="3305" spans="3:11" x14ac:dyDescent="0.3">
      <c r="C3305" t="s">
        <v>5325</v>
      </c>
      <c r="D3305" t="s">
        <v>5326</v>
      </c>
      <c r="E3305" t="s">
        <v>2141</v>
      </c>
      <c r="F3305" t="s">
        <v>2137</v>
      </c>
      <c r="G3305" t="s">
        <v>2138</v>
      </c>
      <c r="H3305" t="s">
        <v>2138</v>
      </c>
      <c r="I3305" t="s">
        <v>2138</v>
      </c>
      <c r="J3305" t="s">
        <v>2139</v>
      </c>
      <c r="K3305" t="s">
        <v>5327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1D1AC-DDD3-4CF0-A64C-67883E1CC485}">
  <dimension ref="C3:G12"/>
  <sheetViews>
    <sheetView workbookViewId="0">
      <selection activeCell="J21" sqref="J21"/>
    </sheetView>
  </sheetViews>
  <sheetFormatPr defaultRowHeight="14.4" x14ac:dyDescent="0.3"/>
  <sheetData>
    <row r="3" spans="3:7" x14ac:dyDescent="0.3">
      <c r="C3" t="s">
        <v>1</v>
      </c>
      <c r="D3" t="s">
        <v>5346</v>
      </c>
      <c r="F3" t="s">
        <v>1</v>
      </c>
      <c r="G3" t="s">
        <v>2106</v>
      </c>
    </row>
    <row r="4" spans="3:7" x14ac:dyDescent="0.3">
      <c r="C4" t="s">
        <v>6</v>
      </c>
      <c r="D4" t="s">
        <v>5345</v>
      </c>
      <c r="F4" t="s">
        <v>6</v>
      </c>
      <c r="G4" t="s">
        <v>2101</v>
      </c>
    </row>
    <row r="5" spans="3:7" x14ac:dyDescent="0.3">
      <c r="C5" t="s">
        <v>26</v>
      </c>
      <c r="D5" t="s">
        <v>2126</v>
      </c>
      <c r="F5" t="s">
        <v>6</v>
      </c>
      <c r="G5" t="s">
        <v>2102</v>
      </c>
    </row>
    <row r="6" spans="3:7" x14ac:dyDescent="0.3">
      <c r="C6" t="s">
        <v>3</v>
      </c>
      <c r="D6" t="s">
        <v>2126</v>
      </c>
      <c r="F6" t="s">
        <v>6</v>
      </c>
      <c r="G6" t="s">
        <v>2103</v>
      </c>
    </row>
    <row r="7" spans="3:7" x14ac:dyDescent="0.3">
      <c r="C7" t="s">
        <v>5123</v>
      </c>
      <c r="D7" t="s">
        <v>2126</v>
      </c>
      <c r="F7" t="s">
        <v>6</v>
      </c>
      <c r="G7" t="s">
        <v>2104</v>
      </c>
    </row>
    <row r="8" spans="3:7" x14ac:dyDescent="0.3">
      <c r="C8" t="s">
        <v>472</v>
      </c>
      <c r="D8" t="s">
        <v>5345</v>
      </c>
    </row>
    <row r="9" spans="3:7" x14ac:dyDescent="0.3">
      <c r="C9" t="s">
        <v>957</v>
      </c>
      <c r="D9" t="s">
        <v>2126</v>
      </c>
    </row>
    <row r="10" spans="3:7" x14ac:dyDescent="0.3">
      <c r="C10" t="s">
        <v>734</v>
      </c>
      <c r="D10" t="s">
        <v>2126</v>
      </c>
    </row>
    <row r="11" spans="3:7" x14ac:dyDescent="0.3">
      <c r="C11" t="s">
        <v>5319</v>
      </c>
      <c r="D11" t="s">
        <v>2126</v>
      </c>
    </row>
    <row r="12" spans="3:7" x14ac:dyDescent="0.3">
      <c r="C12" t="s">
        <v>5352</v>
      </c>
      <c r="D12" t="s">
        <v>2126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About</vt:lpstr>
      <vt:lpstr>Input</vt:lpstr>
      <vt:lpstr>Summary</vt:lpstr>
      <vt:lpstr>Source</vt:lpstr>
      <vt:lpstr>Majors</vt:lpstr>
      <vt:lpstr>Lookups</vt:lpstr>
      <vt:lpstr>myNoOfMajors</vt:lpstr>
      <vt:lpstr>mySummarySheetTotal</vt:lpstr>
      <vt:lpstr>Summary!Print_Area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Eamonn O'Neill</dc:creator>
  <cp:lastModifiedBy>Robert Murphy</cp:lastModifiedBy>
  <cp:lastPrinted>2020-02-11T20:35:02Z</cp:lastPrinted>
  <dcterms:created xsi:type="dcterms:W3CDTF">2020-02-07T18:33:29Z</dcterms:created>
  <dcterms:modified xsi:type="dcterms:W3CDTF">2025-02-28T16:09:48Z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